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e zab. zař" sheetId="2" r:id="rId2"/>
    <sheet name="02 - Zemní práce" sheetId="3" r:id="rId3"/>
    <sheet name="03 - PZS S1-P5777 v km 44..." sheetId="4" r:id="rId4"/>
    <sheet name="04 - PZS S2-P5778 v km 45..." sheetId="5" r:id="rId5"/>
    <sheet name="B - Provizorní zab.zař" sheetId="6" r:id="rId6"/>
    <sheet name="C - Klimatizace" sheetId="7" r:id="rId7"/>
    <sheet name="PS 17-02-11 - žST Sázava,..." sheetId="8" r:id="rId8"/>
    <sheet name="01 - dle Sborníku" sheetId="9" r:id="rId9"/>
    <sheet name="02 - dle URS" sheetId="10" r:id="rId10"/>
    <sheet name="01 - dle Sborníku_01" sheetId="11" r:id="rId11"/>
    <sheet name="02 - dle URS_01" sheetId="12" r:id="rId12"/>
    <sheet name="VON - VON" sheetId="13" r:id="rId13"/>
    <sheet name="N E O C E Ň O V A T - dod..." sheetId="14" r:id="rId14"/>
  </sheets>
  <definedNames>
    <definedName name="_xlnm.Print_Area" localSheetId="0">'Rekapitulace stavby'!$D$4:$AO$76,'Rekapitulace stavby'!$C$82:$AQ$113</definedName>
    <definedName name="_xlnm.Print_Titles" localSheetId="0">'Rekapitulace stavby'!$92:$92</definedName>
    <definedName name="_xlnm._FilterDatabase" localSheetId="1" hidden="1">'01 - Technologie zab. zař'!$C$125:$K$395</definedName>
    <definedName name="_xlnm.Print_Area" localSheetId="1">'01 - Technologie zab. zař'!$C$4:$J$76,'01 - Technologie zab. zař'!$C$82:$J$103,'01 - Technologie zab. zař'!$C$109:$K$395</definedName>
    <definedName name="_xlnm.Print_Titles" localSheetId="1">'01 - Technologie zab. zař'!$125:$125</definedName>
    <definedName name="_xlnm._FilterDatabase" localSheetId="2" hidden="1">'02 - Zemní práce'!$C$123:$K$137</definedName>
    <definedName name="_xlnm.Print_Area" localSheetId="2">'02 - Zemní práce'!$C$4:$J$76,'02 - Zemní práce'!$C$82:$J$101,'02 - Zemní práce'!$C$107:$K$137</definedName>
    <definedName name="_xlnm.Print_Titles" localSheetId="2">'02 - Zemní práce'!$123:$123</definedName>
    <definedName name="_xlnm._FilterDatabase" localSheetId="3" hidden="1">'03 - PZS S1-P5777 v km 44...'!$C$124:$K$150</definedName>
    <definedName name="_xlnm.Print_Area" localSheetId="3">'03 - PZS S1-P5777 v km 44...'!$C$4:$J$76,'03 - PZS S1-P5777 v km 44...'!$C$82:$J$102,'03 - PZS S1-P5777 v km 44...'!$C$108:$K$150</definedName>
    <definedName name="_xlnm.Print_Titles" localSheetId="3">'03 - PZS S1-P5777 v km 44...'!$124:$124</definedName>
    <definedName name="_xlnm._FilterDatabase" localSheetId="4" hidden="1">'04 - PZS S2-P5778 v km 45...'!$C$124:$K$150</definedName>
    <definedName name="_xlnm.Print_Area" localSheetId="4">'04 - PZS S2-P5778 v km 45...'!$C$4:$J$76,'04 - PZS S2-P5778 v km 45...'!$C$82:$J$102,'04 - PZS S2-P5778 v km 45...'!$C$108:$K$150</definedName>
    <definedName name="_xlnm.Print_Titles" localSheetId="4">'04 - PZS S2-P5778 v km 45...'!$124:$124</definedName>
    <definedName name="_xlnm._FilterDatabase" localSheetId="5" hidden="1">'B - Provizorní zab.zař'!$C$124:$K$132</definedName>
    <definedName name="_xlnm.Print_Area" localSheetId="5">'B - Provizorní zab.zař'!$C$4:$J$76,'B - Provizorní zab.zař'!$C$82:$J$102,'B - Provizorní zab.zař'!$C$108:$K$132</definedName>
    <definedName name="_xlnm.Print_Titles" localSheetId="5">'B - Provizorní zab.zař'!$124:$124</definedName>
    <definedName name="_xlnm._FilterDatabase" localSheetId="6" hidden="1">'C - Klimatizace'!$C$126:$K$143</definedName>
    <definedName name="_xlnm.Print_Area" localSheetId="6">'C - Klimatizace'!$C$4:$J$76,'C - Klimatizace'!$C$82:$J$104,'C - Klimatizace'!$C$110:$K$143</definedName>
    <definedName name="_xlnm.Print_Titles" localSheetId="6">'C - Klimatizace'!$126:$126</definedName>
    <definedName name="_xlnm._FilterDatabase" localSheetId="7" hidden="1">'PS 17-02-11 - žST Sázava,...'!$C$120:$K$386</definedName>
    <definedName name="_xlnm.Print_Area" localSheetId="7">'PS 17-02-11 - žST Sázava,...'!$C$4:$J$76,'PS 17-02-11 - žST Sázava,...'!$C$82:$J$100,'PS 17-02-11 - žST Sázava,...'!$C$106:$K$386</definedName>
    <definedName name="_xlnm.Print_Titles" localSheetId="7">'PS 17-02-11 - žST Sázava,...'!$120:$120</definedName>
    <definedName name="_xlnm._FilterDatabase" localSheetId="8" hidden="1">'01 - dle Sborníku'!$C$124:$K$268</definedName>
    <definedName name="_xlnm.Print_Area" localSheetId="8">'01 - dle Sborníku'!$C$4:$J$76,'01 - dle Sborníku'!$C$82:$J$102,'01 - dle Sborníku'!$C$108:$K$268</definedName>
    <definedName name="_xlnm.Print_Titles" localSheetId="8">'01 - dle Sborníku'!$124:$124</definedName>
    <definedName name="_xlnm._FilterDatabase" localSheetId="9" hidden="1">'02 - dle URS'!$C$128:$K$163</definedName>
    <definedName name="_xlnm.Print_Area" localSheetId="9">'02 - dle URS'!$C$4:$J$76,'02 - dle URS'!$C$82:$J$106,'02 - dle URS'!$C$112:$K$163</definedName>
    <definedName name="_xlnm.Print_Titles" localSheetId="9">'02 - dle URS'!$128:$128</definedName>
    <definedName name="_xlnm._FilterDatabase" localSheetId="10" hidden="1">'01 - dle Sborníku_01'!$C$124:$K$176</definedName>
    <definedName name="_xlnm.Print_Area" localSheetId="10">'01 - dle Sborníku_01'!$C$4:$J$76,'01 - dle Sborníku_01'!$C$82:$J$102,'01 - dle Sborníku_01'!$C$108:$K$176</definedName>
    <definedName name="_xlnm.Print_Titles" localSheetId="10">'01 - dle Sborníku_01'!$124:$124</definedName>
    <definedName name="_xlnm._FilterDatabase" localSheetId="11" hidden="1">'02 - dle URS_01'!$C$125:$K$139</definedName>
    <definedName name="_xlnm.Print_Area" localSheetId="11">'02 - dle URS_01'!$C$4:$J$76,'02 - dle URS_01'!$C$82:$J$103,'02 - dle URS_01'!$C$109:$K$139</definedName>
    <definedName name="_xlnm.Print_Titles" localSheetId="11">'02 - dle URS_01'!$125:$125</definedName>
    <definedName name="_xlnm._FilterDatabase" localSheetId="12" hidden="1">'VON - VON'!$C$124:$K$153</definedName>
    <definedName name="_xlnm.Print_Area" localSheetId="12">'VON - VON'!$C$4:$J$76,'VON - VON'!$C$82:$J$104,'VON - VON'!$C$110:$K$153</definedName>
    <definedName name="_xlnm.Print_Titles" localSheetId="12">'VON - VON'!$124:$124</definedName>
    <definedName name="_xlnm._FilterDatabase" localSheetId="13" hidden="1">'N E O C E Ň O V A T - dod...'!$C$120:$K$156</definedName>
    <definedName name="_xlnm.Print_Area" localSheetId="13">'N E O C E Ň O V A T - dod...'!$C$4:$J$76,'N E O C E Ň O V A T - dod...'!$C$82:$J$100,'N E O C E Ň O V A T - dod...'!$C$106:$K$156</definedName>
    <definedName name="_xlnm.Print_Titles" localSheetId="13">'N E O C E Ň O V A T - dod...'!$120:$120</definedName>
  </definedNames>
  <calcPr/>
</workbook>
</file>

<file path=xl/calcChain.xml><?xml version="1.0" encoding="utf-8"?>
<calcChain xmlns="http://schemas.openxmlformats.org/spreadsheetml/2006/main">
  <c i="14" l="1" r="J39"/>
  <c r="J38"/>
  <c i="1" r="AY112"/>
  <c i="14" r="J37"/>
  <c i="1" r="AX112"/>
  <c i="14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118"/>
  <c r="J19"/>
  <c r="J17"/>
  <c r="E17"/>
  <c r="F93"/>
  <c r="J16"/>
  <c r="J14"/>
  <c r="J115"/>
  <c r="E7"/>
  <c r="E109"/>
  <c i="13" r="J39"/>
  <c r="J38"/>
  <c i="1" r="AY111"/>
  <c i="13" r="J37"/>
  <c i="1" r="AX111"/>
  <c i="13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4"/>
  <c r="J93"/>
  <c r="F93"/>
  <c r="F91"/>
  <c r="E89"/>
  <c r="J20"/>
  <c r="E20"/>
  <c r="F122"/>
  <c r="J19"/>
  <c r="J14"/>
  <c r="J119"/>
  <c r="E7"/>
  <c r="E85"/>
  <c i="12" r="J41"/>
  <c r="J40"/>
  <c i="1" r="AY110"/>
  <c i="12" r="J39"/>
  <c i="1" r="AX110"/>
  <c i="12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6"/>
  <c r="J95"/>
  <c r="F95"/>
  <c r="F93"/>
  <c r="E91"/>
  <c r="J22"/>
  <c r="E22"/>
  <c r="F96"/>
  <c r="J21"/>
  <c r="J16"/>
  <c r="J120"/>
  <c r="E7"/>
  <c r="E85"/>
  <c i="11" r="J41"/>
  <c r="J40"/>
  <c i="1" r="AY109"/>
  <c i="11" r="J39"/>
  <c i="1" r="AX109"/>
  <c i="11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96"/>
  <c r="J21"/>
  <c r="J16"/>
  <c r="J119"/>
  <c r="E7"/>
  <c r="E111"/>
  <c i="10" r="J41"/>
  <c r="J40"/>
  <c i="1" r="AY107"/>
  <c i="10" r="J39"/>
  <c i="1" r="AX107"/>
  <c i="10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T134"/>
  <c r="R135"/>
  <c r="R134"/>
  <c r="P135"/>
  <c r="P134"/>
  <c r="BI132"/>
  <c r="BH132"/>
  <c r="BG132"/>
  <c r="BF132"/>
  <c r="T132"/>
  <c r="T131"/>
  <c r="T130"/>
  <c r="R132"/>
  <c r="R131"/>
  <c r="R130"/>
  <c r="P132"/>
  <c r="P131"/>
  <c r="P130"/>
  <c r="J126"/>
  <c r="J125"/>
  <c r="F125"/>
  <c r="F123"/>
  <c r="E121"/>
  <c r="J96"/>
  <c r="J95"/>
  <c r="F95"/>
  <c r="F93"/>
  <c r="E91"/>
  <c r="J22"/>
  <c r="E22"/>
  <c r="F126"/>
  <c r="J21"/>
  <c r="J16"/>
  <c r="J123"/>
  <c r="E7"/>
  <c r="E85"/>
  <c i="9" r="J41"/>
  <c r="J40"/>
  <c i="1" r="AY106"/>
  <c i="9" r="J39"/>
  <c i="1" r="AX106"/>
  <c i="9"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119"/>
  <c r="E7"/>
  <c r="E85"/>
  <c i="8" r="J39"/>
  <c r="J38"/>
  <c i="1" r="AY104"/>
  <c i="8" r="J37"/>
  <c i="1" r="AX104"/>
  <c i="8"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8"/>
  <c r="J117"/>
  <c r="F117"/>
  <c r="F115"/>
  <c r="E113"/>
  <c r="J94"/>
  <c r="J93"/>
  <c r="F93"/>
  <c r="F91"/>
  <c r="E89"/>
  <c r="J20"/>
  <c r="E20"/>
  <c r="F94"/>
  <c r="J19"/>
  <c r="J14"/>
  <c r="J115"/>
  <c r="E7"/>
  <c r="E109"/>
  <c i="7" r="J41"/>
  <c r="J40"/>
  <c i="1" r="AY103"/>
  <c i="7" r="J39"/>
  <c i="1" r="AX103"/>
  <c i="7"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T128"/>
  <c r="T127"/>
  <c r="R129"/>
  <c r="R128"/>
  <c r="R127"/>
  <c r="P129"/>
  <c r="P128"/>
  <c r="P127"/>
  <c i="1" r="AU103"/>
  <c i="7" r="J124"/>
  <c r="J123"/>
  <c r="F123"/>
  <c r="F121"/>
  <c r="E119"/>
  <c r="J96"/>
  <c r="J95"/>
  <c r="F95"/>
  <c r="F93"/>
  <c r="E91"/>
  <c r="J22"/>
  <c r="E22"/>
  <c r="F96"/>
  <c r="J21"/>
  <c r="J16"/>
  <c r="J121"/>
  <c r="E7"/>
  <c r="E85"/>
  <c i="6" r="J41"/>
  <c r="J40"/>
  <c i="1" r="AY102"/>
  <c i="6" r="J39"/>
  <c i="1" r="AX102"/>
  <c i="6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96"/>
  <c r="J21"/>
  <c r="J16"/>
  <c r="J119"/>
  <c r="E7"/>
  <c r="E85"/>
  <c i="5" r="J41"/>
  <c r="J40"/>
  <c i="1" r="AY101"/>
  <c i="5" r="J39"/>
  <c i="1" r="AX101"/>
  <c i="5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119"/>
  <c r="E7"/>
  <c r="E85"/>
  <c i="4" r="J41"/>
  <c r="J40"/>
  <c i="1" r="AY100"/>
  <c i="4" r="J39"/>
  <c i="1" r="AX100"/>
  <c i="4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96"/>
  <c r="J21"/>
  <c r="J16"/>
  <c r="J119"/>
  <c r="E7"/>
  <c r="E85"/>
  <c i="3" r="J41"/>
  <c r="J40"/>
  <c i="1" r="AY99"/>
  <c i="3" r="J39"/>
  <c i="1" r="AX99"/>
  <c i="3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21"/>
  <c r="J120"/>
  <c r="F120"/>
  <c r="F118"/>
  <c r="E116"/>
  <c r="J96"/>
  <c r="J95"/>
  <c r="F95"/>
  <c r="F93"/>
  <c r="E91"/>
  <c r="J22"/>
  <c r="E22"/>
  <c r="F96"/>
  <c r="J21"/>
  <c r="J16"/>
  <c r="J93"/>
  <c r="E7"/>
  <c r="E110"/>
  <c i="2" r="J362"/>
  <c r="J41"/>
  <c r="J40"/>
  <c i="1" r="AY98"/>
  <c i="2" r="J39"/>
  <c i="1" r="AX98"/>
  <c i="2"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J101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3"/>
  <c r="J122"/>
  <c r="F122"/>
  <c r="F120"/>
  <c r="E118"/>
  <c r="J96"/>
  <c r="J95"/>
  <c r="F95"/>
  <c r="F93"/>
  <c r="E91"/>
  <c r="J22"/>
  <c r="E22"/>
  <c r="F96"/>
  <c r="J21"/>
  <c r="J16"/>
  <c r="J120"/>
  <c r="E7"/>
  <c r="E85"/>
  <c i="1" r="L90"/>
  <c r="AM90"/>
  <c r="AM89"/>
  <c r="L89"/>
  <c r="AM87"/>
  <c r="L87"/>
  <c r="L85"/>
  <c r="L84"/>
  <c i="14" r="BK156"/>
  <c r="J156"/>
  <c r="BK155"/>
  <c r="J153"/>
  <c r="BK152"/>
  <c r="BK151"/>
  <c r="J151"/>
  <c r="J150"/>
  <c r="BK149"/>
  <c r="J148"/>
  <c r="BK147"/>
  <c r="J146"/>
  <c r="BK145"/>
  <c r="J144"/>
  <c r="BK143"/>
  <c r="J142"/>
  <c r="J141"/>
  <c r="BK140"/>
  <c r="BK139"/>
  <c r="J138"/>
  <c r="BK137"/>
  <c r="J136"/>
  <c r="BK135"/>
  <c r="BK134"/>
  <c r="J133"/>
  <c r="J131"/>
  <c r="J129"/>
  <c r="BK128"/>
  <c r="BK126"/>
  <c r="J124"/>
  <c i="13" r="BK150"/>
  <c r="BK147"/>
  <c r="BK144"/>
  <c r="BK142"/>
  <c r="BK137"/>
  <c r="BK136"/>
  <c r="J134"/>
  <c r="BK131"/>
  <c i="12" r="J138"/>
  <c r="J135"/>
  <c r="BK134"/>
  <c i="11" r="J176"/>
  <c r="J172"/>
  <c r="BK171"/>
  <c r="BK169"/>
  <c r="J165"/>
  <c r="J164"/>
  <c r="BK162"/>
  <c r="J161"/>
  <c r="BK155"/>
  <c r="BK152"/>
  <c r="J149"/>
  <c r="J148"/>
  <c r="J147"/>
  <c r="J146"/>
  <c r="J145"/>
  <c r="BK144"/>
  <c r="BK141"/>
  <c r="J138"/>
  <c r="BK137"/>
  <c r="J136"/>
  <c r="J135"/>
  <c r="J131"/>
  <c r="J130"/>
  <c i="10" r="J162"/>
  <c r="J158"/>
  <c r="BK157"/>
  <c r="BK156"/>
  <c r="J155"/>
  <c r="BK153"/>
  <c r="J152"/>
  <c r="BK144"/>
  <c r="BK142"/>
  <c r="BK141"/>
  <c r="BK139"/>
  <c r="J135"/>
  <c r="BK132"/>
  <c i="9" r="J263"/>
  <c r="BK262"/>
  <c r="J261"/>
  <c r="J260"/>
  <c r="BK252"/>
  <c r="BK248"/>
  <c r="J247"/>
  <c r="BK246"/>
  <c r="BK245"/>
  <c r="J244"/>
  <c r="BK241"/>
  <c r="BK240"/>
  <c r="BK239"/>
  <c r="J238"/>
  <c r="J234"/>
  <c r="BK233"/>
  <c r="BK232"/>
  <c r="J231"/>
  <c r="BK230"/>
  <c r="J229"/>
  <c r="J228"/>
  <c r="BK226"/>
  <c r="BK224"/>
  <c r="BK215"/>
  <c r="J214"/>
  <c r="BK208"/>
  <c r="J207"/>
  <c r="J205"/>
  <c r="J203"/>
  <c r="J200"/>
  <c r="BK199"/>
  <c r="J198"/>
  <c r="J197"/>
  <c r="J196"/>
  <c r="BK195"/>
  <c r="J194"/>
  <c r="J191"/>
  <c r="BK189"/>
  <c r="BK187"/>
  <c r="BK186"/>
  <c r="BK183"/>
  <c r="J182"/>
  <c r="J181"/>
  <c r="J180"/>
  <c r="J179"/>
  <c r="J178"/>
  <c r="BK174"/>
  <c r="BK172"/>
  <c r="BK171"/>
  <c r="J168"/>
  <c r="J165"/>
  <c r="J162"/>
  <c r="J160"/>
  <c r="J158"/>
  <c r="BK156"/>
  <c r="BK154"/>
  <c r="BK152"/>
  <c r="BK151"/>
  <c r="J149"/>
  <c r="J148"/>
  <c r="BK143"/>
  <c r="BK142"/>
  <c r="BK141"/>
  <c r="BK140"/>
  <c r="J139"/>
  <c r="J138"/>
  <c r="BK137"/>
  <c r="BK136"/>
  <c r="J129"/>
  <c r="J127"/>
  <c i="8" r="BK381"/>
  <c r="BK379"/>
  <c r="J378"/>
  <c r="BK377"/>
  <c r="BK376"/>
  <c r="J372"/>
  <c r="J368"/>
  <c r="J364"/>
  <c r="J363"/>
  <c r="BK359"/>
  <c r="BK357"/>
  <c r="BK356"/>
  <c r="BK355"/>
  <c r="BK353"/>
  <c r="BK351"/>
  <c r="BK350"/>
  <c r="BK347"/>
  <c r="J346"/>
  <c r="J345"/>
  <c r="BK343"/>
  <c r="BK342"/>
  <c r="J341"/>
  <c r="J337"/>
  <c r="J336"/>
  <c r="J330"/>
  <c r="BK327"/>
  <c r="J326"/>
  <c r="J324"/>
  <c r="J323"/>
  <c r="BK321"/>
  <c r="BK320"/>
  <c r="BK318"/>
  <c r="BK317"/>
  <c r="J316"/>
  <c r="J315"/>
  <c r="BK314"/>
  <c r="BK313"/>
  <c r="J310"/>
  <c r="BK308"/>
  <c r="BK304"/>
  <c r="BK299"/>
  <c r="BK293"/>
  <c r="BK292"/>
  <c r="BK291"/>
  <c r="J290"/>
  <c r="BK289"/>
  <c r="BK286"/>
  <c r="J283"/>
  <c r="J282"/>
  <c r="BK278"/>
  <c r="J277"/>
  <c r="J276"/>
  <c r="J274"/>
  <c r="J272"/>
  <c r="BK271"/>
  <c r="J270"/>
  <c r="J263"/>
  <c r="J262"/>
  <c r="BK259"/>
  <c r="J258"/>
  <c r="J257"/>
  <c r="BK255"/>
  <c r="BK253"/>
  <c r="BK251"/>
  <c r="BK246"/>
  <c r="BK243"/>
  <c r="BK238"/>
  <c r="J236"/>
  <c r="BK235"/>
  <c r="J233"/>
  <c r="BK231"/>
  <c r="J230"/>
  <c r="J228"/>
  <c r="BK227"/>
  <c r="BK226"/>
  <c r="BK223"/>
  <c r="J222"/>
  <c r="BK220"/>
  <c r="BK217"/>
  <c r="J216"/>
  <c r="J214"/>
  <c r="BK213"/>
  <c r="J211"/>
  <c r="BK210"/>
  <c r="BK209"/>
  <c r="BK208"/>
  <c r="BK206"/>
  <c r="J203"/>
  <c r="J202"/>
  <c r="BK201"/>
  <c r="BK197"/>
  <c r="BK196"/>
  <c r="BK190"/>
  <c r="BK189"/>
  <c r="J186"/>
  <c r="J185"/>
  <c r="J183"/>
  <c r="BK182"/>
  <c r="BK178"/>
  <c r="BK175"/>
  <c r="J172"/>
  <c r="BK171"/>
  <c r="J170"/>
  <c r="BK161"/>
  <c r="J160"/>
  <c r="BK158"/>
  <c r="BK157"/>
  <c r="BK140"/>
  <c r="J138"/>
  <c r="BK137"/>
  <c r="J136"/>
  <c r="J134"/>
  <c r="J133"/>
  <c r="J132"/>
  <c r="J131"/>
  <c r="J130"/>
  <c r="J127"/>
  <c r="BK126"/>
  <c r="BK125"/>
  <c r="BK123"/>
  <c i="7" r="BK143"/>
  <c r="BK139"/>
  <c r="J138"/>
  <c r="J137"/>
  <c r="BK135"/>
  <c r="J131"/>
  <c i="6" r="J132"/>
  <c r="J129"/>
  <c r="J128"/>
  <c i="5" r="J150"/>
  <c r="J149"/>
  <c r="BK148"/>
  <c r="J147"/>
  <c r="J143"/>
  <c r="BK141"/>
  <c r="BK140"/>
  <c r="BK139"/>
  <c r="J139"/>
  <c r="BK138"/>
  <c r="J136"/>
  <c r="J135"/>
  <c r="J130"/>
  <c r="J129"/>
  <c r="BK128"/>
  <c r="BK127"/>
  <c i="4" r="J149"/>
  <c r="BK147"/>
  <c r="J146"/>
  <c r="BK138"/>
  <c r="BK136"/>
  <c r="BK135"/>
  <c r="BK131"/>
  <c r="BK128"/>
  <c i="3" r="BK137"/>
  <c r="BK136"/>
  <c r="BK135"/>
  <c r="J134"/>
  <c r="BK129"/>
  <c r="J128"/>
  <c r="BK127"/>
  <c r="J126"/>
  <c i="2" r="BK390"/>
  <c r="J380"/>
  <c r="BK379"/>
  <c r="BK376"/>
  <c r="BK375"/>
  <c r="BK374"/>
  <c r="J372"/>
  <c r="J370"/>
  <c r="BK368"/>
  <c r="BK367"/>
  <c r="J366"/>
  <c r="J365"/>
  <c r="BK356"/>
  <c r="BK354"/>
  <c r="J351"/>
  <c r="BK350"/>
  <c r="J349"/>
  <c r="BK348"/>
  <c r="J346"/>
  <c r="J345"/>
  <c r="BK338"/>
  <c r="J337"/>
  <c r="BK334"/>
  <c r="BK333"/>
  <c r="J332"/>
  <c r="J331"/>
  <c r="J330"/>
  <c r="J327"/>
  <c r="J325"/>
  <c r="BK323"/>
  <c r="BK322"/>
  <c r="J320"/>
  <c r="BK317"/>
  <c r="J316"/>
  <c r="BK315"/>
  <c r="J314"/>
  <c r="BK312"/>
  <c r="J308"/>
  <c r="BK306"/>
  <c r="J305"/>
  <c r="BK302"/>
  <c r="J301"/>
  <c r="J300"/>
  <c r="J299"/>
  <c r="J295"/>
  <c r="J293"/>
  <c r="BK291"/>
  <c r="J290"/>
  <c r="BK289"/>
  <c r="J288"/>
  <c r="BK284"/>
  <c r="BK283"/>
  <c r="BK282"/>
  <c r="J281"/>
  <c r="J279"/>
  <c r="J275"/>
  <c r="BK274"/>
  <c r="J273"/>
  <c r="J272"/>
  <c r="J271"/>
  <c r="BK268"/>
  <c r="J267"/>
  <c r="J263"/>
  <c r="J262"/>
  <c r="BK260"/>
  <c r="BK258"/>
  <c r="BK257"/>
  <c r="BK254"/>
  <c r="J253"/>
  <c r="BK249"/>
  <c r="J245"/>
  <c r="J241"/>
  <c r="J240"/>
  <c r="J239"/>
  <c r="BK238"/>
  <c r="BK237"/>
  <c r="BK235"/>
  <c r="J233"/>
  <c r="J230"/>
  <c r="J226"/>
  <c r="J224"/>
  <c r="BK223"/>
  <c r="J222"/>
  <c r="BK219"/>
  <c r="J218"/>
  <c r="J217"/>
  <c r="J214"/>
  <c r="J212"/>
  <c r="J211"/>
  <c r="BK208"/>
  <c r="BK207"/>
  <c r="J206"/>
  <c r="BK204"/>
  <c r="J203"/>
  <c r="J201"/>
  <c r="J199"/>
  <c r="J198"/>
  <c r="BK197"/>
  <c r="BK196"/>
  <c r="J195"/>
  <c r="J194"/>
  <c r="J192"/>
  <c r="J188"/>
  <c r="BK185"/>
  <c r="BK184"/>
  <c r="J183"/>
  <c r="J182"/>
  <c r="J179"/>
  <c r="BK178"/>
  <c r="J177"/>
  <c r="BK172"/>
  <c r="BK167"/>
  <c r="J161"/>
  <c r="BK160"/>
  <c r="BK159"/>
  <c r="BK149"/>
  <c r="BK148"/>
  <c r="J147"/>
  <c r="BK145"/>
  <c r="J144"/>
  <c r="BK143"/>
  <c r="J140"/>
  <c r="J139"/>
  <c r="J135"/>
  <c r="BK134"/>
  <c r="BK133"/>
  <c r="BK131"/>
  <c r="J128"/>
  <c r="J127"/>
  <c i="14" r="J155"/>
  <c r="BK154"/>
  <c r="J154"/>
  <c r="BK153"/>
  <c r="J152"/>
  <c r="BK150"/>
  <c r="J149"/>
  <c r="BK148"/>
  <c r="J147"/>
  <c r="BK146"/>
  <c r="J145"/>
  <c r="BK144"/>
  <c r="J143"/>
  <c r="BK142"/>
  <c r="BK141"/>
  <c r="J140"/>
  <c r="J139"/>
  <c r="BK138"/>
  <c r="J137"/>
  <c r="BK136"/>
  <c r="J135"/>
  <c r="BK133"/>
  <c r="J132"/>
  <c r="BK131"/>
  <c r="J130"/>
  <c r="J128"/>
  <c r="BK124"/>
  <c i="13" r="BK153"/>
  <c r="J151"/>
  <c r="J150"/>
  <c r="J148"/>
  <c r="J147"/>
  <c r="J146"/>
  <c r="J145"/>
  <c r="J143"/>
  <c r="J141"/>
  <c r="J137"/>
  <c r="BK135"/>
  <c r="BK132"/>
  <c r="BK129"/>
  <c r="BK128"/>
  <c r="BK127"/>
  <c i="12" r="BK138"/>
  <c r="BK137"/>
  <c r="J136"/>
  <c r="J133"/>
  <c r="BK129"/>
  <c i="11" r="BK176"/>
  <c r="J175"/>
  <c r="J174"/>
  <c r="J170"/>
  <c r="J168"/>
  <c r="BK167"/>
  <c r="J166"/>
  <c r="BK164"/>
  <c r="J162"/>
  <c r="BK157"/>
  <c r="J156"/>
  <c r="J155"/>
  <c r="BK154"/>
  <c r="J151"/>
  <c r="J150"/>
  <c r="BK149"/>
  <c r="J143"/>
  <c r="BK142"/>
  <c r="J141"/>
  <c r="BK140"/>
  <c r="J134"/>
  <c r="J133"/>
  <c r="J132"/>
  <c r="BK130"/>
  <c r="J129"/>
  <c i="10" r="BK162"/>
  <c r="J160"/>
  <c r="BK159"/>
  <c r="J157"/>
  <c r="BK154"/>
  <c r="J153"/>
  <c r="BK151"/>
  <c r="BK150"/>
  <c r="BK149"/>
  <c r="BK146"/>
  <c r="BK145"/>
  <c r="J144"/>
  <c r="J139"/>
  <c r="BK135"/>
  <c r="J132"/>
  <c i="9" r="J267"/>
  <c r="BK266"/>
  <c r="J265"/>
  <c r="J264"/>
  <c r="J262"/>
  <c r="BK261"/>
  <c r="J257"/>
  <c r="BK255"/>
  <c r="J253"/>
  <c r="J251"/>
  <c r="J250"/>
  <c r="BK247"/>
  <c r="BK244"/>
  <c r="BK242"/>
  <c r="J241"/>
  <c r="BK238"/>
  <c r="BK237"/>
  <c r="BK236"/>
  <c r="J235"/>
  <c r="J233"/>
  <c r="J232"/>
  <c r="BK231"/>
  <c r="J230"/>
  <c r="BK229"/>
  <c r="BK228"/>
  <c r="J227"/>
  <c r="BK223"/>
  <c r="J222"/>
  <c r="BK221"/>
  <c r="J220"/>
  <c r="BK219"/>
  <c r="J217"/>
  <c r="J216"/>
  <c r="BK214"/>
  <c r="J213"/>
  <c r="J210"/>
  <c r="BK209"/>
  <c r="J208"/>
  <c r="BK206"/>
  <c r="BK205"/>
  <c r="BK202"/>
  <c r="BK200"/>
  <c r="J199"/>
  <c r="J195"/>
  <c r="BK194"/>
  <c r="J193"/>
  <c r="BK192"/>
  <c r="J190"/>
  <c r="J188"/>
  <c r="J187"/>
  <c r="J185"/>
  <c r="BK177"/>
  <c r="J176"/>
  <c r="BK175"/>
  <c r="J173"/>
  <c r="J172"/>
  <c r="BK170"/>
  <c r="BK169"/>
  <c r="BK168"/>
  <c r="J167"/>
  <c r="J166"/>
  <c r="BK162"/>
  <c r="J161"/>
  <c r="J159"/>
  <c r="BK158"/>
  <c r="BK157"/>
  <c r="J155"/>
  <c r="J153"/>
  <c r="BK150"/>
  <c r="BK148"/>
  <c r="BK147"/>
  <c r="J141"/>
  <c r="BK139"/>
  <c r="BK135"/>
  <c r="BK134"/>
  <c r="J133"/>
  <c r="J131"/>
  <c r="BK130"/>
  <c i="8" r="BK386"/>
  <c r="J386"/>
  <c r="BK385"/>
  <c r="J385"/>
  <c r="BK384"/>
  <c r="J384"/>
  <c r="BK383"/>
  <c r="J383"/>
  <c r="J381"/>
  <c r="J379"/>
  <c r="BK378"/>
  <c r="BK375"/>
  <c r="BK371"/>
  <c r="J370"/>
  <c r="BK369"/>
  <c r="J367"/>
  <c r="J365"/>
  <c r="BK364"/>
  <c r="BK363"/>
  <c r="BK361"/>
  <c r="J360"/>
  <c r="J358"/>
  <c r="J357"/>
  <c r="BK354"/>
  <c r="J352"/>
  <c r="J351"/>
  <c r="J350"/>
  <c r="BK348"/>
  <c r="J347"/>
  <c r="J344"/>
  <c r="BK340"/>
  <c r="BK339"/>
  <c r="BK338"/>
  <c r="BK336"/>
  <c r="BK335"/>
  <c r="J334"/>
  <c r="J333"/>
  <c r="BK329"/>
  <c r="J327"/>
  <c r="BK323"/>
  <c r="J322"/>
  <c r="J320"/>
  <c r="J317"/>
  <c r="BK315"/>
  <c r="BK312"/>
  <c r="J309"/>
  <c r="J308"/>
  <c r="J304"/>
  <c r="J301"/>
  <c r="BK300"/>
  <c r="BK298"/>
  <c r="BK297"/>
  <c r="BK296"/>
  <c r="BK295"/>
  <c r="J294"/>
  <c r="BK287"/>
  <c r="J285"/>
  <c r="J284"/>
  <c r="BK283"/>
  <c r="BK282"/>
  <c r="J279"/>
  <c r="BK274"/>
  <c r="J273"/>
  <c r="J268"/>
  <c r="BK267"/>
  <c r="J266"/>
  <c r="J261"/>
  <c r="J260"/>
  <c r="BK254"/>
  <c r="J250"/>
  <c r="BK249"/>
  <c r="J248"/>
  <c r="J247"/>
  <c r="J246"/>
  <c r="BK245"/>
  <c r="J239"/>
  <c r="J238"/>
  <c r="J237"/>
  <c r="BK234"/>
  <c r="BK232"/>
  <c r="J229"/>
  <c r="J227"/>
  <c r="BK225"/>
  <c r="J224"/>
  <c r="J221"/>
  <c r="J220"/>
  <c r="BK219"/>
  <c r="J215"/>
  <c r="J212"/>
  <c r="BK211"/>
  <c r="J210"/>
  <c r="J209"/>
  <c r="BK205"/>
  <c r="J204"/>
  <c r="BK200"/>
  <c r="BK198"/>
  <c r="J197"/>
  <c r="BK195"/>
  <c r="BK194"/>
  <c r="J191"/>
  <c r="J189"/>
  <c r="J188"/>
  <c r="J187"/>
  <c r="BK180"/>
  <c r="J179"/>
  <c r="BK177"/>
  <c r="BK176"/>
  <c r="J175"/>
  <c r="BK174"/>
  <c r="J173"/>
  <c r="BK172"/>
  <c r="BK169"/>
  <c r="J167"/>
  <c r="J166"/>
  <c r="BK165"/>
  <c r="J163"/>
  <c r="BK162"/>
  <c r="J161"/>
  <c r="BK159"/>
  <c r="J158"/>
  <c r="J157"/>
  <c r="BK156"/>
  <c r="BK155"/>
  <c r="J154"/>
  <c r="J152"/>
  <c r="BK151"/>
  <c r="BK150"/>
  <c r="BK149"/>
  <c r="BK148"/>
  <c r="J148"/>
  <c r="BK147"/>
  <c r="J147"/>
  <c r="BK146"/>
  <c r="J146"/>
  <c r="BK145"/>
  <c r="J145"/>
  <c r="BK144"/>
  <c r="J144"/>
  <c r="BK143"/>
  <c r="J143"/>
  <c r="BK142"/>
  <c r="BK141"/>
  <c r="BK139"/>
  <c r="BK138"/>
  <c r="J135"/>
  <c r="BK130"/>
  <c r="J129"/>
  <c r="J128"/>
  <c r="J124"/>
  <c r="BK122"/>
  <c i="7" r="J143"/>
  <c r="J136"/>
  <c r="J135"/>
  <c r="BK134"/>
  <c r="BK133"/>
  <c r="J132"/>
  <c r="BK129"/>
  <c i="6" r="BK131"/>
  <c r="J130"/>
  <c i="5" r="BK149"/>
  <c r="J148"/>
  <c r="BK145"/>
  <c r="J142"/>
  <c r="J140"/>
  <c r="J138"/>
  <c r="J137"/>
  <c r="BK132"/>
  <c r="J131"/>
  <c i="4" r="BK150"/>
  <c r="BK148"/>
  <c r="BK144"/>
  <c r="BK143"/>
  <c r="BK142"/>
  <c r="BK141"/>
  <c r="J140"/>
  <c r="J135"/>
  <c r="BK134"/>
  <c r="J131"/>
  <c r="J129"/>
  <c i="3" r="J137"/>
  <c r="BK134"/>
  <c r="BK133"/>
  <c r="J132"/>
  <c r="BK131"/>
  <c r="BK130"/>
  <c r="BK126"/>
  <c r="J125"/>
  <c i="2" r="J391"/>
  <c r="BK389"/>
  <c r="J388"/>
  <c r="BK387"/>
  <c r="BK385"/>
  <c r="BK384"/>
  <c r="J382"/>
  <c r="J379"/>
  <c r="J378"/>
  <c r="BK371"/>
  <c r="BK365"/>
  <c r="BK364"/>
  <c r="J360"/>
  <c r="J359"/>
  <c r="BK358"/>
  <c r="BK353"/>
  <c r="BK352"/>
  <c r="BK351"/>
  <c r="BK349"/>
  <c r="BK347"/>
  <c r="BK346"/>
  <c r="BK341"/>
  <c r="BK340"/>
  <c r="BK339"/>
  <c r="J338"/>
  <c r="BK337"/>
  <c r="J336"/>
  <c r="J335"/>
  <c r="J333"/>
  <c r="BK332"/>
  <c r="BK331"/>
  <c r="J329"/>
  <c r="J328"/>
  <c r="J326"/>
  <c r="BK325"/>
  <c r="BK324"/>
  <c r="J322"/>
  <c r="J321"/>
  <c r="BK318"/>
  <c r="BK311"/>
  <c r="J310"/>
  <c r="J309"/>
  <c r="J307"/>
  <c r="J306"/>
  <c r="BK303"/>
  <c r="BK300"/>
  <c r="BK299"/>
  <c r="BK298"/>
  <c r="J297"/>
  <c r="J296"/>
  <c r="J292"/>
  <c r="BK287"/>
  <c r="BK286"/>
  <c r="BK285"/>
  <c r="J284"/>
  <c r="J283"/>
  <c r="BK280"/>
  <c r="BK278"/>
  <c r="J277"/>
  <c r="BK276"/>
  <c r="BK275"/>
  <c r="BK272"/>
  <c r="BK271"/>
  <c r="J270"/>
  <c r="BK266"/>
  <c r="J265"/>
  <c r="BK259"/>
  <c r="J258"/>
  <c r="J257"/>
  <c r="J256"/>
  <c r="J251"/>
  <c r="BK248"/>
  <c r="J247"/>
  <c r="BK246"/>
  <c r="BK245"/>
  <c r="J238"/>
  <c r="BK236"/>
  <c r="J235"/>
  <c r="BK232"/>
  <c r="BK231"/>
  <c r="BK229"/>
  <c r="BK225"/>
  <c r="BK224"/>
  <c r="J223"/>
  <c r="BK221"/>
  <c r="J220"/>
  <c r="BK217"/>
  <c r="J216"/>
  <c r="BK215"/>
  <c r="BK213"/>
  <c r="BK210"/>
  <c r="BK209"/>
  <c r="J208"/>
  <c r="BK205"/>
  <c r="BK203"/>
  <c r="J202"/>
  <c r="J200"/>
  <c r="J197"/>
  <c r="BK195"/>
  <c r="BK193"/>
  <c r="BK192"/>
  <c r="J191"/>
  <c r="J189"/>
  <c r="BK188"/>
  <c r="J187"/>
  <c r="J186"/>
  <c r="J185"/>
  <c r="BK181"/>
  <c r="J180"/>
  <c r="BK179"/>
  <c r="BK176"/>
  <c r="J175"/>
  <c r="BK174"/>
  <c r="BK173"/>
  <c r="BK171"/>
  <c r="BK170"/>
  <c r="J169"/>
  <c r="J168"/>
  <c r="BK163"/>
  <c r="BK162"/>
  <c r="BK161"/>
  <c r="J160"/>
  <c r="J157"/>
  <c r="J156"/>
  <c r="J155"/>
  <c r="BK152"/>
  <c r="J150"/>
  <c r="J149"/>
  <c r="BK146"/>
  <c r="BK144"/>
  <c r="J143"/>
  <c r="J141"/>
  <c r="BK140"/>
  <c r="BK138"/>
  <c r="J137"/>
  <c r="J136"/>
  <c r="J133"/>
  <c r="BK132"/>
  <c r="J131"/>
  <c r="J130"/>
  <c r="BK128"/>
  <c i="1" r="AS105"/>
  <c i="14" r="BK127"/>
  <c r="BK125"/>
  <c r="J123"/>
  <c i="13" r="J153"/>
  <c r="BK148"/>
  <c r="BK146"/>
  <c r="BK145"/>
  <c r="J144"/>
  <c r="BK143"/>
  <c r="J142"/>
  <c r="BK141"/>
  <c r="BK139"/>
  <c r="BK138"/>
  <c r="BK133"/>
  <c r="J131"/>
  <c r="J128"/>
  <c r="J127"/>
  <c i="12" r="BK139"/>
  <c r="BK135"/>
  <c r="J134"/>
  <c r="J132"/>
  <c r="J131"/>
  <c r="BK130"/>
  <c i="11" r="BK175"/>
  <c r="BK173"/>
  <c r="BK172"/>
  <c r="BK168"/>
  <c r="BK165"/>
  <c r="BK163"/>
  <c r="BK160"/>
  <c r="J159"/>
  <c r="J158"/>
  <c r="J154"/>
  <c r="BK153"/>
  <c r="BK150"/>
  <c r="BK147"/>
  <c r="BK145"/>
  <c r="J142"/>
  <c r="J139"/>
  <c r="BK138"/>
  <c r="BK135"/>
  <c r="BK134"/>
  <c r="BK132"/>
  <c r="BK131"/>
  <c r="BK129"/>
  <c r="BK128"/>
  <c r="J127"/>
  <c i="10" r="BK163"/>
  <c r="J161"/>
  <c r="J159"/>
  <c r="BK155"/>
  <c r="J154"/>
  <c r="J151"/>
  <c r="J150"/>
  <c r="BK148"/>
  <c r="BK147"/>
  <c r="J146"/>
  <c r="J145"/>
  <c r="J143"/>
  <c r="J140"/>
  <c i="9" r="BK263"/>
  <c r="BK260"/>
  <c r="BK259"/>
  <c r="J258"/>
  <c r="BK256"/>
  <c r="J254"/>
  <c r="BK253"/>
  <c r="J252"/>
  <c r="BK251"/>
  <c r="J249"/>
  <c r="J246"/>
  <c r="J245"/>
  <c r="J243"/>
  <c r="J240"/>
  <c r="J239"/>
  <c r="J237"/>
  <c r="BK235"/>
  <c r="BK234"/>
  <c r="BK225"/>
  <c r="J224"/>
  <c r="J223"/>
  <c r="J219"/>
  <c r="BK218"/>
  <c r="BK217"/>
  <c r="BK216"/>
  <c r="J215"/>
  <c r="BK213"/>
  <c r="BK212"/>
  <c r="BK211"/>
  <c r="BK210"/>
  <c r="J209"/>
  <c r="J204"/>
  <c r="BK201"/>
  <c r="BK198"/>
  <c r="BK197"/>
  <c r="BK191"/>
  <c r="BK190"/>
  <c r="J189"/>
  <c r="J186"/>
  <c r="BK185"/>
  <c r="BK184"/>
  <c r="J183"/>
  <c r="BK182"/>
  <c r="BK181"/>
  <c r="BK180"/>
  <c r="BK179"/>
  <c r="J177"/>
  <c r="BK176"/>
  <c r="J175"/>
  <c r="J174"/>
  <c r="BK173"/>
  <c r="J169"/>
  <c r="BK165"/>
  <c r="BK164"/>
  <c r="J163"/>
  <c r="BK159"/>
  <c r="J156"/>
  <c r="J152"/>
  <c r="J151"/>
  <c r="BK149"/>
  <c r="BK146"/>
  <c r="BK145"/>
  <c r="J144"/>
  <c r="J143"/>
  <c r="J142"/>
  <c r="J134"/>
  <c r="BK133"/>
  <c r="BK132"/>
  <c r="BK131"/>
  <c r="BK128"/>
  <c r="BK127"/>
  <c i="8" r="BK380"/>
  <c r="J375"/>
  <c r="J374"/>
  <c r="J373"/>
  <c r="J371"/>
  <c r="BK370"/>
  <c r="BK366"/>
  <c r="J362"/>
  <c r="BK360"/>
  <c r="J359"/>
  <c r="BK352"/>
  <c r="BK349"/>
  <c r="J348"/>
  <c r="BK345"/>
  <c r="J342"/>
  <c r="J339"/>
  <c r="J338"/>
  <c r="J335"/>
  <c r="BK333"/>
  <c r="J332"/>
  <c r="BK331"/>
  <c r="J328"/>
  <c r="BK326"/>
  <c r="J325"/>
  <c r="J319"/>
  <c r="J318"/>
  <c r="J314"/>
  <c r="J313"/>
  <c r="J312"/>
  <c r="BK311"/>
  <c r="BK309"/>
  <c r="BK307"/>
  <c r="BK306"/>
  <c r="J305"/>
  <c r="J303"/>
  <c r="BK302"/>
  <c r="J296"/>
  <c r="J295"/>
  <c r="BK294"/>
  <c r="J293"/>
  <c r="J288"/>
  <c r="J286"/>
  <c r="BK284"/>
  <c r="J281"/>
  <c r="BK280"/>
  <c r="BK279"/>
  <c r="BK277"/>
  <c r="BK276"/>
  <c r="J275"/>
  <c r="BK272"/>
  <c r="J271"/>
  <c r="J269"/>
  <c r="J267"/>
  <c r="J265"/>
  <c r="BK264"/>
  <c r="BK263"/>
  <c r="BK260"/>
  <c r="BK258"/>
  <c r="BK256"/>
  <c r="J254"/>
  <c r="J253"/>
  <c r="BK252"/>
  <c r="J251"/>
  <c r="J249"/>
  <c r="BK248"/>
  <c r="BK247"/>
  <c r="J244"/>
  <c r="J243"/>
  <c r="BK242"/>
  <c r="BK241"/>
  <c r="BK240"/>
  <c r="BK239"/>
  <c r="BK237"/>
  <c r="BK236"/>
  <c r="J235"/>
  <c r="BK230"/>
  <c r="BK229"/>
  <c r="J225"/>
  <c r="BK224"/>
  <c r="J223"/>
  <c r="BK221"/>
  <c r="J218"/>
  <c r="BK216"/>
  <c r="BK215"/>
  <c r="J213"/>
  <c r="BK212"/>
  <c r="J208"/>
  <c r="BK207"/>
  <c r="J205"/>
  <c r="BK202"/>
  <c r="J201"/>
  <c r="J199"/>
  <c r="J194"/>
  <c r="J193"/>
  <c r="J192"/>
  <c r="BK188"/>
  <c r="J184"/>
  <c r="J182"/>
  <c r="J181"/>
  <c r="BK179"/>
  <c r="J168"/>
  <c r="BK167"/>
  <c r="BK166"/>
  <c r="J164"/>
  <c r="J162"/>
  <c r="BK160"/>
  <c r="J159"/>
  <c r="J153"/>
  <c r="BK152"/>
  <c r="J150"/>
  <c r="J141"/>
  <c r="J140"/>
  <c r="J139"/>
  <c r="BK135"/>
  <c r="BK134"/>
  <c r="BK133"/>
  <c r="BK131"/>
  <c r="BK129"/>
  <c r="BK127"/>
  <c r="BK124"/>
  <c r="J122"/>
  <c i="7" r="BK141"/>
  <c r="J139"/>
  <c r="BK138"/>
  <c r="BK136"/>
  <c r="J133"/>
  <c r="BK131"/>
  <c r="J130"/>
  <c i="6" r="BK132"/>
  <c r="BK130"/>
  <c r="BK128"/>
  <c r="J127"/>
  <c i="5" r="BK147"/>
  <c r="BK146"/>
  <c r="J145"/>
  <c r="BK144"/>
  <c r="BK143"/>
  <c r="BK142"/>
  <c r="BK137"/>
  <c r="BK135"/>
  <c r="BK134"/>
  <c r="BK133"/>
  <c r="BK131"/>
  <c r="BK130"/>
  <c r="BK129"/>
  <c r="J128"/>
  <c r="J127"/>
  <c i="4" r="J147"/>
  <c r="BK146"/>
  <c r="BK145"/>
  <c r="J144"/>
  <c r="J143"/>
  <c r="J142"/>
  <c r="J141"/>
  <c r="BK140"/>
  <c r="BK139"/>
  <c r="J138"/>
  <c r="J137"/>
  <c r="J134"/>
  <c r="BK133"/>
  <c r="J132"/>
  <c r="BK130"/>
  <c r="BK129"/>
  <c r="J128"/>
  <c r="J127"/>
  <c i="3" r="J135"/>
  <c r="BK132"/>
  <c r="J131"/>
  <c r="BK128"/>
  <c r="J127"/>
  <c r="BK125"/>
  <c i="2" r="BK395"/>
  <c r="J395"/>
  <c r="BK394"/>
  <c r="J394"/>
  <c r="BK393"/>
  <c r="J393"/>
  <c r="BK392"/>
  <c r="J392"/>
  <c r="BK391"/>
  <c r="J386"/>
  <c r="J383"/>
  <c r="BK382"/>
  <c r="J381"/>
  <c r="BK378"/>
  <c r="BK377"/>
  <c r="J376"/>
  <c r="J375"/>
  <c r="J374"/>
  <c r="BK373"/>
  <c r="J369"/>
  <c r="J364"/>
  <c r="BK361"/>
  <c r="BK360"/>
  <c r="BK357"/>
  <c r="J356"/>
  <c r="J355"/>
  <c r="J353"/>
  <c r="J352"/>
  <c r="J350"/>
  <c r="J348"/>
  <c r="J347"/>
  <c r="BK345"/>
  <c r="BK344"/>
  <c r="BK343"/>
  <c r="J342"/>
  <c r="J339"/>
  <c r="BK335"/>
  <c r="J334"/>
  <c r="BK330"/>
  <c r="BK328"/>
  <c r="BK327"/>
  <c r="BK326"/>
  <c r="BK319"/>
  <c r="J318"/>
  <c r="J317"/>
  <c r="BK316"/>
  <c r="BK314"/>
  <c r="BK313"/>
  <c r="J312"/>
  <c r="BK310"/>
  <c r="BK308"/>
  <c r="BK307"/>
  <c r="J304"/>
  <c r="J303"/>
  <c r="J302"/>
  <c r="BK301"/>
  <c r="J298"/>
  <c r="BK297"/>
  <c r="BK296"/>
  <c r="J294"/>
  <c r="BK288"/>
  <c r="J285"/>
  <c r="J282"/>
  <c r="BK279"/>
  <c r="J278"/>
  <c r="BK277"/>
  <c r="J276"/>
  <c r="BK270"/>
  <c r="J269"/>
  <c r="J268"/>
  <c r="J266"/>
  <c r="BK265"/>
  <c r="J264"/>
  <c r="BK263"/>
  <c r="BK262"/>
  <c r="J261"/>
  <c r="BK255"/>
  <c r="J254"/>
  <c r="BK253"/>
  <c r="J252"/>
  <c r="BK251"/>
  <c r="J250"/>
  <c r="BK244"/>
  <c r="J243"/>
  <c r="BK242"/>
  <c r="BK241"/>
  <c r="BK240"/>
  <c r="BK239"/>
  <c r="J234"/>
  <c r="J232"/>
  <c r="J231"/>
  <c r="BK230"/>
  <c r="J229"/>
  <c r="J228"/>
  <c r="BK227"/>
  <c r="BK226"/>
  <c r="J225"/>
  <c r="BK220"/>
  <c r="J219"/>
  <c r="BK218"/>
  <c r="BK214"/>
  <c r="J213"/>
  <c r="BK212"/>
  <c r="J210"/>
  <c r="J209"/>
  <c r="J207"/>
  <c r="BK202"/>
  <c r="BK201"/>
  <c r="BK200"/>
  <c r="BK194"/>
  <c r="J193"/>
  <c r="J190"/>
  <c r="BK186"/>
  <c r="BK182"/>
  <c r="J181"/>
  <c r="J173"/>
  <c r="J172"/>
  <c r="J171"/>
  <c r="J170"/>
  <c r="BK169"/>
  <c r="BK166"/>
  <c r="J165"/>
  <c r="BK164"/>
  <c r="J163"/>
  <c r="J162"/>
  <c r="J159"/>
  <c r="BK158"/>
  <c r="BK154"/>
  <c r="BK153"/>
  <c r="J152"/>
  <c r="BK151"/>
  <c r="BK150"/>
  <c r="J148"/>
  <c r="BK147"/>
  <c r="J146"/>
  <c r="J145"/>
  <c r="BK142"/>
  <c r="BK139"/>
  <c r="BK136"/>
  <c r="BK135"/>
  <c r="J134"/>
  <c r="J129"/>
  <c r="BK127"/>
  <c i="1" r="AS108"/>
  <c i="14" r="J134"/>
  <c r="BK132"/>
  <c r="BK130"/>
  <c r="BK129"/>
  <c r="J127"/>
  <c r="J126"/>
  <c r="J125"/>
  <c r="BK123"/>
  <c i="13" r="BK151"/>
  <c r="J139"/>
  <c r="J138"/>
  <c r="J136"/>
  <c r="J135"/>
  <c r="BK134"/>
  <c r="J133"/>
  <c r="J132"/>
  <c r="J129"/>
  <c i="12" r="J139"/>
  <c r="J137"/>
  <c r="BK136"/>
  <c r="BK133"/>
  <c r="BK132"/>
  <c r="BK131"/>
  <c r="J130"/>
  <c r="J129"/>
  <c i="11" r="BK174"/>
  <c r="J173"/>
  <c r="J171"/>
  <c r="BK170"/>
  <c r="J169"/>
  <c r="J167"/>
  <c r="BK166"/>
  <c r="J163"/>
  <c r="BK161"/>
  <c r="J160"/>
  <c r="BK159"/>
  <c r="BK158"/>
  <c r="J157"/>
  <c r="BK156"/>
  <c r="J153"/>
  <c r="J152"/>
  <c r="BK151"/>
  <c r="BK148"/>
  <c r="BK146"/>
  <c r="J144"/>
  <c r="BK143"/>
  <c r="J140"/>
  <c r="BK139"/>
  <c r="J137"/>
  <c r="BK136"/>
  <c r="BK133"/>
  <c r="J128"/>
  <c r="BK127"/>
  <c i="10" r="J163"/>
  <c r="BK161"/>
  <c r="BK160"/>
  <c r="BK158"/>
  <c r="J156"/>
  <c r="BK152"/>
  <c r="J149"/>
  <c r="J148"/>
  <c r="J147"/>
  <c r="BK143"/>
  <c r="J142"/>
  <c r="J141"/>
  <c r="BK140"/>
  <c i="9" r="BK267"/>
  <c r="J266"/>
  <c r="BK265"/>
  <c r="BK264"/>
  <c r="J259"/>
  <c r="BK258"/>
  <c r="BK257"/>
  <c r="J256"/>
  <c r="J255"/>
  <c r="BK254"/>
  <c r="BK250"/>
  <c r="BK249"/>
  <c r="J248"/>
  <c r="BK243"/>
  <c r="J242"/>
  <c r="J236"/>
  <c r="BK227"/>
  <c r="J226"/>
  <c r="J225"/>
  <c r="BK222"/>
  <c r="J221"/>
  <c r="BK220"/>
  <c r="J218"/>
  <c r="J212"/>
  <c r="J211"/>
  <c r="BK207"/>
  <c r="J206"/>
  <c r="BK204"/>
  <c r="BK203"/>
  <c r="J202"/>
  <c r="J201"/>
  <c r="BK196"/>
  <c r="BK193"/>
  <c r="J192"/>
  <c r="BK188"/>
  <c r="J184"/>
  <c r="BK178"/>
  <c r="J171"/>
  <c r="J170"/>
  <c r="BK167"/>
  <c r="BK166"/>
  <c r="J164"/>
  <c r="BK163"/>
  <c r="BK161"/>
  <c r="BK160"/>
  <c r="J157"/>
  <c r="BK155"/>
  <c r="J154"/>
  <c r="BK153"/>
  <c r="J150"/>
  <c r="J147"/>
  <c r="J146"/>
  <c r="J145"/>
  <c r="BK144"/>
  <c r="J140"/>
  <c r="BK138"/>
  <c r="J137"/>
  <c r="J136"/>
  <c r="J135"/>
  <c r="J132"/>
  <c r="J130"/>
  <c r="BK129"/>
  <c r="J128"/>
  <c i="8" r="J380"/>
  <c r="J377"/>
  <c r="J376"/>
  <c r="BK374"/>
  <c r="BK373"/>
  <c r="BK372"/>
  <c r="J369"/>
  <c r="BK368"/>
  <c r="BK367"/>
  <c r="J366"/>
  <c r="BK365"/>
  <c r="BK362"/>
  <c r="J361"/>
  <c r="BK358"/>
  <c r="J356"/>
  <c r="J355"/>
  <c r="J354"/>
  <c r="J353"/>
  <c r="J349"/>
  <c r="BK346"/>
  <c r="BK344"/>
  <c r="J343"/>
  <c r="BK341"/>
  <c r="J340"/>
  <c r="BK337"/>
  <c r="BK334"/>
  <c r="BK332"/>
  <c r="J331"/>
  <c r="BK330"/>
  <c r="J329"/>
  <c r="BK328"/>
  <c r="BK325"/>
  <c r="BK324"/>
  <c r="BK322"/>
  <c r="J321"/>
  <c r="BK319"/>
  <c r="BK316"/>
  <c r="J311"/>
  <c r="BK310"/>
  <c r="J307"/>
  <c r="J306"/>
  <c r="BK305"/>
  <c r="BK303"/>
  <c r="J302"/>
  <c r="BK301"/>
  <c r="J300"/>
  <c r="J299"/>
  <c r="J298"/>
  <c r="J297"/>
  <c r="J292"/>
  <c r="J291"/>
  <c r="BK290"/>
  <c r="J289"/>
  <c r="BK288"/>
  <c r="J287"/>
  <c r="BK285"/>
  <c r="BK281"/>
  <c r="J280"/>
  <c r="J278"/>
  <c r="BK275"/>
  <c r="BK273"/>
  <c r="BK270"/>
  <c r="BK269"/>
  <c r="BK268"/>
  <c r="BK266"/>
  <c r="BK265"/>
  <c r="J264"/>
  <c r="BK262"/>
  <c r="BK261"/>
  <c r="J259"/>
  <c r="BK257"/>
  <c r="J256"/>
  <c r="J255"/>
  <c r="J252"/>
  <c r="BK250"/>
  <c r="J245"/>
  <c r="BK244"/>
  <c r="J242"/>
  <c r="J241"/>
  <c r="J240"/>
  <c r="J234"/>
  <c r="BK233"/>
  <c r="J232"/>
  <c r="J231"/>
  <c r="BK228"/>
  <c r="J226"/>
  <c r="BK222"/>
  <c r="J219"/>
  <c r="BK218"/>
  <c r="J217"/>
  <c r="BK214"/>
  <c r="J207"/>
  <c r="J206"/>
  <c r="BK204"/>
  <c r="BK203"/>
  <c r="J200"/>
  <c r="BK199"/>
  <c r="J198"/>
  <c r="J196"/>
  <c r="J195"/>
  <c r="BK193"/>
  <c r="BK192"/>
  <c r="BK191"/>
  <c r="J190"/>
  <c r="BK187"/>
  <c r="BK186"/>
  <c r="BK185"/>
  <c r="BK184"/>
  <c r="BK183"/>
  <c r="BK181"/>
  <c r="J180"/>
  <c r="J178"/>
  <c r="J177"/>
  <c r="J176"/>
  <c r="J174"/>
  <c r="BK173"/>
  <c r="J171"/>
  <c r="BK170"/>
  <c r="J169"/>
  <c r="BK168"/>
  <c r="J165"/>
  <c r="BK164"/>
  <c r="BK163"/>
  <c r="J156"/>
  <c r="J155"/>
  <c r="BK154"/>
  <c r="BK153"/>
  <c r="J151"/>
  <c r="J149"/>
  <c r="J142"/>
  <c r="J137"/>
  <c r="BK136"/>
  <c r="BK132"/>
  <c r="BK128"/>
  <c r="J126"/>
  <c r="J125"/>
  <c r="J123"/>
  <c i="7" r="J141"/>
  <c r="BK137"/>
  <c r="J134"/>
  <c r="BK132"/>
  <c r="BK130"/>
  <c r="J129"/>
  <c i="6" r="J131"/>
  <c r="BK129"/>
  <c r="BK127"/>
  <c i="5" r="BK150"/>
  <c r="J146"/>
  <c r="J144"/>
  <c r="J141"/>
  <c r="BK136"/>
  <c r="J134"/>
  <c r="J133"/>
  <c r="J132"/>
  <c i="4" r="J150"/>
  <c r="BK149"/>
  <c r="J148"/>
  <c r="J145"/>
  <c r="J139"/>
  <c r="BK137"/>
  <c r="J136"/>
  <c r="J133"/>
  <c r="BK132"/>
  <c r="J130"/>
  <c r="BK127"/>
  <c i="3" r="J136"/>
  <c r="J133"/>
  <c r="J130"/>
  <c r="J129"/>
  <c i="2" r="J390"/>
  <c r="J389"/>
  <c r="BK388"/>
  <c r="J387"/>
  <c r="BK386"/>
  <c r="J385"/>
  <c r="J384"/>
  <c r="BK383"/>
  <c r="BK381"/>
  <c r="BK380"/>
  <c r="J377"/>
  <c r="J373"/>
  <c r="BK372"/>
  <c r="J371"/>
  <c r="BK370"/>
  <c r="BK369"/>
  <c r="J368"/>
  <c r="J367"/>
  <c r="BK366"/>
  <c r="J361"/>
  <c r="BK359"/>
  <c r="J358"/>
  <c r="J357"/>
  <c r="BK355"/>
  <c r="J354"/>
  <c r="J344"/>
  <c r="J343"/>
  <c r="BK342"/>
  <c r="J341"/>
  <c r="J340"/>
  <c r="BK336"/>
  <c r="BK329"/>
  <c r="J324"/>
  <c r="J323"/>
  <c r="BK321"/>
  <c r="BK320"/>
  <c r="J319"/>
  <c r="J315"/>
  <c r="J313"/>
  <c r="J311"/>
  <c r="BK309"/>
  <c r="BK305"/>
  <c r="BK304"/>
  <c r="BK295"/>
  <c r="BK294"/>
  <c r="BK293"/>
  <c r="BK292"/>
  <c r="J291"/>
  <c r="BK290"/>
  <c r="J289"/>
  <c r="J287"/>
  <c r="J286"/>
  <c r="BK281"/>
  <c r="J280"/>
  <c r="J274"/>
  <c r="BK273"/>
  <c r="BK269"/>
  <c r="BK267"/>
  <c r="BK264"/>
  <c r="BK261"/>
  <c r="J260"/>
  <c r="J259"/>
  <c r="BK256"/>
  <c r="J255"/>
  <c r="BK252"/>
  <c r="BK250"/>
  <c r="J249"/>
  <c r="J248"/>
  <c r="BK247"/>
  <c r="J246"/>
  <c r="J244"/>
  <c r="BK243"/>
  <c r="J242"/>
  <c r="J237"/>
  <c r="J236"/>
  <c r="BK234"/>
  <c r="BK233"/>
  <c r="BK228"/>
  <c r="J227"/>
  <c r="BK222"/>
  <c r="J221"/>
  <c r="BK216"/>
  <c r="J215"/>
  <c r="BK211"/>
  <c r="BK206"/>
  <c r="J205"/>
  <c r="J204"/>
  <c r="BK199"/>
  <c r="BK198"/>
  <c r="J196"/>
  <c r="BK191"/>
  <c r="BK190"/>
  <c r="BK189"/>
  <c r="BK187"/>
  <c r="J184"/>
  <c r="BK183"/>
  <c r="BK180"/>
  <c r="J178"/>
  <c r="BK177"/>
  <c r="J176"/>
  <c r="BK175"/>
  <c r="J174"/>
  <c r="BK168"/>
  <c r="J167"/>
  <c r="J166"/>
  <c r="BK165"/>
  <c r="J164"/>
  <c r="J158"/>
  <c r="BK157"/>
  <c r="BK156"/>
  <c r="BK155"/>
  <c r="J154"/>
  <c r="J153"/>
  <c r="J151"/>
  <c r="J142"/>
  <c r="BK141"/>
  <c r="J138"/>
  <c r="BK137"/>
  <c r="J132"/>
  <c r="BK130"/>
  <c r="BK129"/>
  <c i="1" r="AS97"/>
  <c i="2" l="1" r="R363"/>
  <c r="R126"/>
  <c i="3" r="BK124"/>
  <c r="J124"/>
  <c i="4" r="BK126"/>
  <c r="BK125"/>
  <c r="J125"/>
  <c r="J100"/>
  <c i="5" r="R126"/>
  <c r="R125"/>
  <c i="6" r="R126"/>
  <c r="R125"/>
  <c i="8" r="P382"/>
  <c r="P121"/>
  <c i="1" r="AU104"/>
  <c i="9" r="BK126"/>
  <c r="BK125"/>
  <c r="J125"/>
  <c i="10" r="P138"/>
  <c r="P137"/>
  <c r="P129"/>
  <c i="1" r="AU107"/>
  <c i="11" r="BK126"/>
  <c r="BK125"/>
  <c r="J125"/>
  <c i="12" r="P128"/>
  <c r="P127"/>
  <c r="P126"/>
  <c i="1" r="AU110"/>
  <c i="13" r="R126"/>
  <c r="T130"/>
  <c r="P149"/>
  <c r="P140"/>
  <c i="2" r="BK363"/>
  <c r="J363"/>
  <c r="J102"/>
  <c i="3" r="T124"/>
  <c i="4" r="T126"/>
  <c r="T125"/>
  <c i="5" r="P126"/>
  <c r="P125"/>
  <c i="1" r="AU101"/>
  <c i="6" r="T126"/>
  <c r="T125"/>
  <c i="8" r="BK382"/>
  <c r="J382"/>
  <c r="J99"/>
  <c i="9" r="P126"/>
  <c r="P125"/>
  <c i="1" r="AU106"/>
  <c i="10" r="T138"/>
  <c r="T137"/>
  <c r="T129"/>
  <c i="11" r="P126"/>
  <c r="P125"/>
  <c i="1" r="AU109"/>
  <c i="12" r="R128"/>
  <c r="R127"/>
  <c r="R126"/>
  <c i="13" r="T126"/>
  <c r="P130"/>
  <c r="T149"/>
  <c r="T140"/>
  <c i="2" r="P363"/>
  <c r="P126"/>
  <c i="1" r="AU98"/>
  <c i="3" r="R124"/>
  <c i="4" r="R126"/>
  <c r="R125"/>
  <c i="5" r="T126"/>
  <c r="T125"/>
  <c i="6" r="BK126"/>
  <c r="J126"/>
  <c r="J101"/>
  <c i="8" r="T382"/>
  <c r="T121"/>
  <c i="9" r="T126"/>
  <c r="T125"/>
  <c i="10" r="BK138"/>
  <c r="J138"/>
  <c r="J105"/>
  <c i="11" r="R126"/>
  <c r="R125"/>
  <c i="12" r="BK128"/>
  <c r="J128"/>
  <c r="J102"/>
  <c i="13" r="P126"/>
  <c r="R130"/>
  <c r="R149"/>
  <c r="R140"/>
  <c i="14" r="R122"/>
  <c r="R121"/>
  <c i="2" r="T363"/>
  <c r="T126"/>
  <c i="3" r="P124"/>
  <c i="1" r="AU99"/>
  <c i="4" r="P126"/>
  <c r="P125"/>
  <c i="1" r="AU100"/>
  <c i="5" r="BK126"/>
  <c r="J126"/>
  <c r="J101"/>
  <c i="6" r="P126"/>
  <c r="P125"/>
  <c i="1" r="AU102"/>
  <c i="8" r="R382"/>
  <c r="R121"/>
  <c i="9" r="R126"/>
  <c r="R125"/>
  <c i="10" r="R138"/>
  <c r="R137"/>
  <c r="R129"/>
  <c i="11" r="T126"/>
  <c r="T125"/>
  <c i="12" r="T128"/>
  <c r="T127"/>
  <c r="T126"/>
  <c i="13" r="BK126"/>
  <c r="J126"/>
  <c r="J99"/>
  <c r="BK130"/>
  <c r="J130"/>
  <c r="J100"/>
  <c r="BK149"/>
  <c r="J149"/>
  <c r="J102"/>
  <c i="14" r="BK122"/>
  <c r="J122"/>
  <c r="J99"/>
  <c r="P122"/>
  <c r="P121"/>
  <c i="1" r="AU112"/>
  <c i="14" r="T122"/>
  <c r="T121"/>
  <c i="2" r="F123"/>
  <c r="BE127"/>
  <c r="BE131"/>
  <c r="BE133"/>
  <c r="BE134"/>
  <c r="BE135"/>
  <c r="BE139"/>
  <c r="BE144"/>
  <c r="BE146"/>
  <c r="BE149"/>
  <c r="BE156"/>
  <c r="BE159"/>
  <c r="BE161"/>
  <c r="BE171"/>
  <c r="BE172"/>
  <c r="BE179"/>
  <c r="BE181"/>
  <c r="BE185"/>
  <c r="BE188"/>
  <c r="BE192"/>
  <c r="BE193"/>
  <c r="BE194"/>
  <c r="BE196"/>
  <c r="BE200"/>
  <c r="BE201"/>
  <c r="BE202"/>
  <c r="BE203"/>
  <c r="BE207"/>
  <c r="BE208"/>
  <c r="BE210"/>
  <c r="BE212"/>
  <c r="BE213"/>
  <c r="BE217"/>
  <c r="BE224"/>
  <c r="BE225"/>
  <c r="BE229"/>
  <c r="BE230"/>
  <c r="BE232"/>
  <c r="BE238"/>
  <c r="BE240"/>
  <c r="BE252"/>
  <c r="BE262"/>
  <c r="BE265"/>
  <c r="BE268"/>
  <c r="BE270"/>
  <c r="BE274"/>
  <c r="BE275"/>
  <c r="BE278"/>
  <c r="BE279"/>
  <c r="BE284"/>
  <c r="BE287"/>
  <c r="BE296"/>
  <c r="BE300"/>
  <c r="BE301"/>
  <c r="BE302"/>
  <c r="BE306"/>
  <c r="BE317"/>
  <c r="BE321"/>
  <c r="BE322"/>
  <c r="BE325"/>
  <c r="BE327"/>
  <c r="BE332"/>
  <c r="BE333"/>
  <c r="BE334"/>
  <c r="BE337"/>
  <c r="BE338"/>
  <c r="BE345"/>
  <c r="BE347"/>
  <c r="BE348"/>
  <c r="BE350"/>
  <c r="BE352"/>
  <c r="BE364"/>
  <c r="BE374"/>
  <c r="BE378"/>
  <c r="BK126"/>
  <c r="J126"/>
  <c r="J100"/>
  <c i="3" r="E85"/>
  <c r="F121"/>
  <c r="BE125"/>
  <c r="BE126"/>
  <c r="BE131"/>
  <c i="4" r="F122"/>
  <c r="BE128"/>
  <c r="BE134"/>
  <c r="BE140"/>
  <c r="BE141"/>
  <c r="BE143"/>
  <c r="BE147"/>
  <c i="5" r="BE128"/>
  <c r="BE130"/>
  <c r="BE135"/>
  <c r="BE147"/>
  <c r="BE149"/>
  <c i="6" r="J93"/>
  <c r="E111"/>
  <c r="BE128"/>
  <c r="BE129"/>
  <c i="7" r="E113"/>
  <c r="BE133"/>
  <c r="BE136"/>
  <c r="BE143"/>
  <c i="8" r="J91"/>
  <c r="F118"/>
  <c r="BE122"/>
  <c r="BE129"/>
  <c r="BE131"/>
  <c r="BE137"/>
  <c r="BE139"/>
  <c r="BE140"/>
  <c r="BE149"/>
  <c r="BE152"/>
  <c r="BE157"/>
  <c r="BE158"/>
  <c r="BE159"/>
  <c r="BE160"/>
  <c r="BE172"/>
  <c r="BE178"/>
  <c r="BE179"/>
  <c r="BE180"/>
  <c r="BE194"/>
  <c r="BE201"/>
  <c r="BE209"/>
  <c r="BE212"/>
  <c r="BE220"/>
  <c r="BE223"/>
  <c r="BE225"/>
  <c r="BE229"/>
  <c r="BE230"/>
  <c r="BE235"/>
  <c r="BE236"/>
  <c r="BE237"/>
  <c r="BE238"/>
  <c r="BE239"/>
  <c r="BE244"/>
  <c r="BE246"/>
  <c r="BE247"/>
  <c r="BE249"/>
  <c r="BE253"/>
  <c r="BE258"/>
  <c r="BE263"/>
  <c r="BE271"/>
  <c r="BE274"/>
  <c r="BE279"/>
  <c r="BE283"/>
  <c r="BE296"/>
  <c r="BE304"/>
  <c r="BE308"/>
  <c r="BE309"/>
  <c r="BE314"/>
  <c r="BE315"/>
  <c r="BE317"/>
  <c r="BE318"/>
  <c r="BE321"/>
  <c r="BE323"/>
  <c r="BE326"/>
  <c r="BE335"/>
  <c r="BE339"/>
  <c r="BE345"/>
  <c r="BE347"/>
  <c r="BE351"/>
  <c r="BE352"/>
  <c r="BE363"/>
  <c r="BE370"/>
  <c r="BE379"/>
  <c r="BK121"/>
  <c r="J121"/>
  <c i="9" r="E111"/>
  <c r="BE132"/>
  <c r="BE138"/>
  <c r="BE141"/>
  <c r="BE145"/>
  <c r="BE147"/>
  <c r="BE148"/>
  <c r="BE149"/>
  <c r="BE158"/>
  <c r="BE168"/>
  <c r="BE170"/>
  <c r="BE172"/>
  <c r="BE173"/>
  <c r="BE176"/>
  <c r="BE181"/>
  <c r="BE183"/>
  <c r="BE185"/>
  <c r="BE189"/>
  <c r="BE190"/>
  <c r="BE194"/>
  <c r="BE198"/>
  <c r="BE212"/>
  <c r="BE213"/>
  <c r="BE214"/>
  <c r="BE215"/>
  <c r="BE216"/>
  <c r="BE217"/>
  <c r="BE218"/>
  <c r="BE223"/>
  <c r="BE231"/>
  <c r="BE233"/>
  <c r="BE237"/>
  <c r="BE240"/>
  <c r="BE244"/>
  <c r="BE245"/>
  <c r="BE251"/>
  <c r="BE261"/>
  <c r="BE262"/>
  <c r="BE267"/>
  <c i="10" r="BE144"/>
  <c r="BE145"/>
  <c r="BE148"/>
  <c r="BE153"/>
  <c r="BE154"/>
  <c r="BE156"/>
  <c r="BE162"/>
  <c r="BK134"/>
  <c r="J134"/>
  <c r="J103"/>
  <c i="11" r="J93"/>
  <c r="BE129"/>
  <c r="BE134"/>
  <c r="BE163"/>
  <c r="BE167"/>
  <c r="BE175"/>
  <c i="12" r="J93"/>
  <c r="F123"/>
  <c r="BE134"/>
  <c i="13" r="J91"/>
  <c r="F94"/>
  <c r="BE131"/>
  <c r="BE135"/>
  <c r="BE137"/>
  <c r="BE142"/>
  <c r="BE144"/>
  <c r="BE146"/>
  <c r="BE148"/>
  <c i="14" r="J91"/>
  <c r="J94"/>
  <c r="J117"/>
  <c r="BE128"/>
  <c r="BE136"/>
  <c i="2" r="BE130"/>
  <c r="BE132"/>
  <c r="BE140"/>
  <c r="BE143"/>
  <c r="BE160"/>
  <c r="BE167"/>
  <c r="BE175"/>
  <c r="BE177"/>
  <c r="BE178"/>
  <c r="BE183"/>
  <c r="BE184"/>
  <c r="BE187"/>
  <c r="BE191"/>
  <c r="BE195"/>
  <c r="BE197"/>
  <c r="BE198"/>
  <c r="BE199"/>
  <c r="BE204"/>
  <c r="BE214"/>
  <c r="BE216"/>
  <c r="BE221"/>
  <c r="BE223"/>
  <c r="BE233"/>
  <c r="BE234"/>
  <c r="BE236"/>
  <c r="BE246"/>
  <c r="BE247"/>
  <c r="BE248"/>
  <c r="BE256"/>
  <c r="BE257"/>
  <c r="BE258"/>
  <c r="BE259"/>
  <c r="BE266"/>
  <c r="BE267"/>
  <c r="BE272"/>
  <c r="BE273"/>
  <c r="BE282"/>
  <c r="BE283"/>
  <c r="BE285"/>
  <c r="BE289"/>
  <c r="BE291"/>
  <c r="BE294"/>
  <c r="BE295"/>
  <c r="BE299"/>
  <c r="BE305"/>
  <c r="BE311"/>
  <c r="BE315"/>
  <c r="BE320"/>
  <c r="BE323"/>
  <c r="BE324"/>
  <c r="BE329"/>
  <c r="BE331"/>
  <c r="BE340"/>
  <c r="BE349"/>
  <c r="BE358"/>
  <c r="BE365"/>
  <c r="BE366"/>
  <c r="BE368"/>
  <c r="BE371"/>
  <c r="BE379"/>
  <c r="BE385"/>
  <c r="BE387"/>
  <c r="BE389"/>
  <c r="BE392"/>
  <c r="BE393"/>
  <c r="BE394"/>
  <c r="BE395"/>
  <c i="3" r="J118"/>
  <c r="BE129"/>
  <c r="BE134"/>
  <c r="BE135"/>
  <c r="BE137"/>
  <c i="4" r="J93"/>
  <c r="E111"/>
  <c r="BE135"/>
  <c r="BE149"/>
  <c i="5" r="J93"/>
  <c r="E111"/>
  <c r="BE139"/>
  <c r="BE140"/>
  <c r="BE148"/>
  <c i="6" r="F122"/>
  <c r="BE131"/>
  <c i="7" r="J93"/>
  <c r="F124"/>
  <c r="BE132"/>
  <c r="BE134"/>
  <c r="BE135"/>
  <c i="8" r="E85"/>
  <c r="BE125"/>
  <c r="BE128"/>
  <c r="BE130"/>
  <c r="BE136"/>
  <c r="BE138"/>
  <c r="BE141"/>
  <c r="BE148"/>
  <c r="BE150"/>
  <c r="BE151"/>
  <c r="BE154"/>
  <c r="BE156"/>
  <c r="BE161"/>
  <c r="BE164"/>
  <c r="BE169"/>
  <c r="BE173"/>
  <c r="BE175"/>
  <c r="BE176"/>
  <c r="BE183"/>
  <c r="BE186"/>
  <c r="BE189"/>
  <c r="BE190"/>
  <c r="BE195"/>
  <c r="BE200"/>
  <c r="BE203"/>
  <c r="BE206"/>
  <c r="BE210"/>
  <c r="BE227"/>
  <c r="BE228"/>
  <c r="BE233"/>
  <c r="BE234"/>
  <c r="BE245"/>
  <c r="BE254"/>
  <c r="BE268"/>
  <c r="BE273"/>
  <c r="BE276"/>
  <c r="BE277"/>
  <c r="BE281"/>
  <c r="BE286"/>
  <c r="BE287"/>
  <c r="BE289"/>
  <c r="BE290"/>
  <c r="BE297"/>
  <c r="BE299"/>
  <c r="BE301"/>
  <c r="BE303"/>
  <c r="BE316"/>
  <c r="BE319"/>
  <c r="BE320"/>
  <c r="BE322"/>
  <c r="BE327"/>
  <c r="BE329"/>
  <c r="BE336"/>
  <c r="BE340"/>
  <c r="BE343"/>
  <c r="BE346"/>
  <c r="BE350"/>
  <c r="BE353"/>
  <c r="BE354"/>
  <c r="BE357"/>
  <c r="BE364"/>
  <c r="BE367"/>
  <c r="BE368"/>
  <c r="BE375"/>
  <c r="BE377"/>
  <c r="BE378"/>
  <c i="9" r="J93"/>
  <c r="BE129"/>
  <c r="BE139"/>
  <c r="BE140"/>
  <c r="BE143"/>
  <c r="BE152"/>
  <c r="BE155"/>
  <c r="BE156"/>
  <c r="BE157"/>
  <c r="BE162"/>
  <c r="BE167"/>
  <c r="BE171"/>
  <c r="BE175"/>
  <c r="BE177"/>
  <c r="BE187"/>
  <c r="BE193"/>
  <c r="BE195"/>
  <c r="BE199"/>
  <c r="BE202"/>
  <c r="BE204"/>
  <c r="BE207"/>
  <c r="BE208"/>
  <c r="BE209"/>
  <c r="BE220"/>
  <c r="BE221"/>
  <c r="BE226"/>
  <c r="BE227"/>
  <c r="BE228"/>
  <c r="BE229"/>
  <c r="BE230"/>
  <c r="BE232"/>
  <c r="BE238"/>
  <c r="BE241"/>
  <c r="BE242"/>
  <c r="BE247"/>
  <c r="BE264"/>
  <c r="BE265"/>
  <c i="10" r="E115"/>
  <c r="BE141"/>
  <c r="BE150"/>
  <c r="BE151"/>
  <c r="BE152"/>
  <c r="BE161"/>
  <c i="11" r="E85"/>
  <c r="F122"/>
  <c r="BE139"/>
  <c r="BE140"/>
  <c r="BE141"/>
  <c r="BE142"/>
  <c r="BE143"/>
  <c r="BE154"/>
  <c r="BE156"/>
  <c r="BE161"/>
  <c r="BE164"/>
  <c r="BE169"/>
  <c r="BE170"/>
  <c i="12" r="E112"/>
  <c r="BE133"/>
  <c r="BE136"/>
  <c i="13" r="BE128"/>
  <c r="BE129"/>
  <c r="BE133"/>
  <c r="BE134"/>
  <c r="BE138"/>
  <c r="BE150"/>
  <c i="14" r="F117"/>
  <c r="BE123"/>
  <c r="BE126"/>
  <c r="BE130"/>
  <c i="2" r="J93"/>
  <c r="E112"/>
  <c r="BE128"/>
  <c r="BE129"/>
  <c r="BE142"/>
  <c r="BE145"/>
  <c r="BE147"/>
  <c r="BE148"/>
  <c r="BE158"/>
  <c r="BE164"/>
  <c r="BE165"/>
  <c r="BE166"/>
  <c r="BE182"/>
  <c r="BE190"/>
  <c r="BE206"/>
  <c r="BE211"/>
  <c r="BE218"/>
  <c r="BE219"/>
  <c r="BE222"/>
  <c r="BE226"/>
  <c r="BE228"/>
  <c r="BE235"/>
  <c r="BE237"/>
  <c r="BE239"/>
  <c r="BE241"/>
  <c r="BE243"/>
  <c r="BE249"/>
  <c r="BE253"/>
  <c r="BE254"/>
  <c r="BE260"/>
  <c r="BE263"/>
  <c r="BE269"/>
  <c r="BE281"/>
  <c r="BE288"/>
  <c r="BE290"/>
  <c r="BE293"/>
  <c r="BE304"/>
  <c r="BE312"/>
  <c r="BE314"/>
  <c r="BE316"/>
  <c r="BE319"/>
  <c r="BE330"/>
  <c r="BE342"/>
  <c r="BE344"/>
  <c r="BE354"/>
  <c r="BE355"/>
  <c r="BE360"/>
  <c r="BE367"/>
  <c r="BE369"/>
  <c r="BE370"/>
  <c r="BE372"/>
  <c r="BE375"/>
  <c r="BE376"/>
  <c r="BE381"/>
  <c r="BE386"/>
  <c r="BE390"/>
  <c i="3" r="BE127"/>
  <c r="BE128"/>
  <c r="BE136"/>
  <c i="4" r="BE127"/>
  <c r="BE129"/>
  <c r="BE131"/>
  <c r="BE136"/>
  <c r="BE137"/>
  <c r="BE138"/>
  <c r="BE145"/>
  <c r="BE146"/>
  <c i="5" r="BE127"/>
  <c r="BE129"/>
  <c r="BE133"/>
  <c r="BE141"/>
  <c r="BE142"/>
  <c r="BE143"/>
  <c r="BE146"/>
  <c r="BE150"/>
  <c i="6" r="BE127"/>
  <c r="BE130"/>
  <c r="BE132"/>
  <c i="7" r="BE130"/>
  <c r="BE137"/>
  <c r="BE138"/>
  <c r="BE139"/>
  <c i="8" r="BE126"/>
  <c r="BE127"/>
  <c r="BE132"/>
  <c r="BE133"/>
  <c r="BE142"/>
  <c r="BE143"/>
  <c r="BE144"/>
  <c r="BE145"/>
  <c r="BE146"/>
  <c r="BE147"/>
  <c r="BE163"/>
  <c r="BE166"/>
  <c r="BE167"/>
  <c r="BE170"/>
  <c r="BE171"/>
  <c r="BE181"/>
  <c r="BE182"/>
  <c r="BE184"/>
  <c r="BE185"/>
  <c r="BE192"/>
  <c r="BE196"/>
  <c r="BE197"/>
  <c r="BE199"/>
  <c r="BE202"/>
  <c r="BE205"/>
  <c r="BE213"/>
  <c r="BE215"/>
  <c r="BE216"/>
  <c r="BE218"/>
  <c r="BE221"/>
  <c r="BE222"/>
  <c r="BE226"/>
  <c r="BE231"/>
  <c r="BE240"/>
  <c r="BE242"/>
  <c r="BE243"/>
  <c r="BE251"/>
  <c r="BE256"/>
  <c r="BE257"/>
  <c r="BE259"/>
  <c r="BE261"/>
  <c r="BE262"/>
  <c r="BE269"/>
  <c r="BE278"/>
  <c r="BE282"/>
  <c r="BE288"/>
  <c r="BE291"/>
  <c r="BE292"/>
  <c r="BE293"/>
  <c r="BE302"/>
  <c r="BE305"/>
  <c r="BE306"/>
  <c r="BE313"/>
  <c r="BE324"/>
  <c r="BE325"/>
  <c r="BE330"/>
  <c r="BE337"/>
  <c r="BE341"/>
  <c r="BE342"/>
  <c r="BE344"/>
  <c r="BE355"/>
  <c r="BE356"/>
  <c r="BE359"/>
  <c r="BE366"/>
  <c r="BE372"/>
  <c r="BE376"/>
  <c r="BE380"/>
  <c r="BE383"/>
  <c r="BE384"/>
  <c r="BE385"/>
  <c r="BE386"/>
  <c i="9" r="F96"/>
  <c r="BE128"/>
  <c r="BE131"/>
  <c r="BE135"/>
  <c r="BE136"/>
  <c r="BE137"/>
  <c r="BE142"/>
  <c r="BE144"/>
  <c r="BE151"/>
  <c r="BE153"/>
  <c r="BE154"/>
  <c r="BE159"/>
  <c r="BE174"/>
  <c r="BE178"/>
  <c r="BE180"/>
  <c r="BE182"/>
  <c r="BE186"/>
  <c r="BE188"/>
  <c r="BE196"/>
  <c r="BE200"/>
  <c r="BE203"/>
  <c r="BE211"/>
  <c r="BE224"/>
  <c r="BE225"/>
  <c r="BE234"/>
  <c r="BE239"/>
  <c r="BE243"/>
  <c r="BE246"/>
  <c r="BE248"/>
  <c r="BE252"/>
  <c r="BE253"/>
  <c r="BE257"/>
  <c r="BE259"/>
  <c i="10" r="J93"/>
  <c r="F96"/>
  <c r="BE132"/>
  <c r="BE140"/>
  <c r="BE142"/>
  <c r="BE147"/>
  <c r="BE155"/>
  <c r="BE157"/>
  <c r="BE163"/>
  <c i="11" r="BE127"/>
  <c r="BE135"/>
  <c r="BE136"/>
  <c r="BE137"/>
  <c r="BE138"/>
  <c r="BE144"/>
  <c r="BE145"/>
  <c r="BE146"/>
  <c r="BE147"/>
  <c r="BE151"/>
  <c r="BE152"/>
  <c r="BE158"/>
  <c r="BE160"/>
  <c r="BE162"/>
  <c r="BE165"/>
  <c r="BE166"/>
  <c r="BE168"/>
  <c r="BE171"/>
  <c r="BE172"/>
  <c r="BE173"/>
  <c r="BE174"/>
  <c i="12" r="BE130"/>
  <c r="BE131"/>
  <c r="BE135"/>
  <c i="13" r="E113"/>
  <c r="BE141"/>
  <c r="BE143"/>
  <c r="BE147"/>
  <c r="BE153"/>
  <c i="14" r="E85"/>
  <c r="F94"/>
  <c r="BE125"/>
  <c r="BE129"/>
  <c r="BE131"/>
  <c r="BE132"/>
  <c r="BE137"/>
  <c r="BE140"/>
  <c r="BE141"/>
  <c r="BE142"/>
  <c r="BE143"/>
  <c r="BE146"/>
  <c r="BE147"/>
  <c r="BE148"/>
  <c r="BE149"/>
  <c r="BE150"/>
  <c r="BE151"/>
  <c r="BE152"/>
  <c i="2" r="BE136"/>
  <c r="BE137"/>
  <c r="BE138"/>
  <c r="BE141"/>
  <c r="BE150"/>
  <c r="BE151"/>
  <c r="BE152"/>
  <c r="BE153"/>
  <c r="BE154"/>
  <c r="BE155"/>
  <c r="BE157"/>
  <c r="BE162"/>
  <c r="BE163"/>
  <c r="BE168"/>
  <c r="BE169"/>
  <c r="BE170"/>
  <c r="BE173"/>
  <c r="BE174"/>
  <c r="BE176"/>
  <c r="BE180"/>
  <c r="BE186"/>
  <c r="BE189"/>
  <c r="BE205"/>
  <c r="BE209"/>
  <c r="BE215"/>
  <c r="BE220"/>
  <c r="BE227"/>
  <c r="BE231"/>
  <c r="BE242"/>
  <c r="BE244"/>
  <c r="BE245"/>
  <c r="BE250"/>
  <c r="BE251"/>
  <c r="BE255"/>
  <c r="BE261"/>
  <c r="BE264"/>
  <c r="BE271"/>
  <c r="BE276"/>
  <c r="BE277"/>
  <c r="BE280"/>
  <c r="BE286"/>
  <c r="BE292"/>
  <c r="BE297"/>
  <c r="BE298"/>
  <c r="BE303"/>
  <c r="BE307"/>
  <c r="BE308"/>
  <c r="BE309"/>
  <c r="BE310"/>
  <c r="BE313"/>
  <c r="BE318"/>
  <c r="BE326"/>
  <c r="BE328"/>
  <c r="BE335"/>
  <c r="BE336"/>
  <c r="BE339"/>
  <c r="BE341"/>
  <c r="BE343"/>
  <c r="BE346"/>
  <c r="BE351"/>
  <c r="BE353"/>
  <c r="BE356"/>
  <c r="BE357"/>
  <c r="BE359"/>
  <c r="BE361"/>
  <c r="BE373"/>
  <c r="BE377"/>
  <c r="BE380"/>
  <c r="BE382"/>
  <c r="BE383"/>
  <c r="BE384"/>
  <c r="BE388"/>
  <c r="BE391"/>
  <c i="3" r="BE130"/>
  <c r="BE132"/>
  <c r="BE133"/>
  <c i="4" r="BE130"/>
  <c r="BE132"/>
  <c r="BE133"/>
  <c r="BE139"/>
  <c r="BE142"/>
  <c r="BE144"/>
  <c r="BE148"/>
  <c r="BE150"/>
  <c i="5" r="F96"/>
  <c r="BE131"/>
  <c r="BE132"/>
  <c r="BE134"/>
  <c r="BE136"/>
  <c r="BE137"/>
  <c r="BE138"/>
  <c r="BE144"/>
  <c r="BE145"/>
  <c i="7" r="BE129"/>
  <c r="BE131"/>
  <c r="BE141"/>
  <c r="BK140"/>
  <c r="J140"/>
  <c r="J102"/>
  <c r="BK142"/>
  <c r="J142"/>
  <c r="J103"/>
  <c i="8" r="BE123"/>
  <c r="BE124"/>
  <c r="BE134"/>
  <c r="BE135"/>
  <c r="BE153"/>
  <c r="BE155"/>
  <c r="BE162"/>
  <c r="BE165"/>
  <c r="BE168"/>
  <c r="BE174"/>
  <c r="BE177"/>
  <c r="BE187"/>
  <c r="BE188"/>
  <c r="BE191"/>
  <c r="BE193"/>
  <c r="BE198"/>
  <c r="BE204"/>
  <c r="BE207"/>
  <c r="BE208"/>
  <c r="BE211"/>
  <c r="BE214"/>
  <c r="BE217"/>
  <c r="BE219"/>
  <c r="BE224"/>
  <c r="BE232"/>
  <c r="BE241"/>
  <c r="BE248"/>
  <c r="BE250"/>
  <c r="BE252"/>
  <c r="BE255"/>
  <c r="BE260"/>
  <c r="BE264"/>
  <c r="BE265"/>
  <c r="BE266"/>
  <c r="BE267"/>
  <c r="BE270"/>
  <c r="BE272"/>
  <c r="BE275"/>
  <c r="BE280"/>
  <c r="BE284"/>
  <c r="BE285"/>
  <c r="BE294"/>
  <c r="BE295"/>
  <c r="BE298"/>
  <c r="BE300"/>
  <c r="BE307"/>
  <c r="BE310"/>
  <c r="BE311"/>
  <c r="BE312"/>
  <c r="BE328"/>
  <c r="BE331"/>
  <c r="BE332"/>
  <c r="BE333"/>
  <c r="BE334"/>
  <c r="BE338"/>
  <c r="BE348"/>
  <c r="BE349"/>
  <c r="BE358"/>
  <c r="BE360"/>
  <c r="BE361"/>
  <c r="BE362"/>
  <c r="BE365"/>
  <c r="BE369"/>
  <c r="BE371"/>
  <c r="BE373"/>
  <c r="BE374"/>
  <c r="BE381"/>
  <c i="9" r="BE127"/>
  <c r="BE130"/>
  <c r="BE133"/>
  <c r="BE134"/>
  <c r="BE146"/>
  <c r="BE150"/>
  <c r="BE160"/>
  <c r="BE161"/>
  <c r="BE163"/>
  <c r="BE164"/>
  <c r="BE165"/>
  <c r="BE166"/>
  <c r="BE169"/>
  <c r="BE179"/>
  <c r="BE184"/>
  <c r="BE191"/>
  <c r="BE192"/>
  <c r="BE197"/>
  <c r="BE201"/>
  <c r="BE205"/>
  <c r="BE206"/>
  <c r="BE210"/>
  <c r="BE219"/>
  <c r="BE222"/>
  <c r="BE235"/>
  <c r="BE236"/>
  <c r="BE249"/>
  <c r="BE250"/>
  <c r="BE254"/>
  <c r="BE255"/>
  <c r="BE256"/>
  <c r="BE258"/>
  <c r="BE260"/>
  <c r="BE263"/>
  <c r="BE266"/>
  <c i="10" r="BE135"/>
  <c r="BE139"/>
  <c r="BE143"/>
  <c r="BE146"/>
  <c r="BE149"/>
  <c r="BE158"/>
  <c r="BE159"/>
  <c r="BE160"/>
  <c r="BK131"/>
  <c r="J131"/>
  <c r="J102"/>
  <c i="11" r="BE128"/>
  <c r="BE130"/>
  <c r="BE131"/>
  <c r="BE132"/>
  <c r="BE133"/>
  <c r="BE148"/>
  <c r="BE149"/>
  <c r="BE150"/>
  <c r="BE153"/>
  <c r="BE155"/>
  <c r="BE157"/>
  <c r="BE159"/>
  <c r="BE176"/>
  <c i="12" r="BE129"/>
  <c r="BE132"/>
  <c r="BE137"/>
  <c r="BE138"/>
  <c r="BE139"/>
  <c i="13" r="BE127"/>
  <c r="BE132"/>
  <c r="BE136"/>
  <c r="BE139"/>
  <c r="BE145"/>
  <c r="BE151"/>
  <c r="BK140"/>
  <c r="J140"/>
  <c r="J101"/>
  <c r="BK152"/>
  <c r="J152"/>
  <c r="J103"/>
  <c i="14" r="BE124"/>
  <c r="BE127"/>
  <c r="BE133"/>
  <c r="BE134"/>
  <c r="BE135"/>
  <c r="BE138"/>
  <c r="BE139"/>
  <c r="BE144"/>
  <c r="BE145"/>
  <c r="BE153"/>
  <c r="BE154"/>
  <c r="BE155"/>
  <c r="BE156"/>
  <c i="2" r="J38"/>
  <c i="1" r="AW98"/>
  <c i="9" r="J38"/>
  <c i="1" r="AW106"/>
  <c i="11" r="F39"/>
  <c i="1" r="BB109"/>
  <c i="12" r="F41"/>
  <c i="1" r="BD110"/>
  <c i="2" r="F40"/>
  <c i="1" r="BC98"/>
  <c i="11" r="F40"/>
  <c i="1" r="BC109"/>
  <c i="2" r="F38"/>
  <c i="1" r="BA98"/>
  <c i="3" r="F40"/>
  <c i="1" r="BC99"/>
  <c i="5" r="F41"/>
  <c i="1" r="BD101"/>
  <c i="7" r="F38"/>
  <c i="1" r="BA103"/>
  <c i="9" r="F38"/>
  <c i="1" r="BA106"/>
  <c i="11" r="F41"/>
  <c i="1" r="BD109"/>
  <c i="4" r="F38"/>
  <c i="1" r="BA100"/>
  <c i="6" r="F38"/>
  <c i="1" r="BA102"/>
  <c i="7" r="F41"/>
  <c i="1" r="BD103"/>
  <c i="9" r="F40"/>
  <c i="1" r="BC106"/>
  <c i="11" r="J38"/>
  <c i="1" r="AW109"/>
  <c i="14" r="F38"/>
  <c i="1" r="BC112"/>
  <c i="3" r="J38"/>
  <c i="1" r="AW99"/>
  <c i="3" r="J34"/>
  <c i="1" r="AG99"/>
  <c i="4" r="F40"/>
  <c i="1" r="BC100"/>
  <c i="5" r="F39"/>
  <c i="1" r="BB101"/>
  <c i="6" r="F39"/>
  <c i="1" r="BB102"/>
  <c i="7" r="F39"/>
  <c i="1" r="BB103"/>
  <c i="8" r="F39"/>
  <c i="1" r="BD104"/>
  <c i="13" r="F36"/>
  <c i="1" r="BA111"/>
  <c i="4" r="F39"/>
  <c i="1" r="BB100"/>
  <c i="5" r="F38"/>
  <c i="1" r="BA101"/>
  <c i="6" r="J38"/>
  <c i="1" r="AW102"/>
  <c i="8" r="J36"/>
  <c i="1" r="AW104"/>
  <c i="3" r="F38"/>
  <c i="1" r="BA99"/>
  <c i="3" r="F41"/>
  <c i="1" r="BD99"/>
  <c i="4" r="F41"/>
  <c i="1" r="BD100"/>
  <c i="8" r="F38"/>
  <c i="1" r="BC104"/>
  <c i="14" r="F39"/>
  <c i="1" r="BD112"/>
  <c r="AS96"/>
  <c r="AS95"/>
  <c r="AS94"/>
  <c i="9" r="J34"/>
  <c i="1" r="AG106"/>
  <c i="12" r="F38"/>
  <c i="1" r="BA110"/>
  <c i="13" r="F39"/>
  <c i="1" r="BD111"/>
  <c i="3" r="F39"/>
  <c i="1" r="BB99"/>
  <c i="6" r="F40"/>
  <c i="1" r="BC102"/>
  <c i="7" r="J38"/>
  <c i="1" r="AW103"/>
  <c i="9" r="F39"/>
  <c i="1" r="BB106"/>
  <c i="10" r="F38"/>
  <c i="1" r="BA107"/>
  <c i="10" r="F41"/>
  <c i="1" r="BD107"/>
  <c i="12" r="J38"/>
  <c i="1" r="AW110"/>
  <c i="13" r="F37"/>
  <c i="1" r="BB111"/>
  <c i="2" r="F41"/>
  <c i="1" r="BD98"/>
  <c i="10" r="F39"/>
  <c i="1" r="BB107"/>
  <c i="11" r="F38"/>
  <c i="1" r="BA109"/>
  <c i="12" r="F39"/>
  <c i="1" r="BB110"/>
  <c i="2" r="F39"/>
  <c i="1" r="BB98"/>
  <c i="10" r="F40"/>
  <c i="1" r="BC107"/>
  <c i="14" r="F36"/>
  <c i="1" r="BA112"/>
  <c i="8" r="J32"/>
  <c i="1" r="AG104"/>
  <c i="10" r="J38"/>
  <c i="1" r="AW107"/>
  <c i="11" r="J34"/>
  <c i="1" r="AG109"/>
  <c i="5" r="J38"/>
  <c i="1" r="AW101"/>
  <c i="8" r="F37"/>
  <c i="1" r="BB104"/>
  <c i="14" r="F37"/>
  <c i="1" r="BB112"/>
  <c i="4" r="J38"/>
  <c i="1" r="AW100"/>
  <c i="7" r="F40"/>
  <c i="1" r="BC103"/>
  <c i="9" r="F41"/>
  <c i="1" r="BD106"/>
  <c i="13" r="F38"/>
  <c i="1" r="BC111"/>
  <c i="5" r="F40"/>
  <c i="1" r="BC101"/>
  <c i="6" r="F41"/>
  <c i="1" r="BD102"/>
  <c i="8" r="F36"/>
  <c i="1" r="BA104"/>
  <c i="12" r="F40"/>
  <c i="1" r="BC110"/>
  <c i="13" r="J36"/>
  <c i="1" r="AW111"/>
  <c i="14" r="J36"/>
  <c i="1" r="AW112"/>
  <c i="13" l="1" r="P125"/>
  <c i="1" r="AU111"/>
  <c i="13" r="T125"/>
  <c r="R125"/>
  <c i="7" r="BK128"/>
  <c r="J128"/>
  <c r="J101"/>
  <c i="3" r="J100"/>
  <c i="4" r="J126"/>
  <c r="J101"/>
  <c i="6" r="BK125"/>
  <c r="J125"/>
  <c r="J100"/>
  <c i="8" r="J98"/>
  <c i="9" r="J126"/>
  <c r="J101"/>
  <c i="10" r="BK130"/>
  <c r="J130"/>
  <c r="J101"/>
  <c r="BK137"/>
  <c r="J137"/>
  <c r="J104"/>
  <c i="11" r="J126"/>
  <c r="J101"/>
  <c i="5" r="BK125"/>
  <c r="J125"/>
  <c i="11" r="J100"/>
  <c i="9" r="J100"/>
  <c i="12" r="BK127"/>
  <c r="J127"/>
  <c r="J101"/>
  <c i="13" r="BK125"/>
  <c r="J125"/>
  <c i="14" r="BK121"/>
  <c r="J121"/>
  <c r="J98"/>
  <c i="1" r="AU108"/>
  <c i="2" r="F37"/>
  <c i="1" r="AZ98"/>
  <c i="11" r="F37"/>
  <c i="1" r="AZ109"/>
  <c i="13" r="F35"/>
  <c i="1" r="AZ111"/>
  <c r="BA97"/>
  <c r="AW97"/>
  <c i="5" r="J37"/>
  <c i="1" r="AV101"/>
  <c r="AT101"/>
  <c i="12" r="J37"/>
  <c i="1" r="AV110"/>
  <c r="AT110"/>
  <c i="2" r="J34"/>
  <c i="1" r="AG98"/>
  <c i="4" r="J34"/>
  <c i="1" r="AG100"/>
  <c i="13" r="J32"/>
  <c i="1" r="AG111"/>
  <c r="BC108"/>
  <c r="AY108"/>
  <c i="6" r="F37"/>
  <c i="1" r="AZ102"/>
  <c i="7" r="F37"/>
  <c i="1" r="AZ103"/>
  <c i="11" r="J37"/>
  <c i="1" r="AV109"/>
  <c r="AT109"/>
  <c r="BC105"/>
  <c r="AY105"/>
  <c i="3" r="F37"/>
  <c i="1" r="AZ99"/>
  <c i="8" r="F35"/>
  <c i="1" r="AZ104"/>
  <c r="AU97"/>
  <c r="AU96"/>
  <c r="BA108"/>
  <c r="AW108"/>
  <c r="BA105"/>
  <c r="AW105"/>
  <c i="2" r="J37"/>
  <c i="1" r="AV98"/>
  <c r="AT98"/>
  <c i="10" r="J37"/>
  <c i="1" r="AV107"/>
  <c r="AT107"/>
  <c i="14" r="J35"/>
  <c i="1" r="AV112"/>
  <c r="AT112"/>
  <c i="5" r="J34"/>
  <c i="1" r="AG101"/>
  <c r="AN101"/>
  <c r="BB97"/>
  <c r="AX97"/>
  <c i="4" r="J37"/>
  <c i="1" r="AV100"/>
  <c r="AT100"/>
  <c i="8" r="J35"/>
  <c i="1" r="AV104"/>
  <c r="AT104"/>
  <c r="BB105"/>
  <c r="AX105"/>
  <c i="12" r="F37"/>
  <c i="1" r="AZ110"/>
  <c i="9" r="F37"/>
  <c i="1" r="AZ106"/>
  <c i="14" r="F35"/>
  <c i="1" r="AZ112"/>
  <c r="BD105"/>
  <c i="5" r="F37"/>
  <c i="1" r="AZ101"/>
  <c i="10" r="F37"/>
  <c i="1" r="AZ107"/>
  <c r="BD97"/>
  <c r="BD96"/>
  <c r="AU105"/>
  <c r="BD108"/>
  <c i="4" r="F37"/>
  <c i="1" r="AZ100"/>
  <c i="6" r="J37"/>
  <c i="1" r="AV102"/>
  <c r="AT102"/>
  <c i="9" r="J37"/>
  <c i="1" r="AV106"/>
  <c r="AT106"/>
  <c r="BC97"/>
  <c r="BC96"/>
  <c r="AY96"/>
  <c i="3" r="J37"/>
  <c i="1" r="AV99"/>
  <c r="AT99"/>
  <c r="BB108"/>
  <c r="AX108"/>
  <c i="7" r="J37"/>
  <c i="1" r="AV103"/>
  <c r="AT103"/>
  <c i="13" r="J35"/>
  <c i="1" r="AV111"/>
  <c r="AT111"/>
  <c i="4" l="1" r="J43"/>
  <c i="5" r="J43"/>
  <c i="2" r="J43"/>
  <c i="13" r="J41"/>
  <c i="11" r="J43"/>
  <c i="13" r="J98"/>
  <c i="3" r="J43"/>
  <c i="5" r="J100"/>
  <c i="9" r="J43"/>
  <c i="10" r="BK129"/>
  <c r="J129"/>
  <c r="J100"/>
  <c i="12" r="BK126"/>
  <c r="J126"/>
  <c r="J100"/>
  <c i="7" r="BK127"/>
  <c r="J127"/>
  <c r="J100"/>
  <c i="8" r="J41"/>
  <c i="1" r="AN99"/>
  <c r="AN106"/>
  <c r="AN104"/>
  <c r="AN109"/>
  <c r="AN98"/>
  <c r="AN100"/>
  <c r="AN111"/>
  <c r="AU95"/>
  <c r="AU94"/>
  <c r="BD95"/>
  <c r="BD94"/>
  <c r="W33"/>
  <c r="AZ105"/>
  <c r="AV105"/>
  <c r="AT105"/>
  <c r="AZ97"/>
  <c r="AZ96"/>
  <c r="AV96"/>
  <c i="6" r="J34"/>
  <c i="1" r="AG102"/>
  <c r="AN102"/>
  <c r="BC95"/>
  <c r="BC94"/>
  <c r="AY94"/>
  <c r="AG97"/>
  <c r="AZ108"/>
  <c r="AV108"/>
  <c r="AT108"/>
  <c r="AY97"/>
  <c r="BA96"/>
  <c r="BA95"/>
  <c r="AW95"/>
  <c r="BB96"/>
  <c r="AX96"/>
  <c i="14" r="J32"/>
  <c i="1" r="AG112"/>
  <c r="AN112"/>
  <c i="6" l="1" r="J43"/>
  <c i="14" r="J41"/>
  <c i="1" r="BA94"/>
  <c r="W30"/>
  <c r="AY95"/>
  <c r="BB95"/>
  <c r="AX95"/>
  <c i="10" r="J34"/>
  <c i="1" r="AG107"/>
  <c r="AN107"/>
  <c r="AW96"/>
  <c r="AT96"/>
  <c r="AV97"/>
  <c r="AT97"/>
  <c i="7" r="J34"/>
  <c i="1" r="AG103"/>
  <c r="AN103"/>
  <c r="AZ95"/>
  <c r="AZ94"/>
  <c r="W29"/>
  <c i="12" r="J34"/>
  <c i="1" r="AG110"/>
  <c r="AN110"/>
  <c r="W32"/>
  <c i="12" l="1" r="J43"/>
  <c i="10" r="J43"/>
  <c i="7" r="J43"/>
  <c i="1" r="AN97"/>
  <c r="AG96"/>
  <c r="AW94"/>
  <c r="AK30"/>
  <c r="BB94"/>
  <c r="W31"/>
  <c r="AG108"/>
  <c r="AN108"/>
  <c r="AV95"/>
  <c r="AT95"/>
  <c r="AG105"/>
  <c r="AN105"/>
  <c r="AV94"/>
  <c r="AK29"/>
  <c l="1" r="AN96"/>
  <c r="AG95"/>
  <c r="AG94"/>
  <c r="AK26"/>
  <c r="AK35"/>
  <c r="AX94"/>
  <c r="AT94"/>
  <c l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<sst xmlns="http://schemas.openxmlformats.org/spreadsheetml/2006/main">
  <si>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</si>
  <si>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</si>
  <si>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</si>
  <si>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</si>
  <si>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</si>
  <si>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{ba9659b1-0ce1-4c4a-8655-b42a7f03394b}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</si>
  <si>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</si>
  <si>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</si>
  <si>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</si>
  <si>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</si>
  <si>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</si>
  <si>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</si>
  <si>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</si>
  <si>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</si>
  <si>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</si>
  <si>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</si>
  <si>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</si>
  <si>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žst. Sázava</t>
  </si>
  <si>
    <t>KSO:</t>
  </si>
  <si>
    <t>CC-CZ:</t>
  </si>
  <si>
    <t>Místo:</t>
  </si>
  <si>
    <t xml:space="preserve"> žst. Sázava</t>
  </si>
  <si>
    <t>Datum:</t>
  </si>
  <si>
    <t>29. 3. 2021</t>
  </si>
  <si>
    <t>Zadavatel:</t>
  </si>
  <si>
    <t>IČ:</t>
  </si>
  <si>
    <t>70994234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</si>
  <si>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</si>
  <si>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</si>
  <si>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</si>
  <si>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</si>
  <si>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</si>
  <si>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Signal Projekt s.r.o.</t>
  </si>
  <si>
    <t>True</t>
  </si>
  <si>
    <t>Zpracovatel:</t>
  </si>
  <si>
    <t xml:space="preserve"> Ing. Šustr Ondřej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</si>
  <si>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</si>
  <si>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</si>
  <si>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</si>
  <si>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</si>
  <si>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</si>
  <si>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</si>
  <si>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</si>
  <si>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</si>
  <si>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</si>
  <si>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</si>
  <si>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</si>
  <si>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</si>
  <si>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</si>
  <si>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</si>
  <si>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</si>
  <si>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</si>
  <si>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</si>
  <si>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</si>
  <si>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</si>
  <si>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</si>
  <si>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</si>
  <si>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</si>
  <si>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</si>
  <si>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</si>
  <si>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</si>
  <si>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</si>
  <si>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</si>
  <si>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</si>
  <si>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</si>
  <si>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</si>
  <si>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</si>
  <si>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</si>
  <si>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</si>
  <si>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</si>
  <si>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</si>
  <si>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</si>
  <si>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</si>
  <si>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</si>
  <si>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</si>
  <si>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</si>
  <si>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</si>
  <si>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</si>
  <si>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</si>
  <si>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</si>
  <si>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</si>
  <si>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Žst. Sázava</t>
  </si>
  <si>
    <t>PRO</t>
  </si>
  <si>
    <t>1</t>
  </si>
  <si>
    <t>{39e61bee-e2d5-4d3d-8969-617333c5e673}</t>
  </si>
  <si>
    <t>2</t>
  </si>
  <si>
    <t>PS 17-01-11</t>
  </si>
  <si>
    <t>Žst. Sázava, staniční zabezpečovací zařízení</t>
  </si>
  <si>
    <t>Soupis</t>
  </si>
  <si>
    <t>{a857a5b4-100d-4258-9256-1e259d171353}</t>
  </si>
  <si>
    <t>A</t>
  </si>
  <si>
    <t>Definitivní SZZ žst. Sázava</t>
  </si>
  <si>
    <t>3</t>
  </si>
  <si>
    <t>{ca18ed13-f616-473a-9785-7cff675fa3e7}</t>
  </si>
  <si>
    <t>/</t>
  </si>
  <si>
    <t>01</t>
  </si>
  <si>
    <t>Technologie zab. zař</t>
  </si>
  <si>
    <t>4</t>
  </si>
  <si>
    <t>{2c1bb549-df75-4c36-9514-f768c271f8e5}</t>
  </si>
  <si>
    <t>02</t>
  </si>
  <si>
    <t>Zemní práce</t>
  </si>
  <si>
    <t>{60960079-89ee-4655-98db-6bf6c2c81e19}</t>
  </si>
  <si>
    <t>03</t>
  </si>
  <si>
    <t>PZS S1/P5777 v km 44,620</t>
  </si>
  <si>
    <t>{68e61ae9-98f5-48d8-905f-8a99c758aef3}</t>
  </si>
  <si>
    <t>04</t>
  </si>
  <si>
    <t>PZS S2/P5778 v km 45,340</t>
  </si>
  <si>
    <t>{059566ec-1fe8-4e04-b993-940bb015ccfb}</t>
  </si>
  <si>
    <t>B</t>
  </si>
  <si>
    <t>Provizorní zab.zař</t>
  </si>
  <si>
    <t>{e06dc918-ca13-4305-b1f3-87122df3e255}</t>
  </si>
  <si>
    <t>C</t>
  </si>
  <si>
    <t>Klimatizace</t>
  </si>
  <si>
    <t>{61cd6e33-c544-4ae9-968e-5e8a04c854e5}</t>
  </si>
  <si>
    <t>PS 17-02-11</t>
  </si>
  <si>
    <t>žST Sázava, místní kabelizace</t>
  </si>
  <si>
    <t>{096a8562-8c17-4520-9da7-6facbf116109}</t>
  </si>
  <si>
    <t>SO 17-86-01</t>
  </si>
  <si>
    <t>ŽST Sázava, úprava rozvodů NN</t>
  </si>
  <si>
    <t>{6a34af33-20ae-48f4-ab20-8c5ebb1d3c81}</t>
  </si>
  <si>
    <t>dle Sborníku</t>
  </si>
  <si>
    <t>{92b11e78-5337-430b-bd7a-de2e50f3cd4b}</t>
  </si>
  <si>
    <t>dle URS</t>
  </si>
  <si>
    <t>{cefd72b1-0d0c-4f73-88d0-2331a9b5b7f0}</t>
  </si>
  <si>
    <t>SO 17-84-01</t>
  </si>
  <si>
    <t>ŽST Sázava, EOV</t>
  </si>
  <si>
    <t>{7ee0a9db-dd03-4516-b72d-9a26f2f8d463}</t>
  </si>
  <si>
    <t>{f30bf7bf-46ec-414a-a57a-39673079734d}</t>
  </si>
  <si>
    <t>{f2351a6b-5e2c-4148-836d-f367a1eaacb2}</t>
  </si>
  <si>
    <t>VON</t>
  </si>
  <si>
    <t>{6f709ff5-2b69-4a40-ad4d-f6bbfb14c874}</t>
  </si>
  <si>
    <t>N E O C E Ň O V A T</t>
  </si>
  <si>
    <t>dodávky SSZT - N E O C E Ň O V A T ! ! !</t>
  </si>
  <si>
    <t>{fb7f268a-b89d-4ec6-adb5-a04eec3bae29}</t>
  </si>
  <si>
    <t>KRYCÍ LIST SOUPISU PRACÍ</t>
  </si>
  <si>
    <t>Objekt:</t>
  </si>
  <si>
    <t>49 - Žst. Sázava</t>
  </si>
  <si>
    <t>Soupis:</t>
  </si>
  <si>
    <t>PS 17-01-11 - Žst. Sázava, staniční zabezpečovací zařízení</t>
  </si>
  <si>
    <t>Úroveň 4:</t>
  </si>
  <si>
    <t>01 - Technologie zab. zař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</si>
  <si>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</si>
  <si>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</si>
  <si>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</si>
  <si>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</si>
  <si>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</si>
  <si>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</si>
  <si>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</si>
  <si>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</si>
  <si>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</si>
  <si>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</si>
  <si>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</si>
  <si>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</si>
  <si>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</si>
  <si>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</si>
  <si>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</si>
  <si>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</si>
  <si>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</si>
  <si>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</si>
  <si>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</si>
  <si>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</si>
  <si>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</si>
  <si>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</si>
  <si>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7592010146</t>
  </si>
  <si>
    <t>Kolové senzory a snímače počítačů náprav Neoprénová ochr. hadice 9,8 m</t>
  </si>
  <si>
    <t>kus</t>
  </si>
  <si>
    <t>ROZPOCET</t>
  </si>
  <si>
    <t>401653511</t>
  </si>
  <si>
    <t>7592010152</t>
  </si>
  <si>
    <t>Kolové senzory a snímače počítačů náprav Montážní sada neoprénové ochr.hadice</t>
  </si>
  <si>
    <t>2062050430</t>
  </si>
  <si>
    <t>7592010166</t>
  </si>
  <si>
    <t>Kolové senzory a snímače počítačů náprav Upevňovací souprava SK140</t>
  </si>
  <si>
    <t>2117186734</t>
  </si>
  <si>
    <t>7592010172</t>
  </si>
  <si>
    <t>Kolové senzory a snímače počítačů náprav Připevňovací čep BBK pro upevňovací soupravu SK140</t>
  </si>
  <si>
    <t>pár</t>
  </si>
  <si>
    <t>431435451</t>
  </si>
  <si>
    <t>5</t>
  </si>
  <si>
    <t>7592010176</t>
  </si>
  <si>
    <t>Kolové senzory a snímače počítačů náprav Matice samojistná FS M10</t>
  </si>
  <si>
    <t>1195280609</t>
  </si>
  <si>
    <t>6</t>
  </si>
  <si>
    <t>7592010178</t>
  </si>
  <si>
    <t>Kolové senzory a snímače počítačů náprav Matice samojistná FS M12</t>
  </si>
  <si>
    <t>1292642988</t>
  </si>
  <si>
    <t>7</t>
  </si>
  <si>
    <t>7592010186</t>
  </si>
  <si>
    <t>Kolové senzory a snímače počítačů náprav Přepěťová ochrana EPO</t>
  </si>
  <si>
    <t>-1477639160</t>
  </si>
  <si>
    <t>8</t>
  </si>
  <si>
    <t>7592010270</t>
  </si>
  <si>
    <t>Kolové senzory a snímače počítačů náprav Zkušební přípravek PB200</t>
  </si>
  <si>
    <t>681975410</t>
  </si>
  <si>
    <t>9</t>
  </si>
  <si>
    <t>7592010505</t>
  </si>
  <si>
    <t>Kolové senzory a snímače počítačů náprav Převodník signálů  PNS-03</t>
  </si>
  <si>
    <t>-979460883</t>
  </si>
  <si>
    <t>10</t>
  </si>
  <si>
    <t>7592010510</t>
  </si>
  <si>
    <t>Kolové senzory a snímače počítačů náprav Zapojovací skříňka 1 (1 počítací bod, 1 vstup)PNS-03</t>
  </si>
  <si>
    <t>243359498</t>
  </si>
  <si>
    <t>11</t>
  </si>
  <si>
    <t>7592010512</t>
  </si>
  <si>
    <t>Kolové senzory a snímače počítačů náprav Zapojovací skříňka 2 (1 počítací bod, 2 vstupy)PNS-03</t>
  </si>
  <si>
    <t>377492705</t>
  </si>
  <si>
    <t>12</t>
  </si>
  <si>
    <t>7492502340</t>
  </si>
  <si>
    <t>Kabely, vodiče, šňůry Cu - nn Kabel silový Cu, silikonová izolace, stíněný CMFM 12G1 (12Cx1)</t>
  </si>
  <si>
    <t>m</t>
  </si>
  <si>
    <t>128</t>
  </si>
  <si>
    <t>-232561170</t>
  </si>
  <si>
    <t>313</t>
  </si>
  <si>
    <t>5964147035</t>
  </si>
  <si>
    <t>Nástupištní díly konzolová deska K 150</t>
  </si>
  <si>
    <t>2065927172</t>
  </si>
  <si>
    <t>314</t>
  </si>
  <si>
    <t>5955101025</t>
  </si>
  <si>
    <t>Kamenivo drcené drť frakce 4/8</t>
  </si>
  <si>
    <t>t</t>
  </si>
  <si>
    <t>-1724662387</t>
  </si>
  <si>
    <t>315</t>
  </si>
  <si>
    <t>5964133010</t>
  </si>
  <si>
    <t>Geotextilie ochranné</t>
  </si>
  <si>
    <t>m2</t>
  </si>
  <si>
    <t>1990194255</t>
  </si>
  <si>
    <t>316</t>
  </si>
  <si>
    <t>7590110210R</t>
  </si>
  <si>
    <t>Domky, přístřešky Reléový domek - výška 3,10 m - podle zvl. požadavků a předložené dokumentace 3x9 m</t>
  </si>
  <si>
    <t>940624823</t>
  </si>
  <si>
    <t>13</t>
  </si>
  <si>
    <t>7492502140</t>
  </si>
  <si>
    <t>Kabely, vodiče, šňůry Cu - nn Kabel silový více-žílový Cu, plastová izolace CYKY 12J1,5 (12Cx1,5)</t>
  </si>
  <si>
    <t>1109858941</t>
  </si>
  <si>
    <t>14</t>
  </si>
  <si>
    <t>7492502150</t>
  </si>
  <si>
    <t xml:space="preserve">Kabely, vodiče, šňůry Cu - nn Kabel silový více-žílový Cu, plastová izolace CYKY 12J2,5  (12Cx2,5)</t>
  </si>
  <si>
    <t>-1189593450</t>
  </si>
  <si>
    <t>7593310000R3</t>
  </si>
  <si>
    <t>Konstrukční díly Skříň (stojan) logiky Počítačů náprav a TP PNS3 (včetně pomocného materiálu)</t>
  </si>
  <si>
    <t>-230793648</t>
  </si>
  <si>
    <t>16</t>
  </si>
  <si>
    <t>7593310000R4</t>
  </si>
  <si>
    <t>Konstrukční díly Skříň (stojan)technologie a TP</t>
  </si>
  <si>
    <t>-42414039</t>
  </si>
  <si>
    <t>17</t>
  </si>
  <si>
    <t>7593310000R2</t>
  </si>
  <si>
    <t>Konstrukční díly Skříň (stojan) napájecí skříň NS s měniči</t>
  </si>
  <si>
    <t>-129371940</t>
  </si>
  <si>
    <t>18</t>
  </si>
  <si>
    <t>7593310000R1</t>
  </si>
  <si>
    <t>Konstrukční díly Skříň kabelová DIN včetně doplnění PO pro PNS3</t>
  </si>
  <si>
    <t>818352396</t>
  </si>
  <si>
    <t>19</t>
  </si>
  <si>
    <t>7596200004</t>
  </si>
  <si>
    <t>Indikátory horkoběžnosti Vybavení domku - stůl, židle apod.</t>
  </si>
  <si>
    <t>sada</t>
  </si>
  <si>
    <t>232026926</t>
  </si>
  <si>
    <t>20</t>
  </si>
  <si>
    <t>7593310000R5</t>
  </si>
  <si>
    <t>1938458772</t>
  </si>
  <si>
    <t>7596200002</t>
  </si>
  <si>
    <t>Indikátory horkoběžnosti EZS</t>
  </si>
  <si>
    <t>1569237076</t>
  </si>
  <si>
    <t>22</t>
  </si>
  <si>
    <t>7592500350</t>
  </si>
  <si>
    <t>Diagnostická zařízení Teploměr pro připojení na RS485, do vnitřních prostor, rozsah měřených teplot -25 až +70 °C, komunikační protokol LDS (HM0404219991716)</t>
  </si>
  <si>
    <t>-1506673412</t>
  </si>
  <si>
    <t>23</t>
  </si>
  <si>
    <t>7592500325</t>
  </si>
  <si>
    <t>Diagnostická zařízení Předepsaná sestava PC s funkcí místního DLA počítače systému LDS (CV805415230)</t>
  </si>
  <si>
    <t>233166058</t>
  </si>
  <si>
    <t>24</t>
  </si>
  <si>
    <t>7592500425</t>
  </si>
  <si>
    <t>Diagnostická zařízení SW systémový pro diagnostiku DLA moduly</t>
  </si>
  <si>
    <t>-1220383730</t>
  </si>
  <si>
    <t>25</t>
  </si>
  <si>
    <t>7592500420</t>
  </si>
  <si>
    <t>Diagnostická zařízení SW systémový pro diagnostiku DLA jádro</t>
  </si>
  <si>
    <t>871261531</t>
  </si>
  <si>
    <t>26</t>
  </si>
  <si>
    <t>7592500435</t>
  </si>
  <si>
    <t>Diagnostická zařízení SW adresný diagnostický LDS jádro - základní konfigurace</t>
  </si>
  <si>
    <t>330060082</t>
  </si>
  <si>
    <t>27</t>
  </si>
  <si>
    <t>7592500440</t>
  </si>
  <si>
    <t>Diagnostická zařízení SW adresný diagnostický LDS moduly rozhraní</t>
  </si>
  <si>
    <t>508860376</t>
  </si>
  <si>
    <t>28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</si>
  <si>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</si>
  <si>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</si>
  <si>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1805999744</t>
  </si>
  <si>
    <t>29</t>
  </si>
  <si>
    <t>7592600210</t>
  </si>
  <si>
    <t>Počítače, SW Klávesnice pro ovládání počítače, USB.</t>
  </si>
  <si>
    <t>-1723779865</t>
  </si>
  <si>
    <t>30</t>
  </si>
  <si>
    <t>7592600211</t>
  </si>
  <si>
    <t>Počítače, SW Myš pro ovládání počítače, bezdrátová.</t>
  </si>
  <si>
    <t>2112781240</t>
  </si>
  <si>
    <t>31</t>
  </si>
  <si>
    <t>7592600221</t>
  </si>
  <si>
    <t>Počítače, SW Kabel USB 2.0 A/B 1,8 m (HM0403299993333)</t>
  </si>
  <si>
    <t>-1738658847</t>
  </si>
  <si>
    <t>32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</si>
  <si>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</si>
  <si>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</si>
  <si>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-996754498</t>
  </si>
  <si>
    <t>33</t>
  </si>
  <si>
    <t>7592500415</t>
  </si>
  <si>
    <t>Diagnostická zařízení SW systémový pro diagnostiku DLS moduly</t>
  </si>
  <si>
    <t>290329821</t>
  </si>
  <si>
    <t>34</t>
  </si>
  <si>
    <t>7592500114</t>
  </si>
  <si>
    <t>Diagnostická zařízení Ústředna měřící MÚ DISTA 144TE-velká</t>
  </si>
  <si>
    <t>1331606468</t>
  </si>
  <si>
    <t>35</t>
  </si>
  <si>
    <t>7592500120</t>
  </si>
  <si>
    <t>Diagnostická zařízení Desky zdroje 5,5 A ST00 221</t>
  </si>
  <si>
    <t>124778773</t>
  </si>
  <si>
    <t>36</t>
  </si>
  <si>
    <t>7592500130</t>
  </si>
  <si>
    <t>Diagnostická zařízení Deska procesorové jednotky ST00 222</t>
  </si>
  <si>
    <t>1149297361</t>
  </si>
  <si>
    <t>37</t>
  </si>
  <si>
    <t>7592500140</t>
  </si>
  <si>
    <t>Diagnostická zařízení DISTA - deska modemu DSL</t>
  </si>
  <si>
    <t>-270916171</t>
  </si>
  <si>
    <t>38</t>
  </si>
  <si>
    <t>7592500142</t>
  </si>
  <si>
    <t>Diagnostická zařízení DISTA - deska MISP (HM0374215999030)</t>
  </si>
  <si>
    <t>381057612</t>
  </si>
  <si>
    <t>39</t>
  </si>
  <si>
    <t>7592500144</t>
  </si>
  <si>
    <t>Diagnostická zařízení DISTA - deska RIS (HM0374215999017)</t>
  </si>
  <si>
    <t>-391174039</t>
  </si>
  <si>
    <t>40</t>
  </si>
  <si>
    <t>7592500146</t>
  </si>
  <si>
    <t>Diagnostická zařízení Propojka PRO-MR 4/2 k propojení měř. desek MIS s deskami RIS systému DISTA (HM0374215999025)</t>
  </si>
  <si>
    <t>463262170</t>
  </si>
  <si>
    <t>41</t>
  </si>
  <si>
    <t>7592500149</t>
  </si>
  <si>
    <t xml:space="preserve">Diagnostická zařízení Propojovací deska  PRO-MR.8/8 měřící ústředny DISTA</t>
  </si>
  <si>
    <t>1334296469</t>
  </si>
  <si>
    <t>42</t>
  </si>
  <si>
    <t>7592500150</t>
  </si>
  <si>
    <t>Diagnostická zařízení Deska měření AC a DC napětí ST00 223</t>
  </si>
  <si>
    <t>224923592</t>
  </si>
  <si>
    <t>43</t>
  </si>
  <si>
    <t>7592500160</t>
  </si>
  <si>
    <t>Diagnostická zařízení Deska kontroly kontaktů ST00 224</t>
  </si>
  <si>
    <t>1837485188</t>
  </si>
  <si>
    <t>44</t>
  </si>
  <si>
    <t>7592500190</t>
  </si>
  <si>
    <t>Diagnostická zařízení Deska měř.izol.odporů přepínací ST00 227</t>
  </si>
  <si>
    <t>-569089435</t>
  </si>
  <si>
    <t>45</t>
  </si>
  <si>
    <t>7593311080</t>
  </si>
  <si>
    <t>Konstrukční díly Svorkovnice WAGO 870 lichá lišta (CV724905011)</t>
  </si>
  <si>
    <t>-1187355513</t>
  </si>
  <si>
    <t>46</t>
  </si>
  <si>
    <t>7593311090</t>
  </si>
  <si>
    <t>Konstrukční díly Svorkovnice WAGO 870 sudá lišta (CV724905010)</t>
  </si>
  <si>
    <t>-238196064</t>
  </si>
  <si>
    <t>47</t>
  </si>
  <si>
    <t>7492500850</t>
  </si>
  <si>
    <t>Kabely, vodiče, šňůry Cu - nn Vodič jednožílový Cu, plastová izolace H07V-K 16 černý (CYA)</t>
  </si>
  <si>
    <t>1980157074</t>
  </si>
  <si>
    <t>48</t>
  </si>
  <si>
    <t>7492500880</t>
  </si>
  <si>
    <t>Kabely, vodiče, šňůry Cu - nn Vodič jednožílový Cu, plastová izolace H07V-K 16 žz (CYA)</t>
  </si>
  <si>
    <t>-990883420</t>
  </si>
  <si>
    <t>7492501000</t>
  </si>
  <si>
    <t>Kabely, vodiče, šňůry Cu - nn Vodič jednožílový Cu, plastová izolace H07V-K 25 černý (CYA)</t>
  </si>
  <si>
    <t>1045045884</t>
  </si>
  <si>
    <t>50</t>
  </si>
  <si>
    <t>7492501230</t>
  </si>
  <si>
    <t>Kabely, vodiče, šňůry Cu - nn Vodič jednožílový Cu, plastová izolace H07V-K 50 černý (CYA)</t>
  </si>
  <si>
    <t>-500959880</t>
  </si>
  <si>
    <t>51</t>
  </si>
  <si>
    <t>7492501760</t>
  </si>
  <si>
    <t xml:space="preserve">Kabely, vodiče, šňůry Cu - nn Kabel silový 2 a 3-žílový Cu, plastová izolace CYKY 3J1,5  (3Cx 1,5)</t>
  </si>
  <si>
    <t>-581657857</t>
  </si>
  <si>
    <t>52</t>
  </si>
  <si>
    <t>7492501770</t>
  </si>
  <si>
    <t xml:space="preserve">Kabely, vodiče, šňůry Cu - nn Kabel silový 2 a 3-žílový Cu, plastová izolace CYKY 3J2,5  (3Cx 2,5)</t>
  </si>
  <si>
    <t>724785023</t>
  </si>
  <si>
    <t>53</t>
  </si>
  <si>
    <t>7492501740</t>
  </si>
  <si>
    <t>Kabely, vodiče, šňůry Cu - nn Kabel silový 2 a 3-žílový Cu, plastová izolace CYKY 3O1,5 (3Ax1,5)</t>
  </si>
  <si>
    <t>120549576</t>
  </si>
  <si>
    <t>54</t>
  </si>
  <si>
    <t>7590300010</t>
  </si>
  <si>
    <t>Pomocná stavědla Stavědlo pomocné pro 5 výměn typové (CV707519003)</t>
  </si>
  <si>
    <t>-59883513</t>
  </si>
  <si>
    <t>55</t>
  </si>
  <si>
    <t>7590300020</t>
  </si>
  <si>
    <t xml:space="preserve">Pomocná stavědla Zámek  (CV707515012)</t>
  </si>
  <si>
    <t>-701320492</t>
  </si>
  <si>
    <t>56</t>
  </si>
  <si>
    <t>7590300030</t>
  </si>
  <si>
    <t>Pomocná stavědla Houkačka s příslušenstvím 230V AC (CV707515091)</t>
  </si>
  <si>
    <t>513427671</t>
  </si>
  <si>
    <t>57</t>
  </si>
  <si>
    <t>7496700520</t>
  </si>
  <si>
    <t>DŘT, SKŘ, Elektrodispečink, DDTS DŘT a SKŘ skříně pro automatizaci Periférie LCD monitor s full HD rozlišením 1920x1080, vstupem HDMI, DVI, IPS panel s LED podsvícením, 24"</t>
  </si>
  <si>
    <t>-773427702</t>
  </si>
  <si>
    <t>58</t>
  </si>
  <si>
    <t>7594300686</t>
  </si>
  <si>
    <t xml:space="preserve">Počítače náprav Vnitřní prvky PN PNS-03 Údržbářský počítač  ST00 245</t>
  </si>
  <si>
    <t>-1833669603</t>
  </si>
  <si>
    <t>59</t>
  </si>
  <si>
    <t>7594300688</t>
  </si>
  <si>
    <t>Počítače náprav Vnitřní prvky PN PNS-03 Hloubkoměr ST00 246</t>
  </si>
  <si>
    <t>1224840516</t>
  </si>
  <si>
    <t>60</t>
  </si>
  <si>
    <t>7592701055</t>
  </si>
  <si>
    <t>Upozorňovadla, značky Návěsti označující místo na trati Upozorň.vzdál.1 trojúhelní úplné norma 00108A (HM0404129990561)</t>
  </si>
  <si>
    <t>1806139639</t>
  </si>
  <si>
    <t>61</t>
  </si>
  <si>
    <t>7592701060</t>
  </si>
  <si>
    <t>Upozorňovadla, značky Návěsti označující místo na trati Upozorň.vzdál.2 trojúhelní úplné norma 00108B (HM0404129990562)</t>
  </si>
  <si>
    <t>-584398999</t>
  </si>
  <si>
    <t>62</t>
  </si>
  <si>
    <t>7592701065</t>
  </si>
  <si>
    <t>Upozorňovadla, značky Návěsti označující místo na trati Upozorň.vzdál.3 trojúhelní úplné norma 00108C (HM0404129990563)</t>
  </si>
  <si>
    <t>-726110105</t>
  </si>
  <si>
    <t>63</t>
  </si>
  <si>
    <t>7592701330</t>
  </si>
  <si>
    <t>Upozorňovadla, značky Návěsti označující místo na trati Sloupek žár.zink pr.51mm 3,5m (HM0404129990619)</t>
  </si>
  <si>
    <t>-1694113460</t>
  </si>
  <si>
    <t>64</t>
  </si>
  <si>
    <t>7592700690</t>
  </si>
  <si>
    <t>Upozorňovadla, značky Návěsti označující místo na trati Základ upozorňovadla ZU (HM0321859992108)</t>
  </si>
  <si>
    <t>-2045445753</t>
  </si>
  <si>
    <t>65</t>
  </si>
  <si>
    <t>7592701100</t>
  </si>
  <si>
    <t>Upozorňovadla, značky Návěsti označující místo na trati Návěst Vlak se blíží sam.p 1šikmý pruh (HM0404129990570)</t>
  </si>
  <si>
    <t>-33798981</t>
  </si>
  <si>
    <t>66</t>
  </si>
  <si>
    <t>7592701105</t>
  </si>
  <si>
    <t>Upozorňovadla, značky Návěsti označující místo na trati Návěst Vlak se blíží sam.p 2šikmé pruhy (HM0404129990571</t>
  </si>
  <si>
    <t>1609639603</t>
  </si>
  <si>
    <t>67</t>
  </si>
  <si>
    <t>7592701110</t>
  </si>
  <si>
    <t>Upozorňovadla, značky Návěsti označující místo na trati Návěst Vlak se blíží sam.p 3šikmé pruhy (HM0404129990572)</t>
  </si>
  <si>
    <t>431966662</t>
  </si>
  <si>
    <t>68</t>
  </si>
  <si>
    <t>7592920295</t>
  </si>
  <si>
    <t xml:space="preserve">Baterie Staniční akumulátory Pb článek 2V/600 Ah C10 s pancéřovanou trubkovou elektrodou,  horizontální, uzavřený - gel, cena včetně spojovacího materiálu a bateriového nosiče či stojanu</t>
  </si>
  <si>
    <t>-1249517495</t>
  </si>
  <si>
    <t>69</t>
  </si>
  <si>
    <t>7590610500</t>
  </si>
  <si>
    <t>Indikační a kolejové desky a ovládací pulty Deska provizorního ovládání přivolávacích návěstí a přejezdových zabezpečovacích zařízení - soubor ovládání max. 10 přivolávacích návěstí a dvou přejezdů, vč. zdroje a dohledu kmitavého napájení.</t>
  </si>
  <si>
    <t>-1353065436</t>
  </si>
  <si>
    <t>70</t>
  </si>
  <si>
    <t>7593320534</t>
  </si>
  <si>
    <t>Prvky Trafo TOC F5056-034 3kVA 3x400/230V//3x400/230V (HM0374255990005)</t>
  </si>
  <si>
    <t>-438620505</t>
  </si>
  <si>
    <t>71</t>
  </si>
  <si>
    <t>7593320501</t>
  </si>
  <si>
    <t xml:space="preserve">Prvky Trafo JOC U5052-0114    1,6kVA 230/210-230-250V (HM0374212300377)</t>
  </si>
  <si>
    <t>1539633440</t>
  </si>
  <si>
    <t>72</t>
  </si>
  <si>
    <t>7593320495</t>
  </si>
  <si>
    <t xml:space="preserve">Prvky Trafo JOC U4040-0320  800VA 220-230-240/150-160-210-220-23 (HM0374212300334)</t>
  </si>
  <si>
    <t>-848733153</t>
  </si>
  <si>
    <t>73</t>
  </si>
  <si>
    <t>7593310860</t>
  </si>
  <si>
    <t xml:space="preserve">Konstrukční díly Stojan pod baterie  (CV621849001)</t>
  </si>
  <si>
    <t>370369027</t>
  </si>
  <si>
    <t>82</t>
  </si>
  <si>
    <t>7590720425</t>
  </si>
  <si>
    <t>Součásti světelných návěstidel Základ svět.náv. T I Z 51x71x135cm (HM0592110090000)</t>
  </si>
  <si>
    <t>1990167523</t>
  </si>
  <si>
    <t>97</t>
  </si>
  <si>
    <t>7592010104</t>
  </si>
  <si>
    <t>Kolové senzory a snímače počítačů náprav Snímač průjezdu kola RSR 180 (10 m kabel)</t>
  </si>
  <si>
    <t>-1830567104</t>
  </si>
  <si>
    <t>98</t>
  </si>
  <si>
    <t>7592010522</t>
  </si>
  <si>
    <t>Kolové senzory a snímače počítačů náprav Upevňovací souprava PNS-03</t>
  </si>
  <si>
    <t>-860278548</t>
  </si>
  <si>
    <t>112</t>
  </si>
  <si>
    <t>7591090110</t>
  </si>
  <si>
    <t>Díly pro zemní montáž přestavníků Ohrádka přestavníku POP KPS (HM0321859992206)</t>
  </si>
  <si>
    <t>2095540142</t>
  </si>
  <si>
    <t>113</t>
  </si>
  <si>
    <t>7590140190</t>
  </si>
  <si>
    <t>Závěry Závěr kabelový UKMP-WM (CV736719001)</t>
  </si>
  <si>
    <t>-704558204</t>
  </si>
  <si>
    <t>114</t>
  </si>
  <si>
    <t>7591090010</t>
  </si>
  <si>
    <t xml:space="preserve">Díly pro zemní montáž přestavníků Deska základ.pod přestav. 700x460  (HM0592139997046)</t>
  </si>
  <si>
    <t>1260835427</t>
  </si>
  <si>
    <t>115</t>
  </si>
  <si>
    <t>7590190040</t>
  </si>
  <si>
    <t xml:space="preserve">Ostatní Uzávěr šroubový  (CV721039001)</t>
  </si>
  <si>
    <t>1376806186</t>
  </si>
  <si>
    <t>116</t>
  </si>
  <si>
    <t>7590120080</t>
  </si>
  <si>
    <t>Skříně Skříň kabelová pomocná SKP 76 32xSV-12 C (CV490449011)</t>
  </si>
  <si>
    <t>643025748</t>
  </si>
  <si>
    <t>117</t>
  </si>
  <si>
    <t>7590521514</t>
  </si>
  <si>
    <t>Venkovní vedení kabelová - metalické sítě Plněné, párované s ochr. vodičem TCEKPFLEY 3 P 1,0 D</t>
  </si>
  <si>
    <t>258653171</t>
  </si>
  <si>
    <t>118</t>
  </si>
  <si>
    <t>7590521519</t>
  </si>
  <si>
    <t>Venkovní vedení kabelová - metalické sítě Plněné, párované s ochr. vodičem TCEKPFLEY 4 P 1,0 D</t>
  </si>
  <si>
    <t>874676664</t>
  </si>
  <si>
    <t>119</t>
  </si>
  <si>
    <t>7590521529</t>
  </si>
  <si>
    <t>Venkovní vedení kabelová - metalické sítě Plněné, párované s ochr. vodičem TCEKPFLEY 7 P 1,0 D</t>
  </si>
  <si>
    <t>1646146212</t>
  </si>
  <si>
    <t>120</t>
  </si>
  <si>
    <t>7590521534</t>
  </si>
  <si>
    <t>Venkovní vedení kabelová - metalické sítě Plněné, párované s ochr. vodičem TCEKPFLEY 12 P 1,0 D</t>
  </si>
  <si>
    <t>2066867676</t>
  </si>
  <si>
    <t>121</t>
  </si>
  <si>
    <t>7590521539</t>
  </si>
  <si>
    <t>Venkovní vedení kabelová - metalické sítě Plněné, párované s ochr. vodičem TCEKPFLEY 16 P 1,0 D</t>
  </si>
  <si>
    <t>-296829201</t>
  </si>
  <si>
    <t>122</t>
  </si>
  <si>
    <t>7590521549</t>
  </si>
  <si>
    <t>Venkovní vedení kabelová - metalické sítě Plněné, párované s ochr. vodičem TCEKPFLEY 30 P 1,0 D</t>
  </si>
  <si>
    <t>1224507470</t>
  </si>
  <si>
    <t>123</t>
  </si>
  <si>
    <t>7590560024</t>
  </si>
  <si>
    <t>Optické kabely Optické kabely střední konstrukce pro záfuk, přifuk do HDPE chráničky 12 vl. 2x6 vl./trubička, HDPE plášť 8,1 mm (6 el.)</t>
  </si>
  <si>
    <t>-740839484</t>
  </si>
  <si>
    <t>124</t>
  </si>
  <si>
    <t>7593500600</t>
  </si>
  <si>
    <t>Trasy kabelového vedení Kabelové krycí desky a pásy Fólie výstražná modrá š. 34 cm</t>
  </si>
  <si>
    <t>1325104733</t>
  </si>
  <si>
    <t>125</t>
  </si>
  <si>
    <t>7491600260</t>
  </si>
  <si>
    <t>Uzemnění Vnější Tyč ZT 1,5t T-profil zemnící</t>
  </si>
  <si>
    <t>2007280595</t>
  </si>
  <si>
    <t>126</t>
  </si>
  <si>
    <t>7590190210</t>
  </si>
  <si>
    <t>Ostatní Skříňka na dokumenty</t>
  </si>
  <si>
    <t>371540497</t>
  </si>
  <si>
    <t>127</t>
  </si>
  <si>
    <t>7591300110</t>
  </si>
  <si>
    <t>Zámky Zámek panelový stejnosměr. elmag. (panelový) (CV731389001)</t>
  </si>
  <si>
    <t>-520672050</t>
  </si>
  <si>
    <t>7593501825</t>
  </si>
  <si>
    <t>Trasy kabelového vedení Lokátory a markery Ball Marker 1428 - XR ID, fialový zabezpečováci zapisovatelný</t>
  </si>
  <si>
    <t>-359415368</t>
  </si>
  <si>
    <t>129</t>
  </si>
  <si>
    <t>7590730005R</t>
  </si>
  <si>
    <t xml:space="preserve">Stožár pro venkovní sirénu VNPN  c.v.34010DS050</t>
  </si>
  <si>
    <t>-769081946</t>
  </si>
  <si>
    <t>130</t>
  </si>
  <si>
    <t>7590730010R</t>
  </si>
  <si>
    <t>Měnič akustické výstrahy pro VNPN TWH 370/1H c.v. 248.00.487</t>
  </si>
  <si>
    <t>-891557684</t>
  </si>
  <si>
    <t>131</t>
  </si>
  <si>
    <t>K</t>
  </si>
  <si>
    <t>7491652040</t>
  </si>
  <si>
    <t>Montáž vnějšího uzemnění zemnící tyče z pozinkované oceli (FeZn), délky do 2 m</t>
  </si>
  <si>
    <t>512</t>
  </si>
  <si>
    <t>-1773766712</t>
  </si>
  <si>
    <t>132</t>
  </si>
  <si>
    <t>7492756030</t>
  </si>
  <si>
    <t>Pomocné práce pro montáž kabelů vyhledání stávajících kabelů ( měření, sonda )</t>
  </si>
  <si>
    <t>-206198889</t>
  </si>
  <si>
    <t>133</t>
  </si>
  <si>
    <t>7498150520</t>
  </si>
  <si>
    <t>Vyhotovení výchozí revizní zprávy pro opravné práce pro objem investičních nákladů přes 500 000 do 1 000 000 Kč</t>
  </si>
  <si>
    <t>725061730</t>
  </si>
  <si>
    <t>134</t>
  </si>
  <si>
    <t>7498150525</t>
  </si>
  <si>
    <t>Vyhotovení výchozí revizní zprávy příplatek za každých dalších i započatých 500 000 Kč přes 1 000 000 Kč</t>
  </si>
  <si>
    <t>-1253906449</t>
  </si>
  <si>
    <t>135</t>
  </si>
  <si>
    <t>7498351510</t>
  </si>
  <si>
    <t>Vyhotovení zprávy o posouzení bezpečnosti (rizik) včetně analýzy a hodnocení rizik</t>
  </si>
  <si>
    <t>-529470445</t>
  </si>
  <si>
    <t>136</t>
  </si>
  <si>
    <t>7498451010</t>
  </si>
  <si>
    <t>Měření zemničů zemních odporů - zemniče prvního nebo samostatného</t>
  </si>
  <si>
    <t>-2064103957</t>
  </si>
  <si>
    <t>137</t>
  </si>
  <si>
    <t>7499151010</t>
  </si>
  <si>
    <t>Dokončovací práce na elektrickém zařízení</t>
  </si>
  <si>
    <t>hod</t>
  </si>
  <si>
    <t>574484116</t>
  </si>
  <si>
    <t>138</t>
  </si>
  <si>
    <t>7499151030</t>
  </si>
  <si>
    <t>Dokončovací práce zkušební provoz</t>
  </si>
  <si>
    <t>-453351664</t>
  </si>
  <si>
    <t>139</t>
  </si>
  <si>
    <t>7499151040</t>
  </si>
  <si>
    <t>Dokončovací práce zaškolení obsluhy</t>
  </si>
  <si>
    <t>-832896944</t>
  </si>
  <si>
    <t>140</t>
  </si>
  <si>
    <t>7590125030</t>
  </si>
  <si>
    <t>Montáž skříně PSK, SKP, SPP</t>
  </si>
  <si>
    <t>-339329010</t>
  </si>
  <si>
    <t>141</t>
  </si>
  <si>
    <t>7590145056</t>
  </si>
  <si>
    <t>Montáž závěru kabelového zabezpečovacího na betonový sloupek UPMP</t>
  </si>
  <si>
    <t>252283899</t>
  </si>
  <si>
    <t>142</t>
  </si>
  <si>
    <t>7590155046</t>
  </si>
  <si>
    <t>Montáž pasivní ochrany pro omezení atmosférických vlivů u neelektrizovaných tratí dvojité včetně uzemnění</t>
  </si>
  <si>
    <t>-1227244364</t>
  </si>
  <si>
    <t>143</t>
  </si>
  <si>
    <t>7590305010</t>
  </si>
  <si>
    <t>Montáž pomocného stavědla</t>
  </si>
  <si>
    <t>381468905</t>
  </si>
  <si>
    <t>144</t>
  </si>
  <si>
    <t>7590415344</t>
  </si>
  <si>
    <t>Montáž štítku a kroužku na klíče</t>
  </si>
  <si>
    <t>-1932218348</t>
  </si>
  <si>
    <t>145</t>
  </si>
  <si>
    <t>7590525230</t>
  </si>
  <si>
    <t>Montáž kabelu návěstního volně uloženého s jádrem 1 mm Cu TCEKEZE, TCEKFE, TCEKPFLEY, TCEKPFLEZE do 7 P</t>
  </si>
  <si>
    <t>440819833</t>
  </si>
  <si>
    <t>146</t>
  </si>
  <si>
    <t>7590525231</t>
  </si>
  <si>
    <t>Montáž kabelu návěstního volně uloženého s jádrem 1 mm Cu TCEKEZE, TCEKFE, TCEKPFLEY, TCEKPFLEZE do 16 P</t>
  </si>
  <si>
    <t>-809027432</t>
  </si>
  <si>
    <t>147</t>
  </si>
  <si>
    <t>7590525232</t>
  </si>
  <si>
    <t>Montáž kabelu návěstního volně uloženého s jádrem 1 mm Cu TCEKEZE, TCEKFE, TCEKPFLEY, TCEKPFLEZE do 30 P</t>
  </si>
  <si>
    <t>1357697975</t>
  </si>
  <si>
    <t>148</t>
  </si>
  <si>
    <t>7590525558</t>
  </si>
  <si>
    <t>Montáž smršťovací spojky Raychem bez pancíře na dvouplášťovém celoplastovém kabelu do 10 žil</t>
  </si>
  <si>
    <t>-291386327</t>
  </si>
  <si>
    <t>149</t>
  </si>
  <si>
    <t>7590525559</t>
  </si>
  <si>
    <t>Montáž smršťovací spojky Raychem bez pancíře na dvouplášťovém celoplastovém kabelu do 20 žil</t>
  </si>
  <si>
    <t>536147189</t>
  </si>
  <si>
    <t>150</t>
  </si>
  <si>
    <t>7590525560</t>
  </si>
  <si>
    <t>Montáž smršťovací spojky Raychem bez pancíře na dvouplášťovém celoplastovém kabelu do 32 žil</t>
  </si>
  <si>
    <t>1347035837</t>
  </si>
  <si>
    <t>151</t>
  </si>
  <si>
    <t>7590545040</t>
  </si>
  <si>
    <t>Uložení propojovací šňůry do žlabového rozvodu zabezpečovací ústředny</t>
  </si>
  <si>
    <t>-2018498234</t>
  </si>
  <si>
    <t>152</t>
  </si>
  <si>
    <t>7590545050</t>
  </si>
  <si>
    <t>Uložení kabelu CYKY do žlabového rozvodu zabezpečovací ústředny do 4 x 10 mm</t>
  </si>
  <si>
    <t>-1590211976</t>
  </si>
  <si>
    <t>153</t>
  </si>
  <si>
    <t>7590545080</t>
  </si>
  <si>
    <t>Ukončení vodičů a lan do D 16 mm2</t>
  </si>
  <si>
    <t>úsek</t>
  </si>
  <si>
    <t>-160243910</t>
  </si>
  <si>
    <t>154</t>
  </si>
  <si>
    <t>7590545082</t>
  </si>
  <si>
    <t>Ukončení vodičů a lan do D 50 mm2</t>
  </si>
  <si>
    <t>-1640197388</t>
  </si>
  <si>
    <t>155</t>
  </si>
  <si>
    <t>7590545090</t>
  </si>
  <si>
    <t>Připevnění ranžírovacího oka</t>
  </si>
  <si>
    <t>-1162751831</t>
  </si>
  <si>
    <t>156</t>
  </si>
  <si>
    <t>7590545140</t>
  </si>
  <si>
    <t>Příprava kabelu na rošt do 10 žil</t>
  </si>
  <si>
    <t>-976190350</t>
  </si>
  <si>
    <t>157</t>
  </si>
  <si>
    <t>7590545142</t>
  </si>
  <si>
    <t>Příprava kabelu na rošt do 30 žil</t>
  </si>
  <si>
    <t>-1332467158</t>
  </si>
  <si>
    <t>158</t>
  </si>
  <si>
    <t>7590555014</t>
  </si>
  <si>
    <t>Zhotovení formy kabelové na kabel do 15x2</t>
  </si>
  <si>
    <t>-2066165811</t>
  </si>
  <si>
    <t>159</t>
  </si>
  <si>
    <t>7590555132</t>
  </si>
  <si>
    <t>Montáž forma pro kabely TCEKPFLE, TCEKPFLEY, TCEKPFLEZE, TCEKPFLEZY do 3 P 1,0</t>
  </si>
  <si>
    <t>535769207</t>
  </si>
  <si>
    <t>160</t>
  </si>
  <si>
    <t>7590555134</t>
  </si>
  <si>
    <t>Montáž forma pro kabely TCEKPFLE, TCEKPFLEY, TCEKPFLEZE, TCEKPFLEZY do 4 P 1,0</t>
  </si>
  <si>
    <t>198607507</t>
  </si>
  <si>
    <t>161</t>
  </si>
  <si>
    <t>7590555136</t>
  </si>
  <si>
    <t>Montáž forma pro kabely TCEKPFLE, TCEKPFLEY, TCEKPFLEZE, TCEKPFLEZY do 7 P 1,0</t>
  </si>
  <si>
    <t>-1279160194</t>
  </si>
  <si>
    <t>162</t>
  </si>
  <si>
    <t>7590555138</t>
  </si>
  <si>
    <t>Montáž forma pro kabely TCEKPFLE, TCEKPFLEY, TCEKPFLEZE, TCEKPFLEZY do 12 P 1,0</t>
  </si>
  <si>
    <t>-2046989360</t>
  </si>
  <si>
    <t>163</t>
  </si>
  <si>
    <t>7590555140</t>
  </si>
  <si>
    <t>Montáž forma pro kabely TCEKPFLE, TCEKPFLEY, TCEKPFLEZE, TCEKPFLEZY do 16 P 1,0</t>
  </si>
  <si>
    <t>-744664450</t>
  </si>
  <si>
    <t>164</t>
  </si>
  <si>
    <t>7590555144</t>
  </si>
  <si>
    <t>Montáž forma pro kabely TCEKPFLE, TCEKPFLEY, TCEKPFLEZE, TCEKPFLEZY do 30 P 1,0</t>
  </si>
  <si>
    <t>-1999555685</t>
  </si>
  <si>
    <t>165</t>
  </si>
  <si>
    <t>7590715032</t>
  </si>
  <si>
    <t>Montáž světelného návěstidla jednostranného stožárového se 2 svítilnami</t>
  </si>
  <si>
    <t>-1658740875</t>
  </si>
  <si>
    <t>166</t>
  </si>
  <si>
    <t>7590715034</t>
  </si>
  <si>
    <t>Montáž světelného návěstidla jednostranného stožárového se 3 svítilnami</t>
  </si>
  <si>
    <t>-1974333506</t>
  </si>
  <si>
    <t>167</t>
  </si>
  <si>
    <t>7590715036</t>
  </si>
  <si>
    <t>Montáž světelného návěstidla jednostranného stožárového se 4 svítilnami</t>
  </si>
  <si>
    <t>1264450541</t>
  </si>
  <si>
    <t>168</t>
  </si>
  <si>
    <t>7590715042</t>
  </si>
  <si>
    <t>Montáž světelného návěstidla jednostranného stožárového s 5 svítilnami</t>
  </si>
  <si>
    <t>515369023</t>
  </si>
  <si>
    <t>169</t>
  </si>
  <si>
    <t>7590715190</t>
  </si>
  <si>
    <t>Montáž zkušebního návěstidla na zeď pomocí nosné konstrukce dle 19/85</t>
  </si>
  <si>
    <t>-1011542011</t>
  </si>
  <si>
    <t>170</t>
  </si>
  <si>
    <t>7590715200</t>
  </si>
  <si>
    <t>Zapojení zkušebního návěstidla</t>
  </si>
  <si>
    <t>-1060015203</t>
  </si>
  <si>
    <t>171</t>
  </si>
  <si>
    <t>7590717200</t>
  </si>
  <si>
    <t>Odpojení zkušebního návěstidla</t>
  </si>
  <si>
    <t>-1231054634</t>
  </si>
  <si>
    <t>172</t>
  </si>
  <si>
    <t>7590725040</t>
  </si>
  <si>
    <t>Montáž doplňujících součástí ke světelnému návěstidlu označovacího pásu velkého</t>
  </si>
  <si>
    <t>316840288</t>
  </si>
  <si>
    <t>173</t>
  </si>
  <si>
    <t>7590910390</t>
  </si>
  <si>
    <t>Výkolejky Výkolejka kompletní S49 pravá návěst vlevo (CV040709003)</t>
  </si>
  <si>
    <t>1843707597</t>
  </si>
  <si>
    <t>174</t>
  </si>
  <si>
    <t>7590910400</t>
  </si>
  <si>
    <t>Výkolejky Výkolejka kompletní S49 levá návěst vpravo (CV040709004)</t>
  </si>
  <si>
    <t>-10861224</t>
  </si>
  <si>
    <t>175</t>
  </si>
  <si>
    <t>7590920320</t>
  </si>
  <si>
    <t>Součásti výkolejek Těleso návěst.pro levostr. výhybky (CV032079001)</t>
  </si>
  <si>
    <t>-467843982</t>
  </si>
  <si>
    <t>176</t>
  </si>
  <si>
    <t>7590920325</t>
  </si>
  <si>
    <t>Součásti výkolejek Těleso návěst.pro pravostr výhybky (CV032079002)</t>
  </si>
  <si>
    <t>-931290870</t>
  </si>
  <si>
    <t>177</t>
  </si>
  <si>
    <t>7591300050</t>
  </si>
  <si>
    <t>Zámky Zámek kontrolní pro polohu výkolejky na kolejnici (CV040705021)</t>
  </si>
  <si>
    <t>231117980</t>
  </si>
  <si>
    <t>178</t>
  </si>
  <si>
    <t>7590725046</t>
  </si>
  <si>
    <t>Montáž doplňujících součástí ke světelnému návěstidlu označovacího štítku</t>
  </si>
  <si>
    <t>752931365</t>
  </si>
  <si>
    <t>179</t>
  </si>
  <si>
    <t>7590725054</t>
  </si>
  <si>
    <t>Montáž doplňujících součástí ke světelnému návěstidlu zneplatnění návěstidla</t>
  </si>
  <si>
    <t>1304904344</t>
  </si>
  <si>
    <t>180</t>
  </si>
  <si>
    <t>7590725070</t>
  </si>
  <si>
    <t>Zatmelení skříně návěstního transformátoru</t>
  </si>
  <si>
    <t>-1401159621</t>
  </si>
  <si>
    <t>181</t>
  </si>
  <si>
    <t>7590725140</t>
  </si>
  <si>
    <t>Situování stožáru návěstidla nebo výstražníku přejezdového zařízení</t>
  </si>
  <si>
    <t>-1249674554</t>
  </si>
  <si>
    <t>182</t>
  </si>
  <si>
    <t>7590731005R</t>
  </si>
  <si>
    <t>Montáž zařízení VNPN - stožárové, oboustranné</t>
  </si>
  <si>
    <t>-310657751</t>
  </si>
  <si>
    <t>184</t>
  </si>
  <si>
    <t>7591015034</t>
  </si>
  <si>
    <t>Montáž elektromotorického přestavníku na výhybce s kontrolou jazyků s upevněním kloubovým na koleji</t>
  </si>
  <si>
    <t>-785401892</t>
  </si>
  <si>
    <t>185</t>
  </si>
  <si>
    <t>7591015062</t>
  </si>
  <si>
    <t>Připojení elektromotorického přestavníku na výhybku s kontrolou jazyků</t>
  </si>
  <si>
    <t>2054176031</t>
  </si>
  <si>
    <t>186</t>
  </si>
  <si>
    <t>7591055010</t>
  </si>
  <si>
    <t>Montáž krytu přestavníku úplného</t>
  </si>
  <si>
    <t>-1113462698</t>
  </si>
  <si>
    <t>187</t>
  </si>
  <si>
    <t>7591085020</t>
  </si>
  <si>
    <t>Montáž upevňovací soupravy s upevněním na koleji</t>
  </si>
  <si>
    <t>-534443396</t>
  </si>
  <si>
    <t>188</t>
  </si>
  <si>
    <t>7591095010</t>
  </si>
  <si>
    <t>Dodatečná montáž ohrazení pro elekromotorický přestavník s plastovou ohrádkou</t>
  </si>
  <si>
    <t>-1628576656</t>
  </si>
  <si>
    <t>189</t>
  </si>
  <si>
    <t>7591305010</t>
  </si>
  <si>
    <t>Montáž zámku výměnového jednoduchého</t>
  </si>
  <si>
    <t>-83859566</t>
  </si>
  <si>
    <t>190</t>
  </si>
  <si>
    <t>7591305014</t>
  </si>
  <si>
    <t>Montáž zámku výměnového kontrolního</t>
  </si>
  <si>
    <t>-974873043</t>
  </si>
  <si>
    <t>191</t>
  </si>
  <si>
    <t>7591305016</t>
  </si>
  <si>
    <t>Montáž zámku výměnového kontrolního odtlačného</t>
  </si>
  <si>
    <t>-397319223</t>
  </si>
  <si>
    <t>192</t>
  </si>
  <si>
    <t>7591305120</t>
  </si>
  <si>
    <t>Montáž zámku elektromagnetického venkovního stejnosměrného nebo 1 fázového</t>
  </si>
  <si>
    <t>-1981695819</t>
  </si>
  <si>
    <t>193</t>
  </si>
  <si>
    <t>7591305160</t>
  </si>
  <si>
    <t>Přetypování zámku</t>
  </si>
  <si>
    <t>745262859</t>
  </si>
  <si>
    <t>197</t>
  </si>
  <si>
    <t>7591505110</t>
  </si>
  <si>
    <t>Kompletace, propojení a testování elektronické výstroje PZZ</t>
  </si>
  <si>
    <t>-315742033</t>
  </si>
  <si>
    <t>198</t>
  </si>
  <si>
    <t>7592005052</t>
  </si>
  <si>
    <t>Montáž počítacího bodu (senzoru) RSR 180 s převodníkem MegaPN</t>
  </si>
  <si>
    <t>1283239482</t>
  </si>
  <si>
    <t>199</t>
  </si>
  <si>
    <t>7592305030</t>
  </si>
  <si>
    <t>Montáž transformátoru oddělovacího do 5 kVA</t>
  </si>
  <si>
    <t>63618825</t>
  </si>
  <si>
    <t>200</t>
  </si>
  <si>
    <t>7592505010</t>
  </si>
  <si>
    <t>Montáž vybavení servisního a diagnostického pracoviště</t>
  </si>
  <si>
    <t>-35452042</t>
  </si>
  <si>
    <t>201</t>
  </si>
  <si>
    <t>7592505120</t>
  </si>
  <si>
    <t>Zhotovení pracoviště DLA diagnostiky</t>
  </si>
  <si>
    <t>922868116</t>
  </si>
  <si>
    <t>202</t>
  </si>
  <si>
    <t>7592605010</t>
  </si>
  <si>
    <t>Instalace SW do PC</t>
  </si>
  <si>
    <t>-1348314296</t>
  </si>
  <si>
    <t>203</t>
  </si>
  <si>
    <t>7592605020</t>
  </si>
  <si>
    <t>Konfigurace SW v PC</t>
  </si>
  <si>
    <t>743934833</t>
  </si>
  <si>
    <t>204</t>
  </si>
  <si>
    <t>7592905032</t>
  </si>
  <si>
    <t>Montáž bloku baterie olověné 2 V a 4 V kapacity přes 200 Ah</t>
  </si>
  <si>
    <t>631026327</t>
  </si>
  <si>
    <t>205</t>
  </si>
  <si>
    <t>7593005022</t>
  </si>
  <si>
    <t>Montáž dobíječe, usměrňovače, napáječe skříňového vysokého</t>
  </si>
  <si>
    <t>1474450124</t>
  </si>
  <si>
    <t>206</t>
  </si>
  <si>
    <t>7593315160</t>
  </si>
  <si>
    <t>Montáž žlabu skříňové provedení řadového</t>
  </si>
  <si>
    <t>1924283560</t>
  </si>
  <si>
    <t>207</t>
  </si>
  <si>
    <t>7593315162</t>
  </si>
  <si>
    <t>Montáž žlabu skříňové provedení meziřadového</t>
  </si>
  <si>
    <t>1066999223</t>
  </si>
  <si>
    <t>208</t>
  </si>
  <si>
    <t>7593315212</t>
  </si>
  <si>
    <t>Montáž skříně pro elektronické ŽZZ</t>
  </si>
  <si>
    <t>1824143618</t>
  </si>
  <si>
    <t>209</t>
  </si>
  <si>
    <t>7593315388</t>
  </si>
  <si>
    <t>Montáž panelu diagnostiky PZZ</t>
  </si>
  <si>
    <t>-2055881944</t>
  </si>
  <si>
    <t>210</t>
  </si>
  <si>
    <t>7593315425</t>
  </si>
  <si>
    <t>Zhotovení jednoho zapojení při volné vazbě</t>
  </si>
  <si>
    <t>-1678541795</t>
  </si>
  <si>
    <t>211</t>
  </si>
  <si>
    <t>7593505134</t>
  </si>
  <si>
    <t>Zakrytí kabelu resp. trubek výstražnou folií (bez folie)</t>
  </si>
  <si>
    <t>1717289942</t>
  </si>
  <si>
    <t>212</t>
  </si>
  <si>
    <t>7593505270</t>
  </si>
  <si>
    <t>Montáž kabelového označníku Ball Marker</t>
  </si>
  <si>
    <t>142732690</t>
  </si>
  <si>
    <t>213</t>
  </si>
  <si>
    <t>7593505270.1</t>
  </si>
  <si>
    <t>2025619586</t>
  </si>
  <si>
    <t>214</t>
  </si>
  <si>
    <t>7593501095</t>
  </si>
  <si>
    <t>Trasy kabelového vedení Ohebná dvouplášťová korugovaná chránička KF 09160 průměr 160/136 mm</t>
  </si>
  <si>
    <t>1049335480</t>
  </si>
  <si>
    <t>215</t>
  </si>
  <si>
    <t>7492400460</t>
  </si>
  <si>
    <t>Kabely, vodiče - vn Kabely nad 22kV Označovací štítek na kabel (100 ks)</t>
  </si>
  <si>
    <t>590761835</t>
  </si>
  <si>
    <t>216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</si>
  <si>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</si>
  <si>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</si>
  <si>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1933552559</t>
  </si>
  <si>
    <t>217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</si>
  <si>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</si>
  <si>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</si>
  <si>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-925535599</t>
  </si>
  <si>
    <t>218</t>
  </si>
  <si>
    <t>7594190050</t>
  </si>
  <si>
    <t>Ostatní Souprava propojek s oky CEMBRE dvojitá + uzemnění norma 253039003 (HM0404223991903)</t>
  </si>
  <si>
    <t>-562367798</t>
  </si>
  <si>
    <t>219</t>
  </si>
  <si>
    <t>7592500445R</t>
  </si>
  <si>
    <t xml:space="preserve">Diagnostická zařízení - panel  MODIAG</t>
  </si>
  <si>
    <t>-687500533</t>
  </si>
  <si>
    <t>220</t>
  </si>
  <si>
    <t>7592500446R</t>
  </si>
  <si>
    <t>Diagnostická zařízení SW adresný diagnostiky Modiag</t>
  </si>
  <si>
    <t>-1039023934</t>
  </si>
  <si>
    <t>221</t>
  </si>
  <si>
    <t>7592500447R</t>
  </si>
  <si>
    <t>Diagnostická zařízení ETIC XSLAN+2400 router2 SHDSL</t>
  </si>
  <si>
    <t>927689578</t>
  </si>
  <si>
    <t>222</t>
  </si>
  <si>
    <t>7592500448R</t>
  </si>
  <si>
    <t>Diagnostická zařízení ETH oddělení 4kV Starmon</t>
  </si>
  <si>
    <t>278407000</t>
  </si>
  <si>
    <t>223</t>
  </si>
  <si>
    <t>7591300310</t>
  </si>
  <si>
    <t xml:space="preserve">Zámky Kroužek na zámkové klíče  (HM0404199140000)</t>
  </si>
  <si>
    <t>2142303005</t>
  </si>
  <si>
    <t>224</t>
  </si>
  <si>
    <t>7591300300</t>
  </si>
  <si>
    <t xml:space="preserve">Zámky Štítek na klíče tříhranný  (HM0404199130000)</t>
  </si>
  <si>
    <t>2098811740</t>
  </si>
  <si>
    <t>225</t>
  </si>
  <si>
    <t>7591300240</t>
  </si>
  <si>
    <t xml:space="preserve">Zámky Štítek na klíče čtvercový  (HM0404199070000)</t>
  </si>
  <si>
    <t>-1828061317</t>
  </si>
  <si>
    <t>226</t>
  </si>
  <si>
    <t>7591300200</t>
  </si>
  <si>
    <t>Zámky Zámek výměn.jednoduchý univerzální (HM0404156060000)</t>
  </si>
  <si>
    <t>-1609114184</t>
  </si>
  <si>
    <t>227</t>
  </si>
  <si>
    <t>7591300208</t>
  </si>
  <si>
    <t>Zámky Zámek výměn.kontrolní univerzální (HM0404156070000)</t>
  </si>
  <si>
    <t>-1339384133</t>
  </si>
  <si>
    <t>228</t>
  </si>
  <si>
    <t>7591300210</t>
  </si>
  <si>
    <t>Zámky Zámek výměn.kontr.odtlačný univerzální (HM0404156090000)</t>
  </si>
  <si>
    <t>224674761</t>
  </si>
  <si>
    <t>229</t>
  </si>
  <si>
    <t>7591300190</t>
  </si>
  <si>
    <t xml:space="preserve">Zámky Skříň ochranná ČD  (HM0404156050000)</t>
  </si>
  <si>
    <t>1039804094</t>
  </si>
  <si>
    <t>230</t>
  </si>
  <si>
    <t>7592820400</t>
  </si>
  <si>
    <t xml:space="preserve">Součásti výstražníku Clona sluneční  (HM0404070991606)</t>
  </si>
  <si>
    <t>-958706611</t>
  </si>
  <si>
    <t>231</t>
  </si>
  <si>
    <t>7590720515</t>
  </si>
  <si>
    <t>Součásti světelných návěstidel Žárovka SIG 1820 12V 20/20W, dvouvláknová (HM0347260050001)</t>
  </si>
  <si>
    <t>432466346</t>
  </si>
  <si>
    <t>232</t>
  </si>
  <si>
    <t>7592820410</t>
  </si>
  <si>
    <t xml:space="preserve">Součásti výstražníku Stínítko  (CV708280005)</t>
  </si>
  <si>
    <t>46709369</t>
  </si>
  <si>
    <t>233</t>
  </si>
  <si>
    <t>7592820570</t>
  </si>
  <si>
    <t>Součásti výstražníku Filtr bílý s vložkou D210 (HM0404970990065)</t>
  </si>
  <si>
    <t>-1145965891</t>
  </si>
  <si>
    <t>234</t>
  </si>
  <si>
    <t>7593330040</t>
  </si>
  <si>
    <t>Výměnné díly Relé NMŠ 1-2000 (HM0404221990407)</t>
  </si>
  <si>
    <t>-135049216</t>
  </si>
  <si>
    <t>235</t>
  </si>
  <si>
    <t>7594305010</t>
  </si>
  <si>
    <t>Montáž součástí počítače náprav vyhodnocovací části</t>
  </si>
  <si>
    <t>-1348551792</t>
  </si>
  <si>
    <t>236</t>
  </si>
  <si>
    <t>7594305015</t>
  </si>
  <si>
    <t>Montáž součástí počítače náprav neoprénové ochranné hadice se soupravou pro upevnění k pražci</t>
  </si>
  <si>
    <t>-1134553162</t>
  </si>
  <si>
    <t>237</t>
  </si>
  <si>
    <t>7594305020</t>
  </si>
  <si>
    <t>Montáž součástí počítače náprav bleskojistkové svorkovnice</t>
  </si>
  <si>
    <t>-100781960</t>
  </si>
  <si>
    <t>238</t>
  </si>
  <si>
    <t>7594305025</t>
  </si>
  <si>
    <t>Montáž součástí počítače náprav přepěťové ochrany napájení</t>
  </si>
  <si>
    <t>614689874</t>
  </si>
  <si>
    <t>239</t>
  </si>
  <si>
    <t>7594305040</t>
  </si>
  <si>
    <t>Montáž součástí počítače náprav upevňovací kolejnicové čelisti SK 140</t>
  </si>
  <si>
    <t>-1186993727</t>
  </si>
  <si>
    <t>240</t>
  </si>
  <si>
    <t>7598095040</t>
  </si>
  <si>
    <t>Zapojení zkušebního kolejového reliéfu pro jedno návěstidlo</t>
  </si>
  <si>
    <t>1890393170</t>
  </si>
  <si>
    <t>241</t>
  </si>
  <si>
    <t>7598095045</t>
  </si>
  <si>
    <t>Zapojení zkušebního kolejového reliéfu pro jeden přestavník</t>
  </si>
  <si>
    <t>-493770103</t>
  </si>
  <si>
    <t>242</t>
  </si>
  <si>
    <t>7598095055</t>
  </si>
  <si>
    <t>Zapojení zkušebního kolejového reliéfu pro přejezd, obvody souhlasu, pomocné stavědlo</t>
  </si>
  <si>
    <t>1111739101</t>
  </si>
  <si>
    <t>243</t>
  </si>
  <si>
    <t>7598095060</t>
  </si>
  <si>
    <t>Přezkoušení tabule na zavěšování klíčů</t>
  </si>
  <si>
    <t>-670409829</t>
  </si>
  <si>
    <t>244</t>
  </si>
  <si>
    <t>7598095070</t>
  </si>
  <si>
    <t>Přezkoušení a regulace elektromotorového přestavníku</t>
  </si>
  <si>
    <t>-229962500</t>
  </si>
  <si>
    <t>245</t>
  </si>
  <si>
    <t>7598095075</t>
  </si>
  <si>
    <t>Přezkoušení a regulace proudokruhu světelných návěstidel</t>
  </si>
  <si>
    <t>-73339444</t>
  </si>
  <si>
    <t>246</t>
  </si>
  <si>
    <t>7598095085</t>
  </si>
  <si>
    <t>Přezkoušení a regulace senzoru počítacího bodu</t>
  </si>
  <si>
    <t>-2062478491</t>
  </si>
  <si>
    <t>247</t>
  </si>
  <si>
    <t>7598095090</t>
  </si>
  <si>
    <t>Přezkoušení a regulace počítače náprav včetně vyhotovení protokolu za 1 úsek</t>
  </si>
  <si>
    <t>1446780616</t>
  </si>
  <si>
    <t>248</t>
  </si>
  <si>
    <t>7598095125</t>
  </si>
  <si>
    <t>Přezkoušení a regulace diagnostiky</t>
  </si>
  <si>
    <t>-2137412958</t>
  </si>
  <si>
    <t>249</t>
  </si>
  <si>
    <t>7598095160</t>
  </si>
  <si>
    <t>Přezkoušení a regulace obvodů elektromagnetického zámku</t>
  </si>
  <si>
    <t>-1411909894</t>
  </si>
  <si>
    <t>250</t>
  </si>
  <si>
    <t>7598095165</t>
  </si>
  <si>
    <t>Přezkoušení a regulace obvodů řadiče pomocného stavědla</t>
  </si>
  <si>
    <t>1026442950</t>
  </si>
  <si>
    <t>251</t>
  </si>
  <si>
    <t>7598095185</t>
  </si>
  <si>
    <t>Přezkoušení vlakových cest (vlakových i posunových) za 1 vlakovou cestu</t>
  </si>
  <si>
    <t>-1297155983</t>
  </si>
  <si>
    <t>252</t>
  </si>
  <si>
    <t>7598095225</t>
  </si>
  <si>
    <t>Kapacitní zkouška baterie staniční (bez ohledu na počet článků)</t>
  </si>
  <si>
    <t>1158718515</t>
  </si>
  <si>
    <t>253</t>
  </si>
  <si>
    <t>7598095345</t>
  </si>
  <si>
    <t>Aktivace MÚ DISTA</t>
  </si>
  <si>
    <t>-1310186533</t>
  </si>
  <si>
    <t>254</t>
  </si>
  <si>
    <t>7598095390</t>
  </si>
  <si>
    <t>Příprava ke komplexním zkouškám za 1 jízdní cestu do 30 výhybek</t>
  </si>
  <si>
    <t>-1271654922</t>
  </si>
  <si>
    <t>255</t>
  </si>
  <si>
    <t>7598095460</t>
  </si>
  <si>
    <t>Komplexní zkouška za 1 jízdní cestu do 30 výhybek</t>
  </si>
  <si>
    <t>1882107380</t>
  </si>
  <si>
    <t>256</t>
  </si>
  <si>
    <t>7598095515</t>
  </si>
  <si>
    <t>Komplexní zkouška automatických přejezdových zabezpečovacích zařízení bez závor jednokolejné</t>
  </si>
  <si>
    <t>-1009836487</t>
  </si>
  <si>
    <t>257</t>
  </si>
  <si>
    <t>7598095546</t>
  </si>
  <si>
    <t>Vyhotovení protokolu UTZ pro SZZ reléové a elektronické do 10 výhybkových jednotek</t>
  </si>
  <si>
    <t>-1423522963</t>
  </si>
  <si>
    <t>258</t>
  </si>
  <si>
    <t>7598095550</t>
  </si>
  <si>
    <t>Vyhotovení protokolu UTZ pro PZZ bez závor jedna kolej</t>
  </si>
  <si>
    <t>666518937</t>
  </si>
  <si>
    <t>260</t>
  </si>
  <si>
    <t>75B211R</t>
  </si>
  <si>
    <t>JEDNOTNÉ OVLÁDACÍ PRACOVIŠTĚ (JOP), TECHNOLOGIE, NEZÁLOHOVANÉ - DODÁVKA</t>
  </si>
  <si>
    <t>KUS</t>
  </si>
  <si>
    <t>-1400843223</t>
  </si>
  <si>
    <t>261</t>
  </si>
  <si>
    <t>75B217R</t>
  </si>
  <si>
    <t>JEDNOTNÉ OVLÁDACÍ PRACOVIŠTĚ (JOP), TECHNOLOGIE, NEZÁLOHOVANÉ - MONTÁŽ</t>
  </si>
  <si>
    <t>-175030109</t>
  </si>
  <si>
    <t>262</t>
  </si>
  <si>
    <t>75B261R</t>
  </si>
  <si>
    <t>NÁBYTEK PRO JOP A SERVISNÍ A DIAGNOSTICKÉ PRACOVIŠTĚ - STOLY PEVNÉ PRO JEDNO PRACOVIŠTĚ - DODÁVKA</t>
  </si>
  <si>
    <t>-994997561</t>
  </si>
  <si>
    <t>263</t>
  </si>
  <si>
    <t>75B267R</t>
  </si>
  <si>
    <t>NÁBYTEK PRO JOP A SERVISNÍ A DIAGNOSTICKÉ PRACOVIŠTĚ - STOLY PEVNÉ PRO JEDNO PRACOVIŠTĚ - MONTÁŽ</t>
  </si>
  <si>
    <t>1699243624</t>
  </si>
  <si>
    <t>264</t>
  </si>
  <si>
    <t>75B911R</t>
  </si>
  <si>
    <t>ZÁKLADNÍ SW ELEKTRONICKÉHO STAVĚDLA S RELÉOVÝM ROZHRANÍM - DODÁVKA</t>
  </si>
  <si>
    <t>-944553874</t>
  </si>
  <si>
    <t>265</t>
  </si>
  <si>
    <t>75B937R</t>
  </si>
  <si>
    <t>INDIVIDUÁLNÍ SW ELEKTRONICKÉHO STAVĚDLA S RELÉOVÝM ROZHRANÍM - MONTÁŽ</t>
  </si>
  <si>
    <t>V. J.</t>
  </si>
  <si>
    <t>-1361684980</t>
  </si>
  <si>
    <t>266</t>
  </si>
  <si>
    <t>75E321R</t>
  </si>
  <si>
    <t>PŘENOSNÝ POČÍTAČ PRO PŘENOS DAT Z ELEKTRONICKÉHO STAVĚDLA</t>
  </si>
  <si>
    <t>659573920</t>
  </si>
  <si>
    <t>267</t>
  </si>
  <si>
    <t>9902200800</t>
  </si>
  <si>
    <t>Doprava dodávek zhotovitele, dodávek objednatele nebo výzisku mechanizací přes 3,5 t objemnějšího kusového materiálu do 150 km</t>
  </si>
  <si>
    <t>1467270962</t>
  </si>
  <si>
    <t>268</t>
  </si>
  <si>
    <t>9903100200</t>
  </si>
  <si>
    <t>Přeprava mechanizace na místo prováděných prací o hmotnosti do 12 t do 200 km</t>
  </si>
  <si>
    <t>-3077563</t>
  </si>
  <si>
    <t>269</t>
  </si>
  <si>
    <t>9903200200</t>
  </si>
  <si>
    <t>Přeprava mechanizace na místo prováděných prací o hmotnosti přes 12 t do 200 km</t>
  </si>
  <si>
    <t>1729324460</t>
  </si>
  <si>
    <t>270</t>
  </si>
  <si>
    <t>9909000100</t>
  </si>
  <si>
    <t>Poplatek za uložení suti nebo hmot na oficiální skládku</t>
  </si>
  <si>
    <t>1536384881</t>
  </si>
  <si>
    <t>271</t>
  </si>
  <si>
    <t>9909000200</t>
  </si>
  <si>
    <t>Poplatek za uložení nebezpečného odpadu na oficiální skládku</t>
  </si>
  <si>
    <t>-1129356931</t>
  </si>
  <si>
    <t>HSV</t>
  </si>
  <si>
    <t>Práce a dodávky HSV</t>
  </si>
  <si>
    <t>OST</t>
  </si>
  <si>
    <t>Ostatní</t>
  </si>
  <si>
    <t>309</t>
  </si>
  <si>
    <t>7590155040</t>
  </si>
  <si>
    <t>Montáž pasivní ochrany pro omezení atmosférických vlivů u neelektrizovaných tratí jednoduché včetně uzemnění</t>
  </si>
  <si>
    <t>-449755398</t>
  </si>
  <si>
    <t>310</t>
  </si>
  <si>
    <t>7590155042</t>
  </si>
  <si>
    <t>Montáž pasivní ochrany pro omezení atmosférických vlivů u neelektrizovaných tratí pro návěstidla, výstražníky a přejezd</t>
  </si>
  <si>
    <t>-1439493422</t>
  </si>
  <si>
    <t>311</t>
  </si>
  <si>
    <t>7590155044</t>
  </si>
  <si>
    <t>Montáž pasivní ochrany pro omezení atmosférických vlivů u neelektrizovaných tratí jednoduché bez uzemnění</t>
  </si>
  <si>
    <t>-1729009421</t>
  </si>
  <si>
    <t>312</t>
  </si>
  <si>
    <t>162518672</t>
  </si>
  <si>
    <t>279</t>
  </si>
  <si>
    <t>7590417010</t>
  </si>
  <si>
    <t>Demontáž hradlové skříně řídícího přístroje 8 polí</t>
  </si>
  <si>
    <t>620214982</t>
  </si>
  <si>
    <t>280</t>
  </si>
  <si>
    <t>7590417020</t>
  </si>
  <si>
    <t>Demontáž hradlové skříně stavědla do 6 polí</t>
  </si>
  <si>
    <t>1933916257</t>
  </si>
  <si>
    <t>281</t>
  </si>
  <si>
    <t>7590417416</t>
  </si>
  <si>
    <t>Demontáž tabule na zavěšování klíčů</t>
  </si>
  <si>
    <t>1976493604</t>
  </si>
  <si>
    <t>282</t>
  </si>
  <si>
    <t>7590427010</t>
  </si>
  <si>
    <t>Demontáž zámku ústředního 2 : 1</t>
  </si>
  <si>
    <t>-1056997961</t>
  </si>
  <si>
    <t>283</t>
  </si>
  <si>
    <t>7590427014</t>
  </si>
  <si>
    <t>Demontáž zámku ústředního 6 : 4</t>
  </si>
  <si>
    <t>71115946</t>
  </si>
  <si>
    <t>284</t>
  </si>
  <si>
    <t>7590565012</t>
  </si>
  <si>
    <t>Spojování a ukončení kabelů optických v optickém rozvaděči pro 12 vláken</t>
  </si>
  <si>
    <t>475519997</t>
  </si>
  <si>
    <t>285</t>
  </si>
  <si>
    <t>7590617150</t>
  </si>
  <si>
    <t>Demontáž provizorní indikační desky</t>
  </si>
  <si>
    <t>-1595268314</t>
  </si>
  <si>
    <t>286</t>
  </si>
  <si>
    <t>7590627100R</t>
  </si>
  <si>
    <t xml:space="preserve">Demontáž kolejové desky stavědla </t>
  </si>
  <si>
    <t>576760268</t>
  </si>
  <si>
    <t>287</t>
  </si>
  <si>
    <t>7590627101R</t>
  </si>
  <si>
    <t>Demontáž kolejové desky zab.zař. v DK</t>
  </si>
  <si>
    <t>-1098822455</t>
  </si>
  <si>
    <t>288</t>
  </si>
  <si>
    <t>7590717032</t>
  </si>
  <si>
    <t>Demontáž světelného návěstidla jednostranného stožárového se 2 svítilnami</t>
  </si>
  <si>
    <t>1447659892</t>
  </si>
  <si>
    <t>289</t>
  </si>
  <si>
    <t>7590717034</t>
  </si>
  <si>
    <t>Demontáž světelného návěstidla jednostranného stožárového se 3 svítilnami</t>
  </si>
  <si>
    <t>-860063862</t>
  </si>
  <si>
    <t>290</t>
  </si>
  <si>
    <t>7590717036</t>
  </si>
  <si>
    <t>Demontáž světelného návěstidla jednostranného stožárového se 4 svítilnami</t>
  </si>
  <si>
    <t>-1059604021</t>
  </si>
  <si>
    <t>291</t>
  </si>
  <si>
    <t>7590717042</t>
  </si>
  <si>
    <t>Demontáž světelného návěstidla jednostranného stožárového s 5 svítilnami</t>
  </si>
  <si>
    <t>349923780</t>
  </si>
  <si>
    <t>292</t>
  </si>
  <si>
    <t>7590717055R</t>
  </si>
  <si>
    <t>Demontáž světelného návěstidla jednostranného stožárového - demontáž základu TIZ</t>
  </si>
  <si>
    <t>1882461162</t>
  </si>
  <si>
    <t>293</t>
  </si>
  <si>
    <t>7590717056R</t>
  </si>
  <si>
    <t>Demontáž světelného návěstidla jednostranného stožárového - demontáž základu TIIIZ</t>
  </si>
  <si>
    <t>-923028131</t>
  </si>
  <si>
    <t>294</t>
  </si>
  <si>
    <t>7590717190</t>
  </si>
  <si>
    <t>Demontáž zkušebního návěstidla ze zdi na nosné konstrukci dle 19/85</t>
  </si>
  <si>
    <t>-1668676420</t>
  </si>
  <si>
    <t>295</t>
  </si>
  <si>
    <t>7590915030</t>
  </si>
  <si>
    <t>Montáž výkolejky ústřední stavěné s návěstním tělesem s přestavníkem mechanickým</t>
  </si>
  <si>
    <t>43462677</t>
  </si>
  <si>
    <t>296</t>
  </si>
  <si>
    <t>7591305032</t>
  </si>
  <si>
    <t>Montáž zámku výkolekového kontrolního</t>
  </si>
  <si>
    <t>-1211222176</t>
  </si>
  <si>
    <t>297</t>
  </si>
  <si>
    <t>7591307010</t>
  </si>
  <si>
    <t>Demontáž zámku výměnového jednoduchého</t>
  </si>
  <si>
    <t>-1365321846</t>
  </si>
  <si>
    <t>298</t>
  </si>
  <si>
    <t>7591307014</t>
  </si>
  <si>
    <t>Demontáž zámku výměnového kontrolního</t>
  </si>
  <si>
    <t>-1762071322</t>
  </si>
  <si>
    <t>299</t>
  </si>
  <si>
    <t>7591307016</t>
  </si>
  <si>
    <t>Demontáž zámku výměnového kontrolního odtlačného</t>
  </si>
  <si>
    <t>1956526206</t>
  </si>
  <si>
    <t>300</t>
  </si>
  <si>
    <t>7592307030</t>
  </si>
  <si>
    <t>Demontáž transformátoru oddělovacího do 5 kVA</t>
  </si>
  <si>
    <t>2080116167</t>
  </si>
  <si>
    <t>301</t>
  </si>
  <si>
    <t>7593317010</t>
  </si>
  <si>
    <t>Zrušení jednoho zapojení při volné vazbě</t>
  </si>
  <si>
    <t>-186758864</t>
  </si>
  <si>
    <t>302</t>
  </si>
  <si>
    <t>7593505292</t>
  </si>
  <si>
    <t>Zafukování optického kabelu HDPE</t>
  </si>
  <si>
    <t>-1002447741</t>
  </si>
  <si>
    <t>303</t>
  </si>
  <si>
    <t>7594207010</t>
  </si>
  <si>
    <t>Demontáž stykového transformátoru DT olejového</t>
  </si>
  <si>
    <t>-318807527</t>
  </si>
  <si>
    <t>304</t>
  </si>
  <si>
    <t>7598095547</t>
  </si>
  <si>
    <t>Vyhotovení protokolu UTZ pro SZZ reléové a elektronické za každých dalších 10 výhybkových jednotek</t>
  </si>
  <si>
    <t>1064344392</t>
  </si>
  <si>
    <t>305</t>
  </si>
  <si>
    <t>9902200100</t>
  </si>
  <si>
    <t>Doprava dodávek zhotovitele, dodávek objednatele nebo výzisku mechanizací přes 3,5 t objemnějšího kusového materiálu do 10 km</t>
  </si>
  <si>
    <t>2026181702</t>
  </si>
  <si>
    <t>306</t>
  </si>
  <si>
    <t>9902201200</t>
  </si>
  <si>
    <t>Doprava dodávek zhotovitele, dodávek objednatele nebo výzisku mechanizací přes 3,5 t objemnějšího kusového materiálu do 350 km</t>
  </si>
  <si>
    <t>1363743715</t>
  </si>
  <si>
    <t>02 - Zemní práce</t>
  </si>
  <si>
    <t>460010021</t>
  </si>
  <si>
    <t>Vytyčení trasy vedení podzemního v obvodu železniční stanice</t>
  </si>
  <si>
    <t>km</t>
  </si>
  <si>
    <t>-1464193925</t>
  </si>
  <si>
    <t>460050804</t>
  </si>
  <si>
    <t>Hloubení nezapažených jam pro stožáry ostatních typů ručně v hornině tř 4</t>
  </si>
  <si>
    <t>m3</t>
  </si>
  <si>
    <t>-480388900</t>
  </si>
  <si>
    <t>460150134</t>
  </si>
  <si>
    <t>Hloubení kabelových zapažených i nezapažených rýh ručně š 35 cm, hl 50 cm, v hornině tř 4</t>
  </si>
  <si>
    <t>-489223893</t>
  </si>
  <si>
    <t>460150174</t>
  </si>
  <si>
    <t>Hloubení kabelových zapažených i nezapažených rýh ručně š 35 cm, hl 90 cm, v hornině tř 4</t>
  </si>
  <si>
    <t>1088922538</t>
  </si>
  <si>
    <t>460310105</t>
  </si>
  <si>
    <t>Řízený zemní protlak strojně v hornině tř 1 až 4 hloubky do 6 m vnějšího průměru do 160 mm</t>
  </si>
  <si>
    <t>-136629541</t>
  </si>
  <si>
    <t>460490013</t>
  </si>
  <si>
    <t>Krytí kabelů výstražnou fólií šířky 34 cm</t>
  </si>
  <si>
    <t>1282842879</t>
  </si>
  <si>
    <t>460560134</t>
  </si>
  <si>
    <t>Zásyp rýh ručně šířky 35 cm, hloubky 50 cm, z horniny třídy 4</t>
  </si>
  <si>
    <t>-447185343</t>
  </si>
  <si>
    <t>34575131</t>
  </si>
  <si>
    <t>žlab kabelový s víkem PVC (100x100)</t>
  </si>
  <si>
    <t>-334967079</t>
  </si>
  <si>
    <t>34575138</t>
  </si>
  <si>
    <t>žlab kabelový s víkem PVC (120x100)</t>
  </si>
  <si>
    <t>-1185717663</t>
  </si>
  <si>
    <t>34575132</t>
  </si>
  <si>
    <t>spojka kabelového žlabu PVC (100x100)</t>
  </si>
  <si>
    <t>2070368521</t>
  </si>
  <si>
    <t>34575139</t>
  </si>
  <si>
    <t>spojka kabelového žlabu PVC (120x100)</t>
  </si>
  <si>
    <t>-826948218</t>
  </si>
  <si>
    <t>460560174</t>
  </si>
  <si>
    <t>Zásyp rýh ručně šířky 35 cm, hloubky 90 cm, z horniny třídy 4</t>
  </si>
  <si>
    <t>177042622</t>
  </si>
  <si>
    <t>460620014</t>
  </si>
  <si>
    <t>Provizorní úprava terénu se zhutněním, v hornině tř 4</t>
  </si>
  <si>
    <t>-315949937</t>
  </si>
  <si>
    <t>03 - PZS S1/P5777 v km 44,620</t>
  </si>
  <si>
    <t>7590120170</t>
  </si>
  <si>
    <t>Skříně Skříň společná přístrojová pro přejezdy 133/313.1.11 (4 moduly)</t>
  </si>
  <si>
    <t>1305981028</t>
  </si>
  <si>
    <t>7592810030</t>
  </si>
  <si>
    <t xml:space="preserve">Výstražníky Výstražník V3  (CV708289004)</t>
  </si>
  <si>
    <t>583372598</t>
  </si>
  <si>
    <t>7592820550</t>
  </si>
  <si>
    <t xml:space="preserve">Součásti výstražníku Přijímač AS úplný  (CV708285107)</t>
  </si>
  <si>
    <t>-2075962983</t>
  </si>
  <si>
    <t>7592820750</t>
  </si>
  <si>
    <t>Součásti výstražníku Zdroj akust.signálu pro nevido ZN 24 24V (HM0404229200020)</t>
  </si>
  <si>
    <t>1593991356</t>
  </si>
  <si>
    <t>657336870</t>
  </si>
  <si>
    <t>7592825010</t>
  </si>
  <si>
    <t>Montáž součástí výstražníku nosiče výstražníku</t>
  </si>
  <si>
    <t>-332971862</t>
  </si>
  <si>
    <t>7592825015</t>
  </si>
  <si>
    <t>Montáž součástí výstražníku skříně výstražníku</t>
  </si>
  <si>
    <t>1952041877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</si>
  <si>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</si>
  <si>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</si>
  <si>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</si>
  <si>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589190113</t>
  </si>
  <si>
    <t>7593005012</t>
  </si>
  <si>
    <t>Montáž dobíječe, usměrňovače, napáječe nástěnného</t>
  </si>
  <si>
    <t>1492808413</t>
  </si>
  <si>
    <t>1683051143</t>
  </si>
  <si>
    <t>7590120160</t>
  </si>
  <si>
    <t xml:space="preserve">Skříně Skříňka ovl. pro PZZ-RE  (CV723089004)</t>
  </si>
  <si>
    <t>-990403311</t>
  </si>
  <si>
    <t>7592910180</t>
  </si>
  <si>
    <t>Baterie Staniční akumulátory NiCd článek 1,2 V/200 Ah C5 s vláknitou elektrodou, cena včetně spojovacího materiálu a bateriového nosiče či stojanu</t>
  </si>
  <si>
    <t>2041741791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</si>
  <si>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</si>
  <si>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</si>
  <si>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-1200267355</t>
  </si>
  <si>
    <t>7593315100</t>
  </si>
  <si>
    <t>Montáž zabezpečovacího stojanu reléového</t>
  </si>
  <si>
    <t>-1007812778</t>
  </si>
  <si>
    <t>7593315120</t>
  </si>
  <si>
    <t>Montáž stojanové řady pro 1 stojan</t>
  </si>
  <si>
    <t>1029294504</t>
  </si>
  <si>
    <t>7593315140</t>
  </si>
  <si>
    <t>Ukotvení stojanové řady do stěny jednou spojnicí</t>
  </si>
  <si>
    <t>-1015439990</t>
  </si>
  <si>
    <t>7593310890</t>
  </si>
  <si>
    <t>Konstrukční díly Řada stojanová 1 - dílná 1 stojan (HM0404215990301)</t>
  </si>
  <si>
    <t>-593969936</t>
  </si>
  <si>
    <t>-583235632</t>
  </si>
  <si>
    <t>-493281658</t>
  </si>
  <si>
    <t>203667222</t>
  </si>
  <si>
    <t>27310896</t>
  </si>
  <si>
    <t>7598095445</t>
  </si>
  <si>
    <t>Příprava ke komplexním zkouškám automatických přejezdových zabezpečovacích zařízení bez závor jednokolejné</t>
  </si>
  <si>
    <t>316973022</t>
  </si>
  <si>
    <t>-1212465686</t>
  </si>
  <si>
    <t>560068845</t>
  </si>
  <si>
    <t>04 - PZS S2/P5778 v km 45,340</t>
  </si>
  <si>
    <t>1925172602</t>
  </si>
  <si>
    <t>1536020368</t>
  </si>
  <si>
    <t>-220249821</t>
  </si>
  <si>
    <t>-1986674728</t>
  </si>
  <si>
    <t>-1260947657</t>
  </si>
  <si>
    <t>1440987769</t>
  </si>
  <si>
    <t>1569766172</t>
  </si>
  <si>
    <t>95405334</t>
  </si>
  <si>
    <t>-2085792051</t>
  </si>
  <si>
    <t>-987416106</t>
  </si>
  <si>
    <t>1340898417</t>
  </si>
  <si>
    <t>1879915302</t>
  </si>
  <si>
    <t>1320588831</t>
  </si>
  <si>
    <t>1432408807</t>
  </si>
  <si>
    <t>150425899</t>
  </si>
  <si>
    <t>-1238939712</t>
  </si>
  <si>
    <t>-1716720487</t>
  </si>
  <si>
    <t>899456144</t>
  </si>
  <si>
    <t>542000605</t>
  </si>
  <si>
    <t>1539330737</t>
  </si>
  <si>
    <t>1406137850</t>
  </si>
  <si>
    <t>124533383</t>
  </si>
  <si>
    <t>-384812933</t>
  </si>
  <si>
    <t>-163209778</t>
  </si>
  <si>
    <t>Úroveň 3:</t>
  </si>
  <si>
    <t>B - Provizorní zab.zař</t>
  </si>
  <si>
    <t>7590415416</t>
  </si>
  <si>
    <t>Montáž tabule na zavěšování klíčů</t>
  </si>
  <si>
    <t>-1569104400</t>
  </si>
  <si>
    <t>14693783</t>
  </si>
  <si>
    <t>Zámky Zámek výměnový jednoduchý univerzální norma 04503E (HM0404156060000)</t>
  </si>
  <si>
    <t>-400243368</t>
  </si>
  <si>
    <t>668033130</t>
  </si>
  <si>
    <t>R1</t>
  </si>
  <si>
    <t>Tabule na zavěšení klíčů</t>
  </si>
  <si>
    <t>-2126480945</t>
  </si>
  <si>
    <t>548853842</t>
  </si>
  <si>
    <t>C - Klimatizace</t>
  </si>
  <si>
    <t>759018 - Klimatizace</t>
  </si>
  <si>
    <t xml:space="preserve">    D1 - Kontrola úniku chladiva klimatizační jednotky</t>
  </si>
  <si>
    <t xml:space="preserve">    D2 - Montáž klimatizační jednotky včetně rozvodů</t>
  </si>
  <si>
    <t>759018</t>
  </si>
  <si>
    <t>7590180020</t>
  </si>
  <si>
    <t xml:space="preserve">Podstropní klimatizační jednotka (venkovní i vnitřní jednotka)  nad 5kW do 6,9 kW chlazení.</t>
  </si>
  <si>
    <t>1289905755</t>
  </si>
  <si>
    <t>7590180040</t>
  </si>
  <si>
    <t>Klimatizace - Ovladač</t>
  </si>
  <si>
    <t>1917914150</t>
  </si>
  <si>
    <t>7590180060</t>
  </si>
  <si>
    <t>Kompletní technologické vedení ke klimatizaci nad 5kW (CU potrubí 16/10 včetně izolace, potrubí odvodu kondenzátu, přívodní kabel CYKY 3x2,5 a ovládací kabel CYKY 5x1,5)</t>
  </si>
  <si>
    <t>41878652</t>
  </si>
  <si>
    <t>7590180070</t>
  </si>
  <si>
    <t>Konzole venkovní pro zavěšení klimatizační jednotky</t>
  </si>
  <si>
    <t>-469295210</t>
  </si>
  <si>
    <t>7590180110</t>
  </si>
  <si>
    <t>plyn R410A</t>
  </si>
  <si>
    <t>kg</t>
  </si>
  <si>
    <t>1937654627</t>
  </si>
  <si>
    <t>7590180120</t>
  </si>
  <si>
    <t>čistící roztok</t>
  </si>
  <si>
    <t>litr</t>
  </si>
  <si>
    <t>-962277087</t>
  </si>
  <si>
    <t>7590180130</t>
  </si>
  <si>
    <t>Out PC board master</t>
  </si>
  <si>
    <t>49571844</t>
  </si>
  <si>
    <t>7590180200</t>
  </si>
  <si>
    <t>Klimatizace - čerpadlo kondenzátu, provedení mini, průtok 10 l/hod., výtlak 10 m, napájení 230 V 50 Hz.</t>
  </si>
  <si>
    <t>839034683</t>
  </si>
  <si>
    <t>7590180210</t>
  </si>
  <si>
    <t xml:space="preserve">Doplněk pro zimní provoz klimatizací (chlazení)  - proporciální regulátor nebo presostat, vyhřívání kompresoru</t>
  </si>
  <si>
    <t>640152900</t>
  </si>
  <si>
    <t>7590180300</t>
  </si>
  <si>
    <t>Kniha kontroly úniku chladiva klimatizace</t>
  </si>
  <si>
    <t>650982209</t>
  </si>
  <si>
    <t>7590183010</t>
  </si>
  <si>
    <t>Servisní prohlídka klimatizační jednotky</t>
  </si>
  <si>
    <t>-2098179179</t>
  </si>
  <si>
    <t>D1</t>
  </si>
  <si>
    <t>Kontrola úniku chladiva klimatizační jednotky</t>
  </si>
  <si>
    <t>7590183020</t>
  </si>
  <si>
    <t>dle nařízení EU č. 517/2014</t>
  </si>
  <si>
    <t>-895541165</t>
  </si>
  <si>
    <t>D2</t>
  </si>
  <si>
    <t>Montáž klimatizační jednotky včetně rozvodů</t>
  </si>
  <si>
    <t>7590185020</t>
  </si>
  <si>
    <t>do 5 kW</t>
  </si>
  <si>
    <t>-89140818</t>
  </si>
  <si>
    <t>PS 17-02-11 - žST Sázava, místní kabelizace</t>
  </si>
  <si>
    <t>7496701920</t>
  </si>
  <si>
    <t>DŘT, SKŘ, Elektrodispečink, DDTS Elektrodispečink Ostatní Skříň datového rozváděče 19" pro servery kompletní, vč.napájecího rozvodu, přepěťových ochran a ventilačních jednotek</t>
  </si>
  <si>
    <t>633205638</t>
  </si>
  <si>
    <t>7593501135-R</t>
  </si>
  <si>
    <t>Trasy kabelového vedení Chráničky optického kabelu HDPE Mikrotrubička silnostěnná HDPE 10/6 mm</t>
  </si>
  <si>
    <t>-783612902</t>
  </si>
  <si>
    <t>34575493</t>
  </si>
  <si>
    <t>žlab kabelový pozinkovaný 2m/ks 100X125</t>
  </si>
  <si>
    <t>1474994059</t>
  </si>
  <si>
    <t>7596730346</t>
  </si>
  <si>
    <t>Kamerové systémy CCTV Kamera fixní AXIS Q1604-E - IP D/N, HD 720p, PoE, f=2.8-8mm, WDR-dynamic, IP66</t>
  </si>
  <si>
    <t>974553795</t>
  </si>
  <si>
    <t>7596731532</t>
  </si>
  <si>
    <t>Kamerové systémy CCTV Kamera fixní Venkovní kryt kamery s vyhříváním 230V</t>
  </si>
  <si>
    <t>265687675</t>
  </si>
  <si>
    <t>7596731534</t>
  </si>
  <si>
    <t>Kamerové systémy CCTV Kamera fixní Venkovní instalační krabice 315x420x130, 10x vývodka PG11, IP56</t>
  </si>
  <si>
    <t>-512963053</t>
  </si>
  <si>
    <t>7596731552</t>
  </si>
  <si>
    <t>Kamerové systémy CCTV Kamera fixní Zdroj pro kamery 230V/12Vdc, 16x 400mA, zálohovaný</t>
  </si>
  <si>
    <t>-954430226</t>
  </si>
  <si>
    <t>7596731554</t>
  </si>
  <si>
    <t>Kamerové systémy CCTV Kamera fixní Přepěťová ochrana 2x video/RS485</t>
  </si>
  <si>
    <t>-1989223022</t>
  </si>
  <si>
    <t>7596731550</t>
  </si>
  <si>
    <t>Kamerové systémy CCTV Kamera fixní Transformátor 230V/12V-14VA, 230VAC</t>
  </si>
  <si>
    <t>-1473312238</t>
  </si>
  <si>
    <t>7596731566</t>
  </si>
  <si>
    <t>Kamerové systémy CCTV Kamera fixní Sestava (pár) pro přenos dat Ethernet a napájení PoE po dvou drátech, max. 500m</t>
  </si>
  <si>
    <t>-412350218</t>
  </si>
  <si>
    <t>7596730650</t>
  </si>
  <si>
    <t>Kamerové systémy CCTV Kamera fixní PoE injektor pro napájení kamer Mobotix</t>
  </si>
  <si>
    <t>-1701068970</t>
  </si>
  <si>
    <t>7596730732</t>
  </si>
  <si>
    <t>Kamerové systémy CCTV Kamera fixní IP video enkodér, 1x vstup, D1, RS-485, 1xI/O, PoE</t>
  </si>
  <si>
    <t>-1030474159</t>
  </si>
  <si>
    <t>7592600070</t>
  </si>
  <si>
    <t>Počítače, SW Počítač - PC klient pro klientské pracoviště kamerového systému</t>
  </si>
  <si>
    <t>-1262706022</t>
  </si>
  <si>
    <t>-59967482</t>
  </si>
  <si>
    <t>-757134668</t>
  </si>
  <si>
    <t>7496600490</t>
  </si>
  <si>
    <t>Vlastní spotřeba UPS 230/230V AC 750VA APC Smart</t>
  </si>
  <si>
    <t>1124716636</t>
  </si>
  <si>
    <t>7494002988</t>
  </si>
  <si>
    <t>Modulární přístroje Jističe do 63 A; 6 kA 1-pólové In 10 A, Ue AC 230 V / DC 72 V, charakteristika B, 1pól, Icn 6 kA</t>
  </si>
  <si>
    <t>-545875516</t>
  </si>
  <si>
    <t>7494003806</t>
  </si>
  <si>
    <t>Modulární přístroje Proudové chrániče 10 kA typ AC 2-pólové In 25 A, Ue AC 230/400 V, Idn 30 mA, 2pól, Inc 10 kA, typ AC</t>
  </si>
  <si>
    <t>-1576210454</t>
  </si>
  <si>
    <t>7596730976</t>
  </si>
  <si>
    <t>Kamerové systémy CCTV Kamera fixní DVR 16 vstupů, HDD 1TB, 400obr/s (D1), H.264</t>
  </si>
  <si>
    <t>1338843457</t>
  </si>
  <si>
    <t>7596731046</t>
  </si>
  <si>
    <t>Kamerové systémy CCTV Kamera fixní NVR XP Professional, sw pro IP kamery/enkodéry, zákl. licence</t>
  </si>
  <si>
    <t>-1828970850</t>
  </si>
  <si>
    <t>7596731238</t>
  </si>
  <si>
    <t>Kamerové systémy CCTV Kamera fixní LCD LED monitor, 27", HD 1920x1080, 16:9, 2 xBNC, 1 xHDMI, PIP, 230V</t>
  </si>
  <si>
    <t>824172259</t>
  </si>
  <si>
    <t>7596731244</t>
  </si>
  <si>
    <t>Kamerové systémy CCTV Kamera fixní Nohy pro umístění monitorů SMT-3230P a SMT-4030P na stůl</t>
  </si>
  <si>
    <t>1223526933</t>
  </si>
  <si>
    <t>7596730536</t>
  </si>
  <si>
    <t>Kamerové systémy CCTV Kamera fixní Adaptér pro montáž HDXWM2 na sloup</t>
  </si>
  <si>
    <t>746901833</t>
  </si>
  <si>
    <t>7596950620</t>
  </si>
  <si>
    <t>Ocelové stožáry Stožár antén.trubk. 76 6m (HM0383889990187)</t>
  </si>
  <si>
    <t>1881443711</t>
  </si>
  <si>
    <t>7491251015</t>
  </si>
  <si>
    <t>Montáž lišt elektroinstalačních, kabelových žlabů z PVC-U jednokomorových zaklapávacích rozměru 50/50 - 50/100 mm</t>
  </si>
  <si>
    <t>646795659</t>
  </si>
  <si>
    <t>7493151030</t>
  </si>
  <si>
    <t>Montáž osvětlovacích stožárů včetně výstroje pevných sadových výšky do 6 m</t>
  </si>
  <si>
    <t>-800131024</t>
  </si>
  <si>
    <t>7494450510</t>
  </si>
  <si>
    <t>Montáž proudových chráničů dvoupólových do 40 A (10 kA)</t>
  </si>
  <si>
    <t>-2071783496</t>
  </si>
  <si>
    <t>7496654015</t>
  </si>
  <si>
    <t>Montáž UPS 230/230V AC do 3x400 V do 30 KVA</t>
  </si>
  <si>
    <t>1768670735</t>
  </si>
  <si>
    <t>7590565010</t>
  </si>
  <si>
    <t>Spojování a ukončení kabelů optických v optickém rozvaděči pro 8 vláken</t>
  </si>
  <si>
    <t>-2039974964</t>
  </si>
  <si>
    <t>7492501680</t>
  </si>
  <si>
    <t>Kabely, vodiče, šňůry Cu - nn Kabel silový 2 a 3-žílový Cu, plastová izolace CYKY 2Ax1,5</t>
  </si>
  <si>
    <t>-126462620</t>
  </si>
  <si>
    <t>7491200040</t>
  </si>
  <si>
    <t>Elektroinstalační materiál Elektroinstalační lišty a kabelové žlaby Lišta LV 40x15 vkládací bílá 3m</t>
  </si>
  <si>
    <t>-1408247821</t>
  </si>
  <si>
    <t>-2013689252</t>
  </si>
  <si>
    <t>7596720009</t>
  </si>
  <si>
    <t>Díly televizních zařízení Venkovní ocelový rozvaděč pro komplexní řešení venkovních kamerových bodů, osazený</t>
  </si>
  <si>
    <t>1261658040</t>
  </si>
  <si>
    <t>7593315430</t>
  </si>
  <si>
    <t>Montáž optického rozvaděče pro SZZ včetně vnitřního osazení</t>
  </si>
  <si>
    <t>-2124850226</t>
  </si>
  <si>
    <t>7593501125</t>
  </si>
  <si>
    <t>Trasy kabelového vedení Chráničky optického kabelu HDPE 6040 průměr 40/33 mm</t>
  </si>
  <si>
    <t>-638320818</t>
  </si>
  <si>
    <t>7595605140</t>
  </si>
  <si>
    <t>Montáž SFP modulu</t>
  </si>
  <si>
    <t>1745305911</t>
  </si>
  <si>
    <t>7596515010-R</t>
  </si>
  <si>
    <t>Montáž PC pro informační zařízení - řídící jednotka</t>
  </si>
  <si>
    <t>-1132001541</t>
  </si>
  <si>
    <t>7596735015</t>
  </si>
  <si>
    <t>Montáž kamery v krytu</t>
  </si>
  <si>
    <t>1931501038</t>
  </si>
  <si>
    <t>7596735050</t>
  </si>
  <si>
    <t>Montáž a provedení kamerové zkoušky</t>
  </si>
  <si>
    <t>797378816</t>
  </si>
  <si>
    <t>7596735065</t>
  </si>
  <si>
    <t>Zprovoznění kamery venkovní</t>
  </si>
  <si>
    <t>1624367447</t>
  </si>
  <si>
    <t>7596735210</t>
  </si>
  <si>
    <t>Instalace software kamerového systému/1server</t>
  </si>
  <si>
    <t>1717809888</t>
  </si>
  <si>
    <t>7596735220</t>
  </si>
  <si>
    <t>Nastavení a oživení kamerového systému 1 kamera stacionární</t>
  </si>
  <si>
    <t>-375169675</t>
  </si>
  <si>
    <t>7596735240</t>
  </si>
  <si>
    <t>Instalace vzdáleného klienta kamerového systému</t>
  </si>
  <si>
    <t>40440798</t>
  </si>
  <si>
    <t>7598035010</t>
  </si>
  <si>
    <t>Měření útlumu optického kabelu na skládce, kabelu s 12 vlákny</t>
  </si>
  <si>
    <t>510849354</t>
  </si>
  <si>
    <t>7598035055</t>
  </si>
  <si>
    <t>Měření útlumu optického kabelu po položení nebo zavěšení, kabelu s 12 vlákny</t>
  </si>
  <si>
    <t>-1653006013</t>
  </si>
  <si>
    <t>7590540534</t>
  </si>
  <si>
    <t xml:space="preserve">Slaboproudé rozvody, kabely pro přívod a vnitřní instalaci UTP/FTP kategorie 5e 100Mhz  1 Gbps FTP Stíněný plášť, vnitřní, drát, nehořlavý, bezhalogenní, nízkodýmavý</t>
  </si>
  <si>
    <t>1899246710</t>
  </si>
  <si>
    <t>7590560579</t>
  </si>
  <si>
    <t>Optické kabely Spojky a příslušenství pro optické sítě Ostatní Optický pigtail do 2 m</t>
  </si>
  <si>
    <t>-160479182</t>
  </si>
  <si>
    <t>7598035170</t>
  </si>
  <si>
    <t>Kontrola tlakutěsnosti HDPE trubky v úseku do 2 000 m</t>
  </si>
  <si>
    <t>1396586963</t>
  </si>
  <si>
    <t>742110102</t>
  </si>
  <si>
    <t>Montáž kabelového žlabu pro slaboproud drátěného 150/100 mm</t>
  </si>
  <si>
    <t>-673903871</t>
  </si>
  <si>
    <t>34571519</t>
  </si>
  <si>
    <t>krabice univerzální odbočná z PH s víčkem, D 73,5mmx43mm</t>
  </si>
  <si>
    <t>593008713</t>
  </si>
  <si>
    <t>742110503</t>
  </si>
  <si>
    <t>Montáž krabic pro slaboproud zapuštěných plastových odbočných univerzální s víčkem</t>
  </si>
  <si>
    <t>1687202722</t>
  </si>
  <si>
    <t>220182021</t>
  </si>
  <si>
    <t>Uložení HDPE trubky do výkopu včetně fixace</t>
  </si>
  <si>
    <t>-392073091</t>
  </si>
  <si>
    <t>220182026</t>
  </si>
  <si>
    <t>Montáž spojky bez svařování na HDPE trubce rovné nebo redukční</t>
  </si>
  <si>
    <t>215759250</t>
  </si>
  <si>
    <t>220182027</t>
  </si>
  <si>
    <t>Montáž koncovky nebo záslepky bez svařování na HDPE trubku</t>
  </si>
  <si>
    <t>-719832234</t>
  </si>
  <si>
    <t>460010023</t>
  </si>
  <si>
    <t>Vytyčení trasy vedení kabelového podzemního v terénu volném</t>
  </si>
  <si>
    <t>-1906618355</t>
  </si>
  <si>
    <t>460150074</t>
  </si>
  <si>
    <t>Hloubení kabelových zapažených i nezapažených rýh ručně š 40 cm, hl 90 cm, v hornině tř 4</t>
  </si>
  <si>
    <t>-131003890</t>
  </si>
  <si>
    <t>34571099</t>
  </si>
  <si>
    <t>trubka elektroinstalační dělená (chránička) D 138/160mm, HDPE</t>
  </si>
  <si>
    <t>2136240568</t>
  </si>
  <si>
    <t>7491100120</t>
  </si>
  <si>
    <t xml:space="preserve">Trubková vedení Ohebné elektroinstalační trubky KOPOFLEX  50 zelená</t>
  </si>
  <si>
    <t>-282546039</t>
  </si>
  <si>
    <t>460510096</t>
  </si>
  <si>
    <t>Kabelové prostupy z trub plastových do protlačovaných otvorů, průměru do 20 cm</t>
  </si>
  <si>
    <t>-237973795</t>
  </si>
  <si>
    <t>-610597994</t>
  </si>
  <si>
    <t>460421001</t>
  </si>
  <si>
    <t>Lože kabelů z písku nebo štěrkopísku tl 5 cm nad kabel, bez zakrytí, šířky lože do 65 cm</t>
  </si>
  <si>
    <t>-1170662923</t>
  </si>
  <si>
    <t>460560064</t>
  </si>
  <si>
    <t>Zásyp rýh ručně šířky 40 cm, hloubky 80 cm, z horniny třídy 4</t>
  </si>
  <si>
    <t>1438731068</t>
  </si>
  <si>
    <t>-1903058447</t>
  </si>
  <si>
    <t>7593315330</t>
  </si>
  <si>
    <t>Montáž datové skříně rack</t>
  </si>
  <si>
    <t>-1035575977</t>
  </si>
  <si>
    <t>7593310001</t>
  </si>
  <si>
    <t>Konstrukční díly Napájecí panel 6x230V s přepěťovou ochranou</t>
  </si>
  <si>
    <t>-79827420</t>
  </si>
  <si>
    <t>7593311040</t>
  </si>
  <si>
    <t>Konstrukční díly Svorkovnice WAGO 10-ti dílná (CV721225081)</t>
  </si>
  <si>
    <t>-529336986</t>
  </si>
  <si>
    <t>7590525790</t>
  </si>
  <si>
    <t>Montáž sady svorkovnic WAGO na DIN lištu</t>
  </si>
  <si>
    <t>1764293208</t>
  </si>
  <si>
    <t>7491207030</t>
  </si>
  <si>
    <t>Elektroinstalační materiál Kabelové stojiny a výložníky pozinkované 19" pevná police 2U 2 hl.400, montáž na 2 stojiny</t>
  </si>
  <si>
    <t>-899955185</t>
  </si>
  <si>
    <t>7590560597</t>
  </si>
  <si>
    <t>Optické kabely Spojky a příslušenství pro optické sítě Ostatní Vedení patchcordů 19" vedení patchcordů 1U, 8 vyvazovacích ok + 2 boční kryty</t>
  </si>
  <si>
    <t>-1601611621</t>
  </si>
  <si>
    <t>7590560529</t>
  </si>
  <si>
    <t>Optické kabely Spojky a příslušenství pro optické sítě Ostatní Patch panel 24 portů CAT 5E</t>
  </si>
  <si>
    <t>-1681364597</t>
  </si>
  <si>
    <t>7593315390</t>
  </si>
  <si>
    <t>Montáž panelu (kazety, vany desek plošných spojů) plast do RACKU 19"</t>
  </si>
  <si>
    <t>1026579944</t>
  </si>
  <si>
    <t>7596910010</t>
  </si>
  <si>
    <t>Venkovní telefonní objekty Objekt telef.venk.VTO 4 na sloupek (CV540329003)</t>
  </si>
  <si>
    <t>-1888838476</t>
  </si>
  <si>
    <t>5962101095</t>
  </si>
  <si>
    <t>sloupek betonový</t>
  </si>
  <si>
    <t>807800548</t>
  </si>
  <si>
    <t>75</t>
  </si>
  <si>
    <t>7596915030</t>
  </si>
  <si>
    <t>Montáž telefonního objektu VTO 3 - 11 plastového ve sloupu</t>
  </si>
  <si>
    <t>555920285</t>
  </si>
  <si>
    <t>76</t>
  </si>
  <si>
    <t>7590520604</t>
  </si>
  <si>
    <t>Venkovní vedení kabelová - metalické sítě Plněné 4x0,8 TCEPKPFLEY 3 x 4 x 0,8</t>
  </si>
  <si>
    <t>-1781705061</t>
  </si>
  <si>
    <t>77</t>
  </si>
  <si>
    <t>7590520614</t>
  </si>
  <si>
    <t>Venkovní vedení kabelová - metalické sítě Plněné 4x0,8 TCEPKPFLEY 5 x 4 x 0,8</t>
  </si>
  <si>
    <t>-869931324</t>
  </si>
  <si>
    <t>7590520624</t>
  </si>
  <si>
    <t>Venkovní vedení kabelová - metalické sítě Plněné 4x0,8 TCEPKPFLEY 10 x 4 x 0,8</t>
  </si>
  <si>
    <t>-1975493506</t>
  </si>
  <si>
    <t>259</t>
  </si>
  <si>
    <t>7590520654</t>
  </si>
  <si>
    <t>Venkovní vedení kabelová - metalické sítě Plněné 4x0,8 TCEPKPFLEY 25 x 4 x 0,8</t>
  </si>
  <si>
    <t>1076699628</t>
  </si>
  <si>
    <t>78</t>
  </si>
  <si>
    <t>7590525060</t>
  </si>
  <si>
    <t>Přistavení a příprava délky z kabelového bubnu do 25 čtyřek</t>
  </si>
  <si>
    <t>796652995</t>
  </si>
  <si>
    <t>79</t>
  </si>
  <si>
    <t>7590525111</t>
  </si>
  <si>
    <t>Montáž kabelu závlačného volně uloženého ruční zatahování TCEKE s jádrem 0,8 mm do 150 XN</t>
  </si>
  <si>
    <t>-510268421</t>
  </si>
  <si>
    <t>80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</si>
  <si>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</si>
  <si>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</si>
  <si>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-393747044</t>
  </si>
  <si>
    <t>81</t>
  </si>
  <si>
    <t>7590525446</t>
  </si>
  <si>
    <t>Montáž spojky rovné pro plastové kabely párové Raychem XAGA s konektory UDW2 na 1 plášť bez pancíře do 20 žil</t>
  </si>
  <si>
    <t>1827799109</t>
  </si>
  <si>
    <t>7592700625</t>
  </si>
  <si>
    <t>Upozorňovadla, značky Návěsti označující místo na trati Označník kabelový 4 hranný 15x15x53cm (HM0592111070000)</t>
  </si>
  <si>
    <t>1511524114</t>
  </si>
  <si>
    <t>83</t>
  </si>
  <si>
    <t>1536688456</t>
  </si>
  <si>
    <t>84</t>
  </si>
  <si>
    <t>7590540759</t>
  </si>
  <si>
    <t>Slaboproudé rozvody, kabely pro přívod a vnitřní instalaci Spojky metalických kabelů a příslušenství Lisovací moduly zářezové AMP-1-0737858-2 suchý 10 p.</t>
  </si>
  <si>
    <t>1838522078</t>
  </si>
  <si>
    <t>85</t>
  </si>
  <si>
    <t>7592700665</t>
  </si>
  <si>
    <t xml:space="preserve">Upozorňovadla, značky Návěsti označující místo na trati Fólie výstražná oranžová š34cm  (HM0673909993034)</t>
  </si>
  <si>
    <t>-1847363114</t>
  </si>
  <si>
    <t>86</t>
  </si>
  <si>
    <t>-559331946</t>
  </si>
  <si>
    <t>87</t>
  </si>
  <si>
    <t>-1026693345</t>
  </si>
  <si>
    <t>88</t>
  </si>
  <si>
    <t>7590525245</t>
  </si>
  <si>
    <t>Zatažení kabelu do objektu do 9 kg/m</t>
  </si>
  <si>
    <t>985388167</t>
  </si>
  <si>
    <t>89</t>
  </si>
  <si>
    <t>7491510070</t>
  </si>
  <si>
    <t>Protipožární a kabelové ucpávky Protipožární ucpávky a tmely prostupu kabelového pr.do 110 mm, do EI 90 min.</t>
  </si>
  <si>
    <t>1391072744</t>
  </si>
  <si>
    <t>90</t>
  </si>
  <si>
    <t>R2</t>
  </si>
  <si>
    <t>Ucpávka proti tlakové vodě, Pažnice, Gumová těsnící průchodka, ukočovací těsnění na vnitřní straně objektu</t>
  </si>
  <si>
    <t>1684367090</t>
  </si>
  <si>
    <t>91</t>
  </si>
  <si>
    <t>R</t>
  </si>
  <si>
    <t>Montáž systémové ucpávky proti tlakové vodě</t>
  </si>
  <si>
    <t>1741366420</t>
  </si>
  <si>
    <t>92</t>
  </si>
  <si>
    <t>7590550149</t>
  </si>
  <si>
    <t>Forma kabelová, drátová a doplňky vnitřní instalace Montážní rám pro LSA lišty Profilový nosič konstrukčních skupin LSA do 19“ skříní</t>
  </si>
  <si>
    <t>-1330878557</t>
  </si>
  <si>
    <t>93</t>
  </si>
  <si>
    <t>7590550194</t>
  </si>
  <si>
    <t>Forma kabelová, drátová a doplňky vnitřní instalace LSA lišty LSA-PLUS lišta rozpojovací 2/10</t>
  </si>
  <si>
    <t>860100037</t>
  </si>
  <si>
    <t>94</t>
  </si>
  <si>
    <t>7590550209</t>
  </si>
  <si>
    <t>Forma kabelová, drátová a doplňky vnitřní instalace LSA lišty Magazín přepěťové ochrany pro LSA-PLUS 2/10</t>
  </si>
  <si>
    <t>-1655208615</t>
  </si>
  <si>
    <t>95</t>
  </si>
  <si>
    <t>7590550219</t>
  </si>
  <si>
    <t>Forma kabelová, drátová a doplňky vnitřní instalace LSA lišty Přepěťové ochrany 8x6, MK, 230V 20kA/20A</t>
  </si>
  <si>
    <t>-1577476493</t>
  </si>
  <si>
    <t>96</t>
  </si>
  <si>
    <t>7590525725</t>
  </si>
  <si>
    <t>Montáž svorkovnice LSA-PLUS</t>
  </si>
  <si>
    <t>1252447322</t>
  </si>
  <si>
    <t>7590550204</t>
  </si>
  <si>
    <t>Forma kabelová, drátová a doplňky vnitřní instalace LSA lišty Štítek sklopný pro LSA-PLUS 10 párů</t>
  </si>
  <si>
    <t>-479885575</t>
  </si>
  <si>
    <t>7590525670</t>
  </si>
  <si>
    <t>Montáž ukončení celoplastového kabelu v závěru nebo rozvaděči se zářezovými svorkovnicemi zářezová technologie LSA do 10 čtyřek</t>
  </si>
  <si>
    <t>-769353673</t>
  </si>
  <si>
    <t>99</t>
  </si>
  <si>
    <t>7590525767</t>
  </si>
  <si>
    <t>Úpravení konců kabelu k číslování jednostrannému</t>
  </si>
  <si>
    <t>4413356</t>
  </si>
  <si>
    <t>100</t>
  </si>
  <si>
    <t>7598015085</t>
  </si>
  <si>
    <t>Přeměření izolačního stavu kabelu úložného 10 žil</t>
  </si>
  <si>
    <t>-741537099</t>
  </si>
  <si>
    <t>101</t>
  </si>
  <si>
    <t>7598025005</t>
  </si>
  <si>
    <t>Měření dálkových kabelů stejnosměrné kontrolní kabelů čtyřky</t>
  </si>
  <si>
    <t>-820220221</t>
  </si>
  <si>
    <t>102</t>
  </si>
  <si>
    <t>7593320969</t>
  </si>
  <si>
    <t>Prvky Translátor TRN</t>
  </si>
  <si>
    <t>-727496029</t>
  </si>
  <si>
    <t>103</t>
  </si>
  <si>
    <t>7593315320</t>
  </si>
  <si>
    <t>Montáž translátoru</t>
  </si>
  <si>
    <t>-806349726</t>
  </si>
  <si>
    <t>104</t>
  </si>
  <si>
    <t>7590560014</t>
  </si>
  <si>
    <t>Optické kabely Optické kabely střední konstrukce pro záfuk, přifuk do HDPE chráničky 6 vl. 1x6 vl./trubička, HDPE plášť 8,1 mm (6 el.)</t>
  </si>
  <si>
    <t>1655819919</t>
  </si>
  <si>
    <t>105</t>
  </si>
  <si>
    <t>1486133145</t>
  </si>
  <si>
    <t>106</t>
  </si>
  <si>
    <t>-407581899</t>
  </si>
  <si>
    <t>107</t>
  </si>
  <si>
    <t>1915670191</t>
  </si>
  <si>
    <t>108</t>
  </si>
  <si>
    <t>7590565050</t>
  </si>
  <si>
    <t>Spojování a ukončení kabelů optických svár optického vlákna ve spojce (rozvaděči) do 36 vláken</t>
  </si>
  <si>
    <t>vlákno</t>
  </si>
  <si>
    <t>1337141465</t>
  </si>
  <si>
    <t>109</t>
  </si>
  <si>
    <t>7590560519</t>
  </si>
  <si>
    <t>Optické kabely Spojky a příslušenství pro optické sítě Ostatní Rezerva optického kabelu do 500mm</t>
  </si>
  <si>
    <t>-1474762999</t>
  </si>
  <si>
    <t>110</t>
  </si>
  <si>
    <t>7590565060</t>
  </si>
  <si>
    <t>Montáž konstrukce rezervy optického kabelu</t>
  </si>
  <si>
    <t>-1338824814</t>
  </si>
  <si>
    <t>111</t>
  </si>
  <si>
    <t>7590565080</t>
  </si>
  <si>
    <t>Uložení kabelové rezervy optického kabelu</t>
  </si>
  <si>
    <t>-890232880</t>
  </si>
  <si>
    <t>7590560559</t>
  </si>
  <si>
    <t>Optické kabely Spojky a příslušenství pro optické sítě Ostatní Patch panel pro 24 opt. kabelů</t>
  </si>
  <si>
    <t>1181322947</t>
  </si>
  <si>
    <t>7590560552</t>
  </si>
  <si>
    <t>Optické kabely Spojky a příslušenství pro optické sítě Ostatní Nosič konstrukčních skupin 19" 1U pro uložení až 3 optických spoj. modulů pro až 36 připoj.pozic</t>
  </si>
  <si>
    <t>-73285153</t>
  </si>
  <si>
    <t>7590560554</t>
  </si>
  <si>
    <t>Optické kabely Spojky a příslušenství pro optické sítě Ostatní Horní kryt nosiče konstrukčních skupin 19"</t>
  </si>
  <si>
    <t>137493758</t>
  </si>
  <si>
    <t>7590560671</t>
  </si>
  <si>
    <t>Optické kabely Spojky a příslušenství pro optické sítě Optické Pigtaily SM 9/125 E 2000 H+S</t>
  </si>
  <si>
    <t>987981123</t>
  </si>
  <si>
    <t>7590565120</t>
  </si>
  <si>
    <t>Montáž optické konektorové spojky v optickém rozvaděči</t>
  </si>
  <si>
    <t>508529146</t>
  </si>
  <si>
    <t>7590560593</t>
  </si>
  <si>
    <t>Optické kabely Spojky a příslušenství pro optické sítě Ostatní Zásobník bufferů 19" pro uložení a zafixování rezervní délky příchozích bufferů</t>
  </si>
  <si>
    <t>-980698685</t>
  </si>
  <si>
    <t>7590560569</t>
  </si>
  <si>
    <t>Optické kabely Spojky a příslušenství pro optické sítě Ostatní Optický patchcord do 5 m</t>
  </si>
  <si>
    <t>1233848814</t>
  </si>
  <si>
    <t>7590565130</t>
  </si>
  <si>
    <t>Uložení propojovací šňůry do žlabového rozvodu</t>
  </si>
  <si>
    <t>-2130637122</t>
  </si>
  <si>
    <t>7590560589</t>
  </si>
  <si>
    <t>Optické kabely Spojky a příslušenství pro optické sítě Ostatní Kazeta pro uložení svárů</t>
  </si>
  <si>
    <t>671067112</t>
  </si>
  <si>
    <t>7590560641</t>
  </si>
  <si>
    <t>Optické kabely Spojky a příslušenství pro optické sítě Ostatní Spojovací kazety s víčkem</t>
  </si>
  <si>
    <t>954754551</t>
  </si>
  <si>
    <t>7593505330</t>
  </si>
  <si>
    <t>Uložení optického kabelu do žlabu/trubky/lišty do 12 vláken</t>
  </si>
  <si>
    <t>-649505533</t>
  </si>
  <si>
    <t>7598035005</t>
  </si>
  <si>
    <t>Měření útlumu optického kabelu na skládce, kabelu s 8 vlákny</t>
  </si>
  <si>
    <t>1213896589</t>
  </si>
  <si>
    <t>7598035050</t>
  </si>
  <si>
    <t>Měření útlumu optického kabelu po položení nebo zavěšení, kabelu s 8 vlákny</t>
  </si>
  <si>
    <t>-2034268865</t>
  </si>
  <si>
    <t>7598035105</t>
  </si>
  <si>
    <t>Měření OTDR pro dvě vlnové délky obousměrné</t>
  </si>
  <si>
    <t>-690172772</t>
  </si>
  <si>
    <t>7491600180</t>
  </si>
  <si>
    <t>Uzemnění Vnější Uzemňovací vedení v zemi, páskem FeZn do 120 mm2</t>
  </si>
  <si>
    <t>1064984842</t>
  </si>
  <si>
    <t>2102335391</t>
  </si>
  <si>
    <t>7491600120</t>
  </si>
  <si>
    <t>Uzemnění Vnější Sada pro společné uzemnění vodičů (2 montážní lišty, 1 m uzemňovací tyč) bez svorek</t>
  </si>
  <si>
    <t>-1800114152</t>
  </si>
  <si>
    <t>7590550199</t>
  </si>
  <si>
    <t>Forma kabelová, drátová a doplňky vnitřní instalace LSA lišty Zemnící lišta pro moduly 2/10</t>
  </si>
  <si>
    <t>-1273957961</t>
  </si>
  <si>
    <t>7596810560</t>
  </si>
  <si>
    <t>Telefonní zapojovače Malá sdělovací technika pro ČD Zálohovaný zdroj, 19" RACK 230V/12V/500mA/4Ah pro zapojovače MIKRO-NZ-8</t>
  </si>
  <si>
    <t>1733154436</t>
  </si>
  <si>
    <t>7595141020</t>
  </si>
  <si>
    <t>VOIP telefony IP telefon s expansion modulem</t>
  </si>
  <si>
    <t>1903140425</t>
  </si>
  <si>
    <t>7596815035</t>
  </si>
  <si>
    <t>Montáž zapojovače elektronického MIKRO, Modis, MTZ 7 a 10, SMZ, HMT 12</t>
  </si>
  <si>
    <t>1568486207</t>
  </si>
  <si>
    <t>7596825010</t>
  </si>
  <si>
    <t>Montáž ovládací skříňky zapojovačů pro ovládání 20 telefonních linek</t>
  </si>
  <si>
    <t>2037239287</t>
  </si>
  <si>
    <t>7596810520</t>
  </si>
  <si>
    <t>Telefonní zapojovače Malá sdělovací technika pro ČD Zálohovaný zdroj, 19" RACK 24V/17AH pro zapojovač/přepojovač ALFA</t>
  </si>
  <si>
    <t>800197650</t>
  </si>
  <si>
    <t>7596810540</t>
  </si>
  <si>
    <t xml:space="preserve">Telefonní zapojovače Malá sdělovací technika pro ČD Spárovaná dvojice bezúdržbových baterií 12V/17Ah pro zálohovaný zdroj  ALFA-ZZ24-RACK a BZR-24-U</t>
  </si>
  <si>
    <t>2023571024</t>
  </si>
  <si>
    <t>7596810545</t>
  </si>
  <si>
    <t>Telefonní zapojovače Malá sdělovací technika pro ČD Zálohovaný zdroj UPS 230V/1000VA/19“ RACK pro záznamový systém REVOC</t>
  </si>
  <si>
    <t>247945287</t>
  </si>
  <si>
    <t>7593005062</t>
  </si>
  <si>
    <t>Montáž záložního napájecího zdroje instalace UPS rackmount</t>
  </si>
  <si>
    <t>913911387</t>
  </si>
  <si>
    <t>7596817040</t>
  </si>
  <si>
    <t>Demontáž zapojovače elektronického ALFA</t>
  </si>
  <si>
    <t>-1027877182</t>
  </si>
  <si>
    <t>7494010458</t>
  </si>
  <si>
    <t xml:space="preserve">Přístroje pro spínání a ovládání Svornice a pomocný materiál Svornice Svorka RSP  4 řadová pojistková</t>
  </si>
  <si>
    <t>573484745</t>
  </si>
  <si>
    <t>7596817090</t>
  </si>
  <si>
    <t>Demontáž zapojovače svírkového (náhradního) pro 10 okruhů nebo náhradní telefonní zapojovač</t>
  </si>
  <si>
    <t>1539262008</t>
  </si>
  <si>
    <t>7596827010</t>
  </si>
  <si>
    <t>Demontáž ovládací skříňky zapojovačů pro ovládání 20 telefonních linek</t>
  </si>
  <si>
    <t>-1062634190</t>
  </si>
  <si>
    <t>7595600380</t>
  </si>
  <si>
    <t xml:space="preserve">Datové -  switch L2 průmyslové provedení 4 porty 10 / 100, PoE, 2x SFP, DC</t>
  </si>
  <si>
    <t>-1587053478</t>
  </si>
  <si>
    <t>7595600390</t>
  </si>
  <si>
    <t xml:space="preserve">Datové -  switch L2 průmyslové provedení 8 portů 10 / 100, 2x SFP, DC</t>
  </si>
  <si>
    <t>420365029</t>
  </si>
  <si>
    <t>7595600460</t>
  </si>
  <si>
    <t xml:space="preserve">Datové -  switch L2 48 portů 10 / 100, PoE, 4x SFP</t>
  </si>
  <si>
    <t>1055836499</t>
  </si>
  <si>
    <t>Protipožární a kabelové ucpávky Protipožární ucpávky a tmely prostupu kabelového pr.do 200 mm, do EI 90 min.</t>
  </si>
  <si>
    <t>-642794174</t>
  </si>
  <si>
    <t>7595600590</t>
  </si>
  <si>
    <t xml:space="preserve">Datové - modem Převodník </t>
  </si>
  <si>
    <t>2047627436</t>
  </si>
  <si>
    <t>7595600230</t>
  </si>
  <si>
    <t>Datové - router SFP modul SC/WDM 2Gb 20/5km SM/MM, pro vlnovou délku Tx1310nm/Rx1550nm nebo Tx1550nm/Rx1310nm, -40°C do +70°C.</t>
  </si>
  <si>
    <t>1162970765</t>
  </si>
  <si>
    <t>7595605185</t>
  </si>
  <si>
    <t>Montáž routeru (směrovače), switche (přepínače) a huby (rozbočovače) instalace a konfigurace switche L2 upevněného - expertní</t>
  </si>
  <si>
    <t>-1951078988</t>
  </si>
  <si>
    <t>7596620030</t>
  </si>
  <si>
    <t>Hodinová zařízení Interiérové hodiny ručičkové podružné, jednostranné 30+</t>
  </si>
  <si>
    <t>-1363575656</t>
  </si>
  <si>
    <t>7596625010</t>
  </si>
  <si>
    <t>Montáž hodin podružných 1-stranných</t>
  </si>
  <si>
    <t>-298483592</t>
  </si>
  <si>
    <t>7596630103</t>
  </si>
  <si>
    <t xml:space="preserve">Hodinová zařízení Exteriérové hodiny ručičkové venkovní jednostranné, závěs na stěnu, průměr 60  cm</t>
  </si>
  <si>
    <t>-67703095</t>
  </si>
  <si>
    <t>7596615020</t>
  </si>
  <si>
    <t>Montáž linkového rozvaděče RL2</t>
  </si>
  <si>
    <t>1259062219</t>
  </si>
  <si>
    <t>7596627010</t>
  </si>
  <si>
    <t>Demontáž hodin podružných 1-stranných</t>
  </si>
  <si>
    <t>1654263335</t>
  </si>
  <si>
    <t>7598095649</t>
  </si>
  <si>
    <t>Vyhotovení revizní správy HZ - hodinové zařízení</t>
  </si>
  <si>
    <t>520741053</t>
  </si>
  <si>
    <t>7596315030</t>
  </si>
  <si>
    <t>Montáž rozhlasové ústředny do 19" stojanu</t>
  </si>
  <si>
    <t>-1909923015</t>
  </si>
  <si>
    <t>7596345010</t>
  </si>
  <si>
    <t>Montáž jednotky zesilovače 100 W</t>
  </si>
  <si>
    <t>780899374</t>
  </si>
  <si>
    <t>7596315070</t>
  </si>
  <si>
    <t>Montáž spojovacího modulu pro hlášení do Z 300 W s možností hlášení prostřednictvím zařízení MICROVOX, telefonní ústředny SIEMENS-HICOM a pultu OP 5.DTMF</t>
  </si>
  <si>
    <t>920588893</t>
  </si>
  <si>
    <t>7596310420</t>
  </si>
  <si>
    <t>Rozhlasové ústředny Interface mezi RRU a audio linkou</t>
  </si>
  <si>
    <t>-446810762</t>
  </si>
  <si>
    <t>7596325025</t>
  </si>
  <si>
    <t>Montáž šňůry propojovací stíněné 5-žilové</t>
  </si>
  <si>
    <t>1431651388</t>
  </si>
  <si>
    <t>7596510020</t>
  </si>
  <si>
    <t>Řídící systém Server záložní</t>
  </si>
  <si>
    <t>1714737498</t>
  </si>
  <si>
    <t>7596330290</t>
  </si>
  <si>
    <t>Větve rozhlasového zařízení Standardní 100V reproduktory 2-pásmové výkonné tlakové reproduktory 32W @ 100V, woofer 6.5", tweeter 1"</t>
  </si>
  <si>
    <t>-1951195721</t>
  </si>
  <si>
    <t>7596330040</t>
  </si>
  <si>
    <t xml:space="preserve">Větve rozhlasového zařízení Nosič reproduktoru pozink.  (HM0316849990110)</t>
  </si>
  <si>
    <t>1436172307</t>
  </si>
  <si>
    <t>7596335090</t>
  </si>
  <si>
    <t>Montáž konzoly pro reproduktor do stěny</t>
  </si>
  <si>
    <t>-44064109</t>
  </si>
  <si>
    <t>7596335045</t>
  </si>
  <si>
    <t>Montáž reproduktoru směrového, tlakového</t>
  </si>
  <si>
    <t>1309544432</t>
  </si>
  <si>
    <t>7596330130</t>
  </si>
  <si>
    <t>Větve rozhlasového zařízení Standardní 100V reproduktory Podhledové 2pásmový koaxiální stropní 6,5"+1", 60W @ 16 Ohm / 6W @ 100V</t>
  </si>
  <si>
    <t>389494168</t>
  </si>
  <si>
    <t>7596335035</t>
  </si>
  <si>
    <t>Montáž reproduktoru skříňového</t>
  </si>
  <si>
    <t>1558731170</t>
  </si>
  <si>
    <t>7596317025</t>
  </si>
  <si>
    <t>Demontáž rozhlasové ústředny malé (MRÚ, AZK 180, AUR 4611)</t>
  </si>
  <si>
    <t>718423723</t>
  </si>
  <si>
    <t>7494003128</t>
  </si>
  <si>
    <t>Modulární přístroje Jističe do 80 A; 10 kA 1-pólové In 16 A, Ue AC 230 V / DC 72 V, charakteristika B, 1pól, Icn 10 kA</t>
  </si>
  <si>
    <t>1724483441</t>
  </si>
  <si>
    <t>7494351010</t>
  </si>
  <si>
    <t>Montáž jističů (do 10 kA) jednopólových do 20 A</t>
  </si>
  <si>
    <t>1073024609</t>
  </si>
  <si>
    <t>7596520030-R</t>
  </si>
  <si>
    <t>Informační tabule Elektronický zobrazovací panel oboustranný, dvojitý s hlas.výstupem včetně konstrukčních prvků</t>
  </si>
  <si>
    <t>847771903</t>
  </si>
  <si>
    <t>7596520030-R1</t>
  </si>
  <si>
    <t>Informační tabule, příplatek za vestavěné hodiny oboustranné</t>
  </si>
  <si>
    <t>-1131750357</t>
  </si>
  <si>
    <t>7596520030-R2</t>
  </si>
  <si>
    <t>Informační prvek, samostatná konstrukce informační tabule se zastřešením</t>
  </si>
  <si>
    <t>633402729</t>
  </si>
  <si>
    <t>7596550010</t>
  </si>
  <si>
    <t xml:space="preserve">Majáčky a akustické úpravy pro nevidomé Orientační hlasový majáček pro nevidomé a slabozraké  - 2 hlasové fráze, audio záznam MP3 na kartě SD/MMC přeprogramovatelný, digitální, exteriérový</t>
  </si>
  <si>
    <t>714000913</t>
  </si>
  <si>
    <t>7596550020</t>
  </si>
  <si>
    <t xml:space="preserve">Majáčky a akustické úpravy pro nevidomé Dálkový ovladač majáčků pro nevidomé a slabozraké, bezdrátový, dosah 100 m,  6 programovatelných tlačítek, dvoufrekvenční ( f=86,790 MHz pro ČR)</t>
  </si>
  <si>
    <t>468527825</t>
  </si>
  <si>
    <t>7596550030</t>
  </si>
  <si>
    <t>Majáčky a akustické úpravy pro nevidomé Blok příjímače pro dálkovou aktivaci signalizace pro nevidomé</t>
  </si>
  <si>
    <t>355599107</t>
  </si>
  <si>
    <t>7496701960</t>
  </si>
  <si>
    <t>DŘT, SKŘ, Elektrodispečink, DDTS Elektrodispečink Ostatní Datová zásuvka LAN kompletní</t>
  </si>
  <si>
    <t>-368923114</t>
  </si>
  <si>
    <t>7590525800</t>
  </si>
  <si>
    <t>Montáž krytu datové zásuvky na přístrojovou krabici</t>
  </si>
  <si>
    <t>1555562393</t>
  </si>
  <si>
    <t>7597110331</t>
  </si>
  <si>
    <t>EZS Ústředna až 96 zón a 16 grup v krytu s klávesnicí CP041 s dotykovým diplejem, komunikátorem a zdrojem</t>
  </si>
  <si>
    <t>2007204917</t>
  </si>
  <si>
    <t>7597115035</t>
  </si>
  <si>
    <t xml:space="preserve">Montáž EZS ústředny </t>
  </si>
  <si>
    <t>-434875542</t>
  </si>
  <si>
    <t>183</t>
  </si>
  <si>
    <t>7597125040</t>
  </si>
  <si>
    <t>Montáž příšlušenství pro EZS naprogramování ústředny EZS</t>
  </si>
  <si>
    <t>-949778490</t>
  </si>
  <si>
    <t>7597125035</t>
  </si>
  <si>
    <t>Montáž příšlušenství pro EZS oživení a nastavení systému EZS</t>
  </si>
  <si>
    <t>soubor</t>
  </si>
  <si>
    <t>2097409901</t>
  </si>
  <si>
    <t>7597110361</t>
  </si>
  <si>
    <t>EZS systémový GSM v kovovém krytu pro posílání SMS a volání uživateli</t>
  </si>
  <si>
    <t>1329669583</t>
  </si>
  <si>
    <t>7597125030</t>
  </si>
  <si>
    <t>Montáž příšlušenství pro EZS konfigurace a nastavení komunikačního modulu (UNI1TN,E080,UDS)</t>
  </si>
  <si>
    <t>-1049601423</t>
  </si>
  <si>
    <t>7598045005</t>
  </si>
  <si>
    <t>Měření smyčky</t>
  </si>
  <si>
    <t>-1050456816</t>
  </si>
  <si>
    <t>7598045015</t>
  </si>
  <si>
    <t>Zařízení EZS odzkoušení v rozsahu 1 ústředny</t>
  </si>
  <si>
    <t>1807599258</t>
  </si>
  <si>
    <t>7598045020</t>
  </si>
  <si>
    <t>Zařízení EZS revize zařízení v rozsahu 1 ústředny</t>
  </si>
  <si>
    <t>-1596193068</t>
  </si>
  <si>
    <t>7598045035</t>
  </si>
  <si>
    <t>Zařízení EZS zaškolení obsluhy</t>
  </si>
  <si>
    <t>1338954307</t>
  </si>
  <si>
    <t>7598045040</t>
  </si>
  <si>
    <t>Zařízení EZS vyhotovení protokolu o funkční zkoušce</t>
  </si>
  <si>
    <t>-891233713</t>
  </si>
  <si>
    <t>7597110338</t>
  </si>
  <si>
    <t>EZS LCD klávesnice pro ústředny GD</t>
  </si>
  <si>
    <t>-2129961344</t>
  </si>
  <si>
    <t>7597111251</t>
  </si>
  <si>
    <t>EZS Modul SA-CTE - čtečka bezkontaktních karet ( 2 vstupy čidla a 1 výstup akční člen)</t>
  </si>
  <si>
    <t>587709261</t>
  </si>
  <si>
    <t>194</t>
  </si>
  <si>
    <t>7597125010</t>
  </si>
  <si>
    <t>Montáž příšlušenství pro EZS klávesnice (tabla)</t>
  </si>
  <si>
    <t>1214654581</t>
  </si>
  <si>
    <t>195</t>
  </si>
  <si>
    <t>7597110345</t>
  </si>
  <si>
    <t>EZS Koncentrátor v plastovém krytu pro 8 zón a 4 PGM výstupy</t>
  </si>
  <si>
    <t>202184990</t>
  </si>
  <si>
    <t>7597110351</t>
  </si>
  <si>
    <t>EZS Posilovací zdroj 2,75 A</t>
  </si>
  <si>
    <t>946683732</t>
  </si>
  <si>
    <t>7592940420</t>
  </si>
  <si>
    <t>Baterie Staniční akumulátory Pb blok 12V/18 Ah, VRLA, připojení závit M5, životnost 10 let, cena včetně spojovacího materiálu a bateriového nosiče či stojanu</t>
  </si>
  <si>
    <t>182628994</t>
  </si>
  <si>
    <t>7597125020</t>
  </si>
  <si>
    <t>Montáž příšlušenství pro EZS koncentrátoru RIO</t>
  </si>
  <si>
    <t>-23354219</t>
  </si>
  <si>
    <t>7597125025</t>
  </si>
  <si>
    <t>Montáž příšlušenství pro EZS koncentrátoru RIO s napaječem</t>
  </si>
  <si>
    <t>-79713907</t>
  </si>
  <si>
    <t>7597110963</t>
  </si>
  <si>
    <t>EZS Duální detektor s dosahem 15m</t>
  </si>
  <si>
    <t>-2080214412</t>
  </si>
  <si>
    <t>7597110996</t>
  </si>
  <si>
    <t>EZS Kloubový držák na stěnu</t>
  </si>
  <si>
    <t>-1855918465</t>
  </si>
  <si>
    <t>7597111063</t>
  </si>
  <si>
    <t>EZS MG kontakt povrchový se dvěmi svorkami, podložkami a krytkou šroubů</t>
  </si>
  <si>
    <t>1001941423</t>
  </si>
  <si>
    <t>7597111255</t>
  </si>
  <si>
    <t>EZS Kombinovaný detektor kouře a teplot s drátovým připojením</t>
  </si>
  <si>
    <t>-240055407</t>
  </si>
  <si>
    <t>7596001595</t>
  </si>
  <si>
    <t>Rádiová zařízení Sdružovač, zátěž apod. RV3 blok</t>
  </si>
  <si>
    <t>-1872140667</t>
  </si>
  <si>
    <t>7596001600</t>
  </si>
  <si>
    <t>Rádiová zařízení Sdružovač, zátěž apod. RV3 adaptér MB</t>
  </si>
  <si>
    <t>-1113728454</t>
  </si>
  <si>
    <t>7596001675</t>
  </si>
  <si>
    <t>Rádiová zařízení Sdružovač, zátěž apod. ústředna VoIP PBX 390 (bez E1) *</t>
  </si>
  <si>
    <t>1196745611</t>
  </si>
  <si>
    <t>7593320654</t>
  </si>
  <si>
    <t>Prvky Panel jističů (133mm)</t>
  </si>
  <si>
    <t>590745891</t>
  </si>
  <si>
    <t>7494002986</t>
  </si>
  <si>
    <t>Modulární přístroje Jističe do 63 A; 6 kA 1-pólové In 6 A, Ue AC 230 V / DC 72 V, charakteristika B, 1pól, Icn 6 kA</t>
  </si>
  <si>
    <t>952069510</t>
  </si>
  <si>
    <t>7494002996</t>
  </si>
  <si>
    <t>Modulární přístroje Jističe do 63 A; 6 kA 1-pólové In 25 A, Ue AC 230 V / DC 72 V, charakteristika B, 1pól, Icn 6 kA</t>
  </si>
  <si>
    <t>303135430</t>
  </si>
  <si>
    <t>210280003</t>
  </si>
  <si>
    <t>Zkoušky a prohlídky el rozvodů a zařízení celková prohlídka pro objem mtž prací do 1 000 000 Kč</t>
  </si>
  <si>
    <t>-1488445706</t>
  </si>
  <si>
    <t>7596815035.2</t>
  </si>
  <si>
    <t>-1081433756</t>
  </si>
  <si>
    <t>7597111146</t>
  </si>
  <si>
    <t>EZS Zálohovaná plastová siréna venkovní 110dB/1m s majákem a akumulátorem</t>
  </si>
  <si>
    <t>2008475565</t>
  </si>
  <si>
    <t>7597135010</t>
  </si>
  <si>
    <t>Montáž prvku pro EZS (čidlo, snímač, siréna)</t>
  </si>
  <si>
    <t>1560256062</t>
  </si>
  <si>
    <t>7598045055</t>
  </si>
  <si>
    <t>Přezkoušení čidla automatického hlásiče</t>
  </si>
  <si>
    <t>-315682188</t>
  </si>
  <si>
    <t>7590540509</t>
  </si>
  <si>
    <t xml:space="preserve">Slaboproudé rozvody, kabely pro přívod a vnitřní instalaci UTP/FTP kategorie 5e 100Mhz  1 Gbps UTP Nestíněný, PVC vnitřní, drát</t>
  </si>
  <si>
    <t>-1779367258</t>
  </si>
  <si>
    <t>7590525145</t>
  </si>
  <si>
    <t>Uložení do žlabu/trubky/lišty kabelu STP/UTP/FTP (do cat. 6)</t>
  </si>
  <si>
    <t>-391564397</t>
  </si>
  <si>
    <t>7590525677</t>
  </si>
  <si>
    <t>Montáž ukončení celoplastového kabelu v závěru nebo rozvaděči se zářezovými svorkovnicemi instalace modulu MINI-Jack nestíněný do cat. 5E</t>
  </si>
  <si>
    <t>908449342</t>
  </si>
  <si>
    <t>7590565125</t>
  </si>
  <si>
    <t>Uložení a propojení propojovací šňůry (patchcord) s konektory</t>
  </si>
  <si>
    <t>1589662362</t>
  </si>
  <si>
    <t>7590540050</t>
  </si>
  <si>
    <t xml:space="preserve">Slaboproudé rozvody, kabely pro přívod a vnitřní instalaci Instalační kabely SYKFY  5 x 2 x 0,5</t>
  </si>
  <si>
    <t>973778677</t>
  </si>
  <si>
    <t>7590540065</t>
  </si>
  <si>
    <t xml:space="preserve">Slaboproudé rozvody, kabely pro přívod a vnitřní instalaci Instalační kabely SYKFY  20 x 2 x 0,5</t>
  </si>
  <si>
    <t>-1066976679</t>
  </si>
  <si>
    <t>7597111257</t>
  </si>
  <si>
    <t>EZS Spínač osvětlení pro připojení na modul SA-CTE nebo SA-KON</t>
  </si>
  <si>
    <t>1714177580</t>
  </si>
  <si>
    <t>7596950230</t>
  </si>
  <si>
    <t>Ocelové stožáry Základ podl.pod stož. *76mm (HM0383889990135)</t>
  </si>
  <si>
    <t>1825963687</t>
  </si>
  <si>
    <t>7590525150</t>
  </si>
  <si>
    <t>Uložení do žlabu/trubky/lišty kabelu SYKFY 50x2x0,5</t>
  </si>
  <si>
    <t>1279932364</t>
  </si>
  <si>
    <t>7590545110</t>
  </si>
  <si>
    <t>Montáž kabelu SEKU, SYKFY připevněného na zeď</t>
  </si>
  <si>
    <t>613322551</t>
  </si>
  <si>
    <t>-1789007714</t>
  </si>
  <si>
    <t>7492501340</t>
  </si>
  <si>
    <t>Kabely, vodiče, šňůry Cu - nn Kabel jednožílový Cu, plastová izolace 1-YY do 1 x 35 mm2</t>
  </si>
  <si>
    <t>-1287426673</t>
  </si>
  <si>
    <t>2044755558</t>
  </si>
  <si>
    <t>7590545070</t>
  </si>
  <si>
    <t>Montáž ukončení kabelu CYKY 4x10 ve stojanu závor nebo rozvaděči</t>
  </si>
  <si>
    <t>1866074049</t>
  </si>
  <si>
    <t>7491200260</t>
  </si>
  <si>
    <t>Elektroinstalační materiál Elektroinstalační lišty a kabelové žlaby Lišta LHD 40x20 vkládací bílá 2m</t>
  </si>
  <si>
    <t>448195800</t>
  </si>
  <si>
    <t>7491251010</t>
  </si>
  <si>
    <t>Montáž lišt elektroinstalačních, kabelových žlabů z PVC-U jednokomorových zaklapávacích rozměru 40/40 mm</t>
  </si>
  <si>
    <t>-96096444</t>
  </si>
  <si>
    <t>7491100020</t>
  </si>
  <si>
    <t>Trubková vedení Ohebné elektroinstalační trubky 1416/1 pr.16 320N MONOFLEX</t>
  </si>
  <si>
    <t>353996326</t>
  </si>
  <si>
    <t>7590545014</t>
  </si>
  <si>
    <t>Montáž vodiče sdělovacího izolovaného v trubce nebo liště</t>
  </si>
  <si>
    <t>217173188</t>
  </si>
  <si>
    <t>7590547014</t>
  </si>
  <si>
    <t>Demontáž vodiče sdělovacího izolovaného v liště</t>
  </si>
  <si>
    <t>328498012</t>
  </si>
  <si>
    <t>7590577020</t>
  </si>
  <si>
    <t>Demontáž zásuvky pro 1 datový port</t>
  </si>
  <si>
    <t>12190519</t>
  </si>
  <si>
    <t>-412629392</t>
  </si>
  <si>
    <t>7590525146</t>
  </si>
  <si>
    <t>Uložení do žlabu/trubky/lišty kabelu SYKFY 5x2x0,5</t>
  </si>
  <si>
    <t>1074414150</t>
  </si>
  <si>
    <t>7590525147</t>
  </si>
  <si>
    <t>Uložení do žlabu/trubky/lišty kabelu SYKFY 10x2x0,5</t>
  </si>
  <si>
    <t>-1347550580</t>
  </si>
  <si>
    <t>7590525148</t>
  </si>
  <si>
    <t>Uložení do žlabu/trubky/lišty kabelu SYKFY 20x2x0,5</t>
  </si>
  <si>
    <t>-645710938</t>
  </si>
  <si>
    <t>7598095651-R</t>
  </si>
  <si>
    <t>Šéfmontáže, zkoušení, oživení, revize informačního systému do 10 prvků</t>
  </si>
  <si>
    <t>-1527903561</t>
  </si>
  <si>
    <t>7590540055</t>
  </si>
  <si>
    <t xml:space="preserve">Slaboproudé rozvody, kabely pro přívod a vnitřní instalaci Instalační kabely SYKFY  10 x 2 x 0,5</t>
  </si>
  <si>
    <t>1646676982</t>
  </si>
  <si>
    <t>7596515010</t>
  </si>
  <si>
    <t>-1525554121</t>
  </si>
  <si>
    <t>7596515030</t>
  </si>
  <si>
    <t>Konfigurace a oživení informačního zařízení pro cestující</t>
  </si>
  <si>
    <t>1036903925</t>
  </si>
  <si>
    <t>7596515040</t>
  </si>
  <si>
    <t>Školení operátora-obsluhy editačního pracoviště informačního zařízení na ovládací SW</t>
  </si>
  <si>
    <t>-1716333604</t>
  </si>
  <si>
    <t>7596515050</t>
  </si>
  <si>
    <t>Montáž převodníku RS232/485 nebo RS232/Ethernet nebo ethernet/RS485</t>
  </si>
  <si>
    <t>-388980438</t>
  </si>
  <si>
    <t>7596515060</t>
  </si>
  <si>
    <t>Montáž převodníku mezi řídící jednotkou a rozhlasovou ústřednou</t>
  </si>
  <si>
    <t>629643282</t>
  </si>
  <si>
    <t>7596520030-R3</t>
  </si>
  <si>
    <t>Převodník RTC3485e, ethernet/RS485</t>
  </si>
  <si>
    <t>-267817874</t>
  </si>
  <si>
    <t>7596515070</t>
  </si>
  <si>
    <t>Montáž modulu dálkového ovládání spouštění hlášení pomocí dálkového ovladače (tzv. klíčenky)</t>
  </si>
  <si>
    <t>-731130443</t>
  </si>
  <si>
    <t>7596525016</t>
  </si>
  <si>
    <t>Montáž informační tabule na nosnou konstrukci do 400 kg</t>
  </si>
  <si>
    <t>-1536052056</t>
  </si>
  <si>
    <t>7596525032</t>
  </si>
  <si>
    <t>Montáž informační tabule zadní plochou nebo bokem na zeď do 400 kg</t>
  </si>
  <si>
    <t>71060392</t>
  </si>
  <si>
    <t>7596555010</t>
  </si>
  <si>
    <t>Montáž majáčku digitálního hlasového (DHM)</t>
  </si>
  <si>
    <t>-1352371527</t>
  </si>
  <si>
    <t>7598015175</t>
  </si>
  <si>
    <t>Měření kapacitních nerovnováh do 8 km</t>
  </si>
  <si>
    <t>1535080993</t>
  </si>
  <si>
    <t>7598015180</t>
  </si>
  <si>
    <t>Měření útlumu přeslechu na blízkém konci na místním sdělovacím kabelu za 1 čtyřku XN měřeného úseku</t>
  </si>
  <si>
    <t>-2146935128</t>
  </si>
  <si>
    <t>7598015185</t>
  </si>
  <si>
    <t>Jednosměrné měření kabelu místního</t>
  </si>
  <si>
    <t>-1859573765</t>
  </si>
  <si>
    <t>7598035130</t>
  </si>
  <si>
    <t>PM + OTDR obě vlnové délky obousměrně</t>
  </si>
  <si>
    <t>-1791639875</t>
  </si>
  <si>
    <t>7598035160</t>
  </si>
  <si>
    <t>Oživení systému</t>
  </si>
  <si>
    <t>-2057311285</t>
  </si>
  <si>
    <t>7598095530</t>
  </si>
  <si>
    <t>Komplexní zkouška diagnostiky za jednu MÚ</t>
  </si>
  <si>
    <t>-965338834</t>
  </si>
  <si>
    <t>7598095647</t>
  </si>
  <si>
    <t>Vyhotovení revizní správy SZ - sdělovací zařízení (zapojovače a pod.)</t>
  </si>
  <si>
    <t>-453619997</t>
  </si>
  <si>
    <t>7598095651</t>
  </si>
  <si>
    <t>Vyhotovení revizní správy RZ - rozhlasové zařízení</t>
  </si>
  <si>
    <t>1816437279</t>
  </si>
  <si>
    <t>7598095655</t>
  </si>
  <si>
    <t>Vyhotovení revizní správy EZS - elektronická zabezpečovací signalizace</t>
  </si>
  <si>
    <t>-1332178641</t>
  </si>
  <si>
    <t>7598095661</t>
  </si>
  <si>
    <t>Vyhotovení revizní správy kamerový systém</t>
  </si>
  <si>
    <t>-805678779</t>
  </si>
  <si>
    <t>7598095700</t>
  </si>
  <si>
    <t>Dozor pracovníků provozovatele při práci na živém zařízení</t>
  </si>
  <si>
    <t>-1363854667</t>
  </si>
  <si>
    <t>7596490010 - R</t>
  </si>
  <si>
    <t>Vyhotovení kabelové knihy plánů</t>
  </si>
  <si>
    <t>-1276702667</t>
  </si>
  <si>
    <t>7491151040</t>
  </si>
  <si>
    <t>Montáž trubek ohebných elektroinstalačních ochranných z tvrdého PE uložených pevně, průměru do 100 mm</t>
  </si>
  <si>
    <t>-1941601944</t>
  </si>
  <si>
    <t>7595115120</t>
  </si>
  <si>
    <t>Instalace a konfigurace MB převodníku</t>
  </si>
  <si>
    <t>-580779330</t>
  </si>
  <si>
    <t>7595115130</t>
  </si>
  <si>
    <t>Instalace a konfigurace IP telefonu s expansion modulem</t>
  </si>
  <si>
    <t>-1677761326</t>
  </si>
  <si>
    <t>7595215145</t>
  </si>
  <si>
    <t>Montáž PBX (elektronické, digitální, VoIP, GSM-GW…) instalace a konfigurace PBX rozšířená</t>
  </si>
  <si>
    <t>2125970358</t>
  </si>
  <si>
    <t>SO 17-86-01 - ŽST Sázava, úprava rozvodů NN</t>
  </si>
  <si>
    <t>01 - dle Sborníku</t>
  </si>
  <si>
    <t>-976776005</t>
  </si>
  <si>
    <t>7491200270</t>
  </si>
  <si>
    <t>Elektroinstalační materiál Elektroinstalační lišty a kabelové žlaby Lišta LH 60x40 vkládací bílá 3m</t>
  </si>
  <si>
    <t>79704368</t>
  </si>
  <si>
    <t>7491252030</t>
  </si>
  <si>
    <t>Montáž krabic elektroinstalačních, rozvodek - bez zapojení krabice dvojité pro lištové rozvody s víčkem a svorkovnicí</t>
  </si>
  <si>
    <t>897201449</t>
  </si>
  <si>
    <t>7491201530</t>
  </si>
  <si>
    <t>Elektroinstalační materiál Elektroinstalační krabice a rozvodky Bez zapojení Krabice lištová LK80X16/T</t>
  </si>
  <si>
    <t>1946465234</t>
  </si>
  <si>
    <t>7491201130</t>
  </si>
  <si>
    <t>Elektroinstalační materiál Elektroinstalační krabice a rozvodky Bez zapojení Krabice KU 68-1901</t>
  </si>
  <si>
    <t>1357650175</t>
  </si>
  <si>
    <t>7491253010</t>
  </si>
  <si>
    <t>Montáž přístrojů spínacích instalačních kolébkových velkoplošných vypínačů jednopolových řaz.1, 250 V/10 A, IP20 vč.ovl.krytu a rámečku</t>
  </si>
  <si>
    <t>1049890294</t>
  </si>
  <si>
    <t>7491254010</t>
  </si>
  <si>
    <t>Montáž zásuvek instalačních domovních 10/16 A, 250 V, IP20 bez přepěťové ochrany nebo se zabudovanou přepěťovou ochranou jednoduchých nebo dvojitých</t>
  </si>
  <si>
    <t>2061222104</t>
  </si>
  <si>
    <t>7491256010</t>
  </si>
  <si>
    <t>Montáž elektrických přímotopů konvektorů přímotopných s termostatem do 3000 W</t>
  </si>
  <si>
    <t>-1618529204</t>
  </si>
  <si>
    <t>7491271010</t>
  </si>
  <si>
    <t>Demontáže elektroinstalace stávající elektroinstalace</t>
  </si>
  <si>
    <t>-2114201134</t>
  </si>
  <si>
    <t>7491351040</t>
  </si>
  <si>
    <t>Montáž ocelových profilů svařováním a šroubováním do pomocných ocelových konstrukcí</t>
  </si>
  <si>
    <t>-718628063</t>
  </si>
  <si>
    <t>7491353076</t>
  </si>
  <si>
    <t>Montáž nosné ocelové konstrukce ostatních výplň mezistěn kobek nehořlavým materiálem</t>
  </si>
  <si>
    <t>-1480115971</t>
  </si>
  <si>
    <t>7491455012</t>
  </si>
  <si>
    <t>Montáž plechových pozinkovaných kabelových žlabů (včetně příslušenství) šířky 40-250/50 mm včetně víka a nosníků</t>
  </si>
  <si>
    <t>2117488931</t>
  </si>
  <si>
    <t>7491207640</t>
  </si>
  <si>
    <t>Elektroinstalační materiál Kabelové stojiny a výložníky pozinkované Konzola CSN 150</t>
  </si>
  <si>
    <t>-114483061</t>
  </si>
  <si>
    <t>7491210000</t>
  </si>
  <si>
    <t>Elektroinstalační materiál Kabelové žlaby plechové, pozinkované MARS NKZI 50X125X0.70 S pozink</t>
  </si>
  <si>
    <t>1036570296</t>
  </si>
  <si>
    <t>7491210150</t>
  </si>
  <si>
    <t>Elektroinstalační materiál Kabelové žlaby plechové, pozinkované Víko MARS EKO 125 5151</t>
  </si>
  <si>
    <t>1480876131</t>
  </si>
  <si>
    <t>7491552012</t>
  </si>
  <si>
    <t>Montáž protipožárních ucpávek a tmelů protipožární ucpávka stěnou nebo stropem tloušťky do 50 cm, do EI 90 min.</t>
  </si>
  <si>
    <t>710920739</t>
  </si>
  <si>
    <t>7491510090</t>
  </si>
  <si>
    <t>Protipožární a kabelové ucpávky Protipožární ucpávky a tmely zpěvňující tmel CP 611A, tuba 310ml, do EI 90 min.</t>
  </si>
  <si>
    <t>967952551</t>
  </si>
  <si>
    <t>7491555025</t>
  </si>
  <si>
    <t>Montáž svítidel základních instalačních zářivkových s krytem se 2 zdroji 1x36 W nebo 1x58 W, IP20</t>
  </si>
  <si>
    <t>492604229</t>
  </si>
  <si>
    <t>7491202900</t>
  </si>
  <si>
    <t>Elektroinstalační materiál Spínací přístroje instalační Spínač TANGO 3558A-06940 B</t>
  </si>
  <si>
    <t>-1413411160</t>
  </si>
  <si>
    <t>7491204890</t>
  </si>
  <si>
    <t>Elektroinstalační materiál Zásuvky instalační Zásuvka TANGO 5518A-A2349 B</t>
  </si>
  <si>
    <t>-517584909</t>
  </si>
  <si>
    <t>7493101880</t>
  </si>
  <si>
    <t>Venkovní osvětlení Svítidla pro montáž na strop nebo stěnu VIPET-II-PC-236-K-T40, 2x36W</t>
  </si>
  <si>
    <t>579446787</t>
  </si>
  <si>
    <t>7491651010</t>
  </si>
  <si>
    <t>Montáž vnitřního uzemnění uzemňovacích vodičů pevně na povrchu z pozinkované oceli (FeZn) do 120 mm2</t>
  </si>
  <si>
    <t>532541968</t>
  </si>
  <si>
    <t>7491206610</t>
  </si>
  <si>
    <t>Elektroinstalační materiál Elektrické přímotopy Panel AEG WKL 2503 U 2500W</t>
  </si>
  <si>
    <t>1746316553</t>
  </si>
  <si>
    <t>7491651035</t>
  </si>
  <si>
    <t>Montáž vnitřního uzemnění ochranné pospojování pevně vodič Cu 4-16 mm2</t>
  </si>
  <si>
    <t>1873887165</t>
  </si>
  <si>
    <t>7491651042</t>
  </si>
  <si>
    <t>Montáž vnitřního uzemnění ostatní podpěra vedení PV 42 pro FeZn 30x4 mm</t>
  </si>
  <si>
    <t>-338649815</t>
  </si>
  <si>
    <t>7491600020</t>
  </si>
  <si>
    <t>Uzemnění Vnitřní Uzemňovací vedení na povrchu, páskem FeZn do 120 mm2</t>
  </si>
  <si>
    <t>1254538609</t>
  </si>
  <si>
    <t>7491600090</t>
  </si>
  <si>
    <t>Uzemnění Vnitřní H07V-K 16 žz (CYA)</t>
  </si>
  <si>
    <t>2010770522</t>
  </si>
  <si>
    <t>7491600110</t>
  </si>
  <si>
    <t>Uzemnění Vnitřní Svorka OBO 1801 ekvipotenciální</t>
  </si>
  <si>
    <t>-1069783917</t>
  </si>
  <si>
    <t>7491201410</t>
  </si>
  <si>
    <t>Elektroinstalační materiál Elektroinstalační krabice a rozvodky Bez zapojení Víčko V 125/1</t>
  </si>
  <si>
    <t>703468088</t>
  </si>
  <si>
    <t>7491201300</t>
  </si>
  <si>
    <t>Elektroinstalační materiál Elektroinstalační krabice a rozvodky Bez zapojení Krabice KO 125 E</t>
  </si>
  <si>
    <t>1941762663</t>
  </si>
  <si>
    <t>7491651048</t>
  </si>
  <si>
    <t>Montáž vnitřního uzemnění ostatní ekvipotenciální svorkovnice do 6 x 16 mm2, krytá</t>
  </si>
  <si>
    <t>454560281</t>
  </si>
  <si>
    <t>7491652010</t>
  </si>
  <si>
    <t>Montáž vnějšího uzemnění uzemňovacích vodičů v zemi z pozinkované oceli (FeZn) do 120 mm2</t>
  </si>
  <si>
    <t>-1750332894</t>
  </si>
  <si>
    <t>1084923239</t>
  </si>
  <si>
    <t>7492551010</t>
  </si>
  <si>
    <t>Montáž vodičů jednožílových Cu do 16 mm2</t>
  </si>
  <si>
    <t>-1960840671</t>
  </si>
  <si>
    <t>7492500310</t>
  </si>
  <si>
    <t>Kabely, vodiče, šňůry Cu - nn Vodič jednožílový Cu, plastová izolace H07V-U 4 černý (CY)</t>
  </si>
  <si>
    <t>-566498235</t>
  </si>
  <si>
    <t>-1813230268</t>
  </si>
  <si>
    <t>-525283127</t>
  </si>
  <si>
    <t>7492501870</t>
  </si>
  <si>
    <t>Kabely, vodiče, šňůry Cu - nn Kabel silový 4 a 5-žílový Cu, plastová izolace CYKY 4J10 (4Bx10)</t>
  </si>
  <si>
    <t>753184627</t>
  </si>
  <si>
    <t>7492501880</t>
  </si>
  <si>
    <t>Kabely, vodiče, šňůry Cu - nn Kabel silový 4 a 5-žílový Cu, plastová izolace CYKY 4J16 (4Bx16)</t>
  </si>
  <si>
    <t>57751481</t>
  </si>
  <si>
    <t>7492501940</t>
  </si>
  <si>
    <t>Kabely, vodiče, šňůry Cu - nn Kabel silový 4 a 5-žílový Cu, plastová izolace CYKY 4O2,5 (4Dx2,5)</t>
  </si>
  <si>
    <t>1009160449</t>
  </si>
  <si>
    <t>7492502020</t>
  </si>
  <si>
    <t>Kabely, vodiče, šňůry Cu - nn Kabel silový 4 a 5-žílový Cu, plastová izolace CYKY 5J4 (5Cx4)</t>
  </si>
  <si>
    <t>1516257648</t>
  </si>
  <si>
    <t>7492502030</t>
  </si>
  <si>
    <t>Kabely, vodiče, šňůry Cu - nn Kabel silový 4 a 5-žílový Cu, plastová izolace CYKY 5J6 (5Cx6)</t>
  </si>
  <si>
    <t>1755280179</t>
  </si>
  <si>
    <t>7492600200</t>
  </si>
  <si>
    <t>Kabely, vodiče, šňůry Al - nn Kabel silový 4 a 5-žílový, plastová izolace 1-AYKY 4x25</t>
  </si>
  <si>
    <t>-408875891</t>
  </si>
  <si>
    <t>7492600230</t>
  </si>
  <si>
    <t>Kabely, vodiče, šňůry Al - nn Kabel silový 4 a 5-žílový, plastová izolace 1-AYKY 4x70</t>
  </si>
  <si>
    <t>-308458465</t>
  </si>
  <si>
    <t>7492600250</t>
  </si>
  <si>
    <t>Kabely, vodiče, šňůry Al - nn Kabel silový 4 a 5-žílový, plastová izolace 1-AYKY 4x120</t>
  </si>
  <si>
    <t>-1598260700</t>
  </si>
  <si>
    <t>7492600260</t>
  </si>
  <si>
    <t>Kabely, vodiče, šňůry Al - nn Kabel silový 4 a 5-žílový, plastová izolace 1-AYKY 4x150</t>
  </si>
  <si>
    <t>2073756960</t>
  </si>
  <si>
    <t>7492600270</t>
  </si>
  <si>
    <t>Kabely, vodiče, šňůry Al - nn Kabel silový 4 a 5-žílový, plastová izolace 1-AYKY 4x185</t>
  </si>
  <si>
    <t>1272764704</t>
  </si>
  <si>
    <t>7492553010</t>
  </si>
  <si>
    <t>Montáž kabelů 2- a 3-žílových Cu do 16 mm2</t>
  </si>
  <si>
    <t>-1442950935</t>
  </si>
  <si>
    <t>7492554010</t>
  </si>
  <si>
    <t>Montáž kabelů 4- a 5-žílových Cu do 16 mm2</t>
  </si>
  <si>
    <t>-61828383</t>
  </si>
  <si>
    <t>7492652010</t>
  </si>
  <si>
    <t>Montáž kabelů 4- a 5-žílových Al do 25 mm2</t>
  </si>
  <si>
    <t>-1873898482</t>
  </si>
  <si>
    <t>7492652014</t>
  </si>
  <si>
    <t>Montáž kabelů 4- a 5-žílových Al do 150 mm2</t>
  </si>
  <si>
    <t>-1947187137</t>
  </si>
  <si>
    <t>7492652016</t>
  </si>
  <si>
    <t>Montáž kabelů 4- a 5-žílových Al do 240 mm2</t>
  </si>
  <si>
    <t>-765444573</t>
  </si>
  <si>
    <t>7492751020</t>
  </si>
  <si>
    <t>Montáž ukončení kabelů nn v rozvaděči nebo na přístroji izolovaných s označením 2 - 5-ti žílových do 2,5 mm2</t>
  </si>
  <si>
    <t>2090773940</t>
  </si>
  <si>
    <t>7492751022</t>
  </si>
  <si>
    <t>Montáž ukončení kabelů nn v rozvaděči nebo na přístroji izolovaných s označením 2 - 5-ti žílových do 25 mm2</t>
  </si>
  <si>
    <t>-1445495421</t>
  </si>
  <si>
    <t>7492751024</t>
  </si>
  <si>
    <t>Montáž ukončení kabelů nn v rozvaděči nebo na přístroji izolovaných s označením 2 - 5-ti žílových do 70 mm2</t>
  </si>
  <si>
    <t>-1796100036</t>
  </si>
  <si>
    <t>7492751026</t>
  </si>
  <si>
    <t>Montáž ukončení kabelů nn v rozvaděči nebo na přístroji izolovaných s označením 2 - 5-ti žílových do 150 mm2</t>
  </si>
  <si>
    <t>-636881019</t>
  </si>
  <si>
    <t>7492751028</t>
  </si>
  <si>
    <t>Montáž ukončení kabelů nn v rozvaděči nebo na přístroji izolovaných s označením 2 - 5-ti žílových do 240 mm2</t>
  </si>
  <si>
    <t>181405209</t>
  </si>
  <si>
    <t>7492756040</t>
  </si>
  <si>
    <t>Pomocné práce pro montáž kabelů zatažení kabelů do chráničky do 4 kg/m</t>
  </si>
  <si>
    <t>-2073145355</t>
  </si>
  <si>
    <t>7493351120</t>
  </si>
  <si>
    <t>Montáž elektrického ohřevu výhybek (EOV) topné tyče ochranné klece</t>
  </si>
  <si>
    <t>-280593215</t>
  </si>
  <si>
    <t>7493300760</t>
  </si>
  <si>
    <t>Elektrický ohřev výhybek (EOV) Příslušenství Klec ochranná</t>
  </si>
  <si>
    <t>-2015249270</t>
  </si>
  <si>
    <t>7493655020</t>
  </si>
  <si>
    <t>Montáž skříní elektroměrových venkovních pro přímé měření do 80 A pro připojení kabelů do 16 mm2 dvousazbové, včetně jističe do 80 A a jističe 2 B/1 do výklenku</t>
  </si>
  <si>
    <t>-448921095</t>
  </si>
  <si>
    <t>7493600911</t>
  </si>
  <si>
    <t>Kabelové a zásuvkové skříně, elektroměrové rozvaděče Skříně elektroměrové pro přímé měření Elektroměrový rozváděč pro nepřímé měření</t>
  </si>
  <si>
    <t>-1317288795</t>
  </si>
  <si>
    <t>7494151010</t>
  </si>
  <si>
    <t>Montáž modulárních rozvodnic min. IP 30, počet modulů do 72</t>
  </si>
  <si>
    <t>-1314460239</t>
  </si>
  <si>
    <t>7494151012</t>
  </si>
  <si>
    <t>Montáž modulárních rozvodnic min. IP 30, počet modulů přes 72 do 144</t>
  </si>
  <si>
    <t>-586315867</t>
  </si>
  <si>
    <t>7494000010</t>
  </si>
  <si>
    <t>Rozvodnicové a rozváděčové skříně Distri Rozvodnicové skříně DistriTon Plastové Nástěnné (IP40) pro nástěnnou montáž, neprůhledné dveře, počet řad 4, počet modulů v řadě 14, krytí IP40, PE+N, barva bílá, materiál: plast</t>
  </si>
  <si>
    <t>336097288</t>
  </si>
  <si>
    <t>7494000330</t>
  </si>
  <si>
    <t>Rozvodnicové a rozváděčové skříně Distri Rozvodnicové skříně DistriTon Oceloplechové rozvodnicové skříně (IP30) Zapuštěné pro zapuštěnou montáž, neprůhledné dveře, počet řad 6, počet modulů v řadě 33, krytí IP30, PE+N, barva RAL7035, materiál: ocel-plech</t>
  </si>
  <si>
    <t>-676323773</t>
  </si>
  <si>
    <t>7494153010</t>
  </si>
  <si>
    <t>Montáž prázdných plastových kabelových skříní min. IP 44, výšky do 800 mm, hloubky do 320 mm kompaktní pilíř š do 530 mm</t>
  </si>
  <si>
    <t>-814637879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</si>
  <si>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</si>
  <si>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</si>
  <si>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1489136032</t>
  </si>
  <si>
    <t>7590120175</t>
  </si>
  <si>
    <t>Skříně Skříň přístroj.pro přejezdy sp 133/313.1.12 (HM0354399998281)</t>
  </si>
  <si>
    <t>-1956235542</t>
  </si>
  <si>
    <t>300798365</t>
  </si>
  <si>
    <t>7494351030</t>
  </si>
  <si>
    <t>Montáž jističů (do 10 kA) třípólových do 20 A</t>
  </si>
  <si>
    <t>810635520</t>
  </si>
  <si>
    <t>7494351032</t>
  </si>
  <si>
    <t>Montáž jističů (do 10 kA) třípólových přes 20 do 63 A</t>
  </si>
  <si>
    <t>-849014224</t>
  </si>
  <si>
    <t>7494351034</t>
  </si>
  <si>
    <t>Montáž jističů (do 10 kA) třípólových přes 63 do 125 A</t>
  </si>
  <si>
    <t>1754965928</t>
  </si>
  <si>
    <t>74</t>
  </si>
  <si>
    <t>7494351080</t>
  </si>
  <si>
    <t>Montáž jističů (do 10 kA) přídavných zařízení k instalačním jističům do 125 A pomocného spínače (1x zap., 1x vyp. kontakt)</t>
  </si>
  <si>
    <t>-2049289912</t>
  </si>
  <si>
    <t>7494351085</t>
  </si>
  <si>
    <t>Montáž jističů (do 10 kA) přídavných zařízení k instalačním jističům do 125 A napěťové spouště</t>
  </si>
  <si>
    <t>-769128391</t>
  </si>
  <si>
    <t>7494352012</t>
  </si>
  <si>
    <t>Montáž spínacích bloků kompaktních jističů 160 A (do 25 kA) s nadproudovou spouští 100 - 160 A</t>
  </si>
  <si>
    <t>-1791162177</t>
  </si>
  <si>
    <t>7494004760</t>
  </si>
  <si>
    <t>Kompaktní jističe Kompaktní jističe do 160A 3-pól 3pól, In 125 A, Icu 25 kA, charakteristika vedení L, bez nastavení IR, Cu/Al kabely 2,5 - 95 mm2</t>
  </si>
  <si>
    <t>-236617669</t>
  </si>
  <si>
    <t>7494004762</t>
  </si>
  <si>
    <t>Kompaktní jističe Kompaktní jističe do 160A 3-pól 3pól, In 160 A, Icu 25 kA, charakteristika vedení L, bez nastavení IR, Cu/Al kabely 2,5 - 95 mm2</t>
  </si>
  <si>
    <t>1757030497</t>
  </si>
  <si>
    <t>7494003124</t>
  </si>
  <si>
    <t>Modulární přístroje Jističe do 80 A; 10 kA 1-pólové In 10 A, Ue AC 230 V / DC 72 V, charakteristika B, 1pól, Icn 10 kA</t>
  </si>
  <si>
    <t>-1274700500</t>
  </si>
  <si>
    <t>1807463120</t>
  </si>
  <si>
    <t>7494003386</t>
  </si>
  <si>
    <t>Modulární přístroje Jističe do 80 A; 10 kA 3-pólové In 16 A, Ue AC 230/400 V / DC 216 V, charakteristika B, 3pól, Icn 10 kA</t>
  </si>
  <si>
    <t>-1203813786</t>
  </si>
  <si>
    <t>7494003388</t>
  </si>
  <si>
    <t>Modulární přístroje Jističe do 80 A; 10 kA 3-pólové In 20 A, Ue AC 230/400 V / DC 216 V, charakteristika B, 3pól, Icn 10 kA</t>
  </si>
  <si>
    <t>-1534920914</t>
  </si>
  <si>
    <t>7494003390</t>
  </si>
  <si>
    <t>Modulární přístroje Jističe do 80 A; 10 kA 3-pólové In 25 A, Ue AC 230/400 V / DC 216 V, charakteristika B, 3pól, Icn 10 kA</t>
  </si>
  <si>
    <t>-1564511552</t>
  </si>
  <si>
    <t>7494003394</t>
  </si>
  <si>
    <t>Modulární přístroje Jističe do 80 A; 10 kA 3-pólové In 40 A, Ue AC 230/400 V / DC 216 V, charakteristika B, 3pól, Icn 10 kA</t>
  </si>
  <si>
    <t>1129492571</t>
  </si>
  <si>
    <t>7494003396</t>
  </si>
  <si>
    <t>Modulární přístroje Jističe do 80 A; 10 kA 3-pólové In 50 A, Ue AC 230/400 V / DC 216 V, charakteristika B, 3pól, Icn 10 kA</t>
  </si>
  <si>
    <t>-578050426</t>
  </si>
  <si>
    <t>7494003398</t>
  </si>
  <si>
    <t>Modulární přístroje Jističe do 80 A; 10 kA 3-pólové In 63 A, Ue AC 230/400 V / DC 216 V, charakteristika B, 3pól, Icn 10 kA</t>
  </si>
  <si>
    <t>-400960167</t>
  </si>
  <si>
    <t>7494003400</t>
  </si>
  <si>
    <t>Modulární přístroje Jističe do 80 A; 10 kA 3-pólové In 80 A, Ue AC 230/400 V / DC 216 V, charakteristika B, 3pól, Icn 10 kA</t>
  </si>
  <si>
    <t>-1062341733</t>
  </si>
  <si>
    <t>7494003624</t>
  </si>
  <si>
    <t>Modulární přístroje Jističe do 125 A; 10 kA 3-pólové In 100 A, Ue AC 230/400 V / DC 216 V, charakteristika B, 3pól, Icn 10 kA</t>
  </si>
  <si>
    <t>346404225</t>
  </si>
  <si>
    <t>7494003626</t>
  </si>
  <si>
    <t>Modulární přístroje Jističe do 125 A; 10 kA 3-pólové In 125 A, Ue AC 230/400 V / DC 216 V, charakteristika B, 3pól, Icn 10 kA</t>
  </si>
  <si>
    <t>2089607902</t>
  </si>
  <si>
    <t>-1952534694</t>
  </si>
  <si>
    <t>7494003780</t>
  </si>
  <si>
    <t>Modulární přístroje Proudové chrániče 6 kA 2-pólové In 25 A, Ue AC 230/400 V, Idn 30 mA, 2pól, Inc 6 kA, typ AC</t>
  </si>
  <si>
    <t>-693488389</t>
  </si>
  <si>
    <t>7494453015</t>
  </si>
  <si>
    <t>Montáž pojistkových odpínačů pro válcové pojistky včetně montáže pojistek do 63 A třípólový</t>
  </si>
  <si>
    <t>-1737837778</t>
  </si>
  <si>
    <t>7494007624</t>
  </si>
  <si>
    <t xml:space="preserve">Pojistkové systémy Odpínače, odpojovače a držáky válcových pojistkových vložek Pojistkové odpínače Ie 32 A, Ue AC 690 V/DC 440 V, pro válcové pojistkové vložky 10x38, 3pól. provedení, bez signalizace, náhrada za např.  OPVA10-3</t>
  </si>
  <si>
    <t>1181811277</t>
  </si>
  <si>
    <t>7494008200</t>
  </si>
  <si>
    <t>Pojistkové systémy Výkonové pojistkové vložky Válcové pojistkové vložky In 2A, Un AC 500 V / DC 250 V, velikost 10x38, gG - charakteristika pro všeobecné použití, Cd/Pb free</t>
  </si>
  <si>
    <t>-960574373</t>
  </si>
  <si>
    <t>7494551022</t>
  </si>
  <si>
    <t>Montáž vačkových silových spínačů - vypínačů třípólových nebo čtyřpólových do 63 A - vypínač 0-1</t>
  </si>
  <si>
    <t>804443853</t>
  </si>
  <si>
    <t>7494551024</t>
  </si>
  <si>
    <t>Montáž vačkových silových spínačů - vypínačů třípólových nebo čtyřpólových do 160 A - vypínač 0-1</t>
  </si>
  <si>
    <t>-1129823723</t>
  </si>
  <si>
    <t>7494004520</t>
  </si>
  <si>
    <t>Modulární přístroje Ostatní přístroje -modulární přístroje Vypínače In 32 A, Ue AC 250/440 V, 3pól</t>
  </si>
  <si>
    <t>112578165</t>
  </si>
  <si>
    <t>7494004530</t>
  </si>
  <si>
    <t>Modulární přístroje Ostatní přístroje -modulární přístroje Vypínače In 125 A, Ue AC 250/440 V, 3pól</t>
  </si>
  <si>
    <t>-1255999716</t>
  </si>
  <si>
    <t>7494004546</t>
  </si>
  <si>
    <t>Modulární přístroje Ostatní přístroje -modulární přístroje Vypínače In 63 A, Ue DC 1000 V, 4pól, šířka 4 moduly, náhrada za např. 5TE2 515-1</t>
  </si>
  <si>
    <t>2079329343</t>
  </si>
  <si>
    <t>7494552022</t>
  </si>
  <si>
    <t>Montáž vačkových silových spínačů - přepínačů třípólových do 160 A - přepínač 1-0-1</t>
  </si>
  <si>
    <t>1705696566</t>
  </si>
  <si>
    <t>7491205700</t>
  </si>
  <si>
    <t>Elektroinstalační materiál Zásuvky instalační Zásuvka3 fázová 400V/32A montáž do rozváděče, 5 pólová</t>
  </si>
  <si>
    <t>26231424</t>
  </si>
  <si>
    <t>7494657010</t>
  </si>
  <si>
    <t>Montáž měřících transformátorů proudu nn od 50 do 600 A</t>
  </si>
  <si>
    <t>381918082</t>
  </si>
  <si>
    <t>7494657050</t>
  </si>
  <si>
    <t>Montáž měřících transformátorů proudu nn úřední cejchování</t>
  </si>
  <si>
    <t>-1325051511</t>
  </si>
  <si>
    <t>7494658012</t>
  </si>
  <si>
    <t>Montáž elektroměrů trojfázových</t>
  </si>
  <si>
    <t>224136638</t>
  </si>
  <si>
    <t>7494658020</t>
  </si>
  <si>
    <t>Montáž elektroměrů rozšíření o dvojsazbu</t>
  </si>
  <si>
    <t>-373580194</t>
  </si>
  <si>
    <t>7494658025</t>
  </si>
  <si>
    <t>Montáž elektroměrů rozšíření o pulsní výstup</t>
  </si>
  <si>
    <t>-1926711610</t>
  </si>
  <si>
    <t>7494658030</t>
  </si>
  <si>
    <t>Montáž elektroměrů rozšíření o M-bus výstup</t>
  </si>
  <si>
    <t>1820489588</t>
  </si>
  <si>
    <t>7494658035</t>
  </si>
  <si>
    <t>Montáž elektroměrů úřední cejchování</t>
  </si>
  <si>
    <t>179887563</t>
  </si>
  <si>
    <t>7494010346</t>
  </si>
  <si>
    <t>Přístroje pro spínání a ovládání Měřící přístroje, elektroměry Elektroměry ED310.DR.14Z302-00, 3 x 230/400 V, 0,2-63 A</t>
  </si>
  <si>
    <t>1427146159</t>
  </si>
  <si>
    <t>7494010268</t>
  </si>
  <si>
    <t>Přístroje pro spínání a ovládání Měřící přístroje, elektroměry Měřící transformátory proudu nn Měřicí transformátor proudu na přívod 150A, tř. př.0,5-úředně cejchované na sběrny 120x10</t>
  </si>
  <si>
    <t>613851715</t>
  </si>
  <si>
    <t>7494751010</t>
  </si>
  <si>
    <t>Montáž svodičů přepětí pro sítě nn - typ 1 (třída B) pro třífázové sítě</t>
  </si>
  <si>
    <t>-1392382185</t>
  </si>
  <si>
    <t>7494752010</t>
  </si>
  <si>
    <t>Montáž svodičů přepětí pro sítě nn - typ 1+2 (třída B+C) pro třífázové sítě</t>
  </si>
  <si>
    <t>-1458548310</t>
  </si>
  <si>
    <t>7494754010</t>
  </si>
  <si>
    <t>Montáž svodičů přepětí pro sítě nn - typ 3 (třída D) pro třífázové sítě</t>
  </si>
  <si>
    <t>2111621628</t>
  </si>
  <si>
    <t>7494004084</t>
  </si>
  <si>
    <t>Modulární přístroje Přepěťové ochrany Svodiče bleskových proudů typ 1, Iimp 25 kA, Uc AC 350 V, výměnné moduly, se signalizací, jiskřiště, 3+N-pól</t>
  </si>
  <si>
    <t>260099019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</si>
  <si>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</si>
  <si>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</si>
  <si>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372116566</t>
  </si>
  <si>
    <t>7494004156</t>
  </si>
  <si>
    <t>Modulární přístroje Přepěťové ochrany Svodiče přepětí typ 3, Imax 4,5 kA, Uc AC 335 V, Uc AC 253 V, výměnné moduly, se signalizací, varistor, jiskřiště, 3+N-pól</t>
  </si>
  <si>
    <t>137773678</t>
  </si>
  <si>
    <t>7494756010</t>
  </si>
  <si>
    <t>Montáž svornic řadových nn včetně upevnění a štítku pro Cu/Al vodiče do 2,5 mm2</t>
  </si>
  <si>
    <t>-496398890</t>
  </si>
  <si>
    <t>7494756014</t>
  </si>
  <si>
    <t>Montáž svornic řadových nn včetně upevnění a štítku pro Cu/Al vodiče do 6 mm2</t>
  </si>
  <si>
    <t>540197807</t>
  </si>
  <si>
    <t>7494756016</t>
  </si>
  <si>
    <t>Montáž svornic řadových nn včetně upevnění a štítku pro Cu/Al vodiče do 16 mm2</t>
  </si>
  <si>
    <t>956506347</t>
  </si>
  <si>
    <t>7494756018</t>
  </si>
  <si>
    <t>Montáž svornic řadových nn včetně upevnění a štítku pro Cu/Al vodiče do 50 mm2</t>
  </si>
  <si>
    <t>-214753503</t>
  </si>
  <si>
    <t>7494756030</t>
  </si>
  <si>
    <t>Montáž svornic silové nn včetně upevnění a štítku pro Cu/Al vodiče 10 - 150 mm2</t>
  </si>
  <si>
    <t>-2045020918</t>
  </si>
  <si>
    <t>7494758010</t>
  </si>
  <si>
    <t>Montáž ostatních zařízení rozvaděčů nn přístrojový rošt</t>
  </si>
  <si>
    <t>1759037021</t>
  </si>
  <si>
    <t>7494758015</t>
  </si>
  <si>
    <t>Montáž ostatních zařízení rozvaděčů nn označovací lišta</t>
  </si>
  <si>
    <t>-1151068071</t>
  </si>
  <si>
    <t>7494758020</t>
  </si>
  <si>
    <t>Montáž ostatních zařízení rozvaděčů nn označovací štítek</t>
  </si>
  <si>
    <t>111579474</t>
  </si>
  <si>
    <t>7494010366</t>
  </si>
  <si>
    <t xml:space="preserve">Přístroje pro spínání a ovládání Svornice a pomocný materiál Svornice Svorka RSA  2,5 A řadová bílá</t>
  </si>
  <si>
    <t>198588082</t>
  </si>
  <si>
    <t>7494010378</t>
  </si>
  <si>
    <t xml:space="preserve">Přístroje pro spínání a ovládání Svornice a pomocný materiál Svornice Svorka RSA  4 A (RSA4) řadová bílá</t>
  </si>
  <si>
    <t>559402237</t>
  </si>
  <si>
    <t>7494010394</t>
  </si>
  <si>
    <t xml:space="preserve">Přístroje pro spínání a ovládání Svornice a pomocný materiál Svornice Svorka RSA  6 A řadová</t>
  </si>
  <si>
    <t>-268436477</t>
  </si>
  <si>
    <t>7494010406</t>
  </si>
  <si>
    <t>Přístroje pro spínání a ovládání Svornice a pomocný materiál Svornice Svorka RSA 10 A řadová bílá</t>
  </si>
  <si>
    <t>922772113</t>
  </si>
  <si>
    <t>7494010432</t>
  </si>
  <si>
    <t>Přístroje pro spínání a ovládání Svornice a pomocný materiál Svornice Svorka RSA 35 A řadová bílá</t>
  </si>
  <si>
    <t>1582181206</t>
  </si>
  <si>
    <t>7494010476</t>
  </si>
  <si>
    <t>Přístroje pro spínání a ovládání Svornice a pomocný materiál Svornice Svorka OTL 120/1 šedá</t>
  </si>
  <si>
    <t>-20250444</t>
  </si>
  <si>
    <t>7494010480</t>
  </si>
  <si>
    <t>Přístroje pro spínání a ovládání Svornice a pomocný materiál Svornice Svorka OTL 150/1 šedá</t>
  </si>
  <si>
    <t>1128490279</t>
  </si>
  <si>
    <t>7494758025</t>
  </si>
  <si>
    <t>Montáž ostatních zařízení rozvaděčů nn obal na výkresy do rozvaděče</t>
  </si>
  <si>
    <t>1648007143</t>
  </si>
  <si>
    <t>1650419494</t>
  </si>
  <si>
    <t>-1980253794</t>
  </si>
  <si>
    <t>7498351010</t>
  </si>
  <si>
    <t>Vydání průkazu způsobilosti pro funkční celek, provizorní stav</t>
  </si>
  <si>
    <t>986760876</t>
  </si>
  <si>
    <t>207089422</t>
  </si>
  <si>
    <t>7499151020</t>
  </si>
  <si>
    <t>Dokončovací práce úprava zapojení stávajících kabelových skříní/rozvaděčů</t>
  </si>
  <si>
    <t>-534450707</t>
  </si>
  <si>
    <t>7590125057</t>
  </si>
  <si>
    <t>Montáž skříně společné přístrojové pro přejezdy</t>
  </si>
  <si>
    <t>1755260763</t>
  </si>
  <si>
    <t>7494003692</t>
  </si>
  <si>
    <t>Modulární přístroje Jističe Příslušenství Ue DC 24 V, 2x zapínací kontakt, např. pro LTE, LTN, LVN</t>
  </si>
  <si>
    <t>-1121264037</t>
  </si>
  <si>
    <t>7494003654</t>
  </si>
  <si>
    <t>Modulární přístroje Jističe Příslušenství 1x zapínací kontakt, 1x rozpínací kontakt, např. pro LTE, LTN, LVN, MSO</t>
  </si>
  <si>
    <t>56928397</t>
  </si>
  <si>
    <t>9902300300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</si>
  <si>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</si>
  <si>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Sborník UOŽI 01 2021</t>
  </si>
  <si>
    <t>1595181602</t>
  </si>
  <si>
    <t>P</t>
  </si>
  <si>
    <t>Poznámka k položce:_x000d_
Měrnou jednotkou je t přepravovaného materiálu._x000d_
Skladiště Sázava.</t>
  </si>
  <si>
    <t>02 - dle URS</t>
  </si>
  <si>
    <t xml:space="preserve">    9 - Ostatní konstrukce a práce, bourání</t>
  </si>
  <si>
    <t xml:space="preserve">    997 - Přesun sutě</t>
  </si>
  <si>
    <t>M - Práce a dodávky M</t>
  </si>
  <si>
    <t xml:space="preserve">    46-M - Zemní práce při extr.mont.pracích</t>
  </si>
  <si>
    <t>Ostatní konstrukce a práce, bourání</t>
  </si>
  <si>
    <t>981011415</t>
  </si>
  <si>
    <t xml:space="preserve">Demolice budov  postupným rozebíráním z cihel, kamene, tvárnic na maltu cementovou nebo z betonu prostého s podílem konstrukcí přes 25 do 30 %</t>
  </si>
  <si>
    <t>CS ÚRS 2020 02</t>
  </si>
  <si>
    <t>-974513370</t>
  </si>
  <si>
    <t>Poznámka k položce:_x000d_
Skladiště Sázava</t>
  </si>
  <si>
    <t>997</t>
  </si>
  <si>
    <t>Přesun sutě</t>
  </si>
  <si>
    <t>997006512</t>
  </si>
  <si>
    <t>Vodorovná doprava suti na skládku s naložením na dopravní prostředek a složením přes 100 m do 1 km</t>
  </si>
  <si>
    <t>191704897</t>
  </si>
  <si>
    <t>Práce a dodávky M</t>
  </si>
  <si>
    <t>46-M</t>
  </si>
  <si>
    <t>Zemní práce při extr.mont.pracích</t>
  </si>
  <si>
    <t>-1665623270</t>
  </si>
  <si>
    <t>460030162</t>
  </si>
  <si>
    <t>Odstranění podkladu nebo krytu komunikace z betonu prostého tloušťky do 30 cm</t>
  </si>
  <si>
    <t>1202215528</t>
  </si>
  <si>
    <t>460030183</t>
  </si>
  <si>
    <t>Řezání podkladu nebo krytu betonového hloubky do 20 cm</t>
  </si>
  <si>
    <t>-816971438</t>
  </si>
  <si>
    <t>460150164</t>
  </si>
  <si>
    <t>Hloubení kabelových zapažených i nezapažených rýh ručně š 35 cm, hl 80 cm, v hornině tř 4</t>
  </si>
  <si>
    <t>-1037269630</t>
  </si>
  <si>
    <t>460150304</t>
  </si>
  <si>
    <t>Hloubení kabelových zapažených i nezapažených rýh ručně š 50 cm, hl 120 cm, v hornině tř 4</t>
  </si>
  <si>
    <t>1088659875</t>
  </si>
  <si>
    <t>460270192</t>
  </si>
  <si>
    <t>Zazdění skříní nn s koncovým dílem hloubky do 30 cm, výšky 60 cm a šířky do 45 cm</t>
  </si>
  <si>
    <t>446098176</t>
  </si>
  <si>
    <t>460310103</t>
  </si>
  <si>
    <t>Řízený zemní protlak strojně v hornině tř 1 až 4 hloubky do 6 m vnějšího průměru do 110 mm</t>
  </si>
  <si>
    <t>20448549</t>
  </si>
  <si>
    <t>34571365</t>
  </si>
  <si>
    <t>trubka elektroinstalační HDPE tuhá dvouplášťová korugovaná D 94/110mm</t>
  </si>
  <si>
    <t>1935300744</t>
  </si>
  <si>
    <t>460421101</t>
  </si>
  <si>
    <t>Lože kabelů z písku nebo štěrkopísku tl 10 cm nad kabel, bez zakrytí, šířky lože do 65 cm</t>
  </si>
  <si>
    <t>1856997289</t>
  </si>
  <si>
    <t>-1516036394</t>
  </si>
  <si>
    <t>460510034</t>
  </si>
  <si>
    <t>Kabelové prostupy z trub betonových do otvoru ve zdivu, průměru do 15 cm</t>
  </si>
  <si>
    <t>-184304443</t>
  </si>
  <si>
    <t>460510201</t>
  </si>
  <si>
    <t>Kanály do rýhy neasfaltované z prefabrikovaných betonových žlabů rozměrů 17x14/10,5x10 cm</t>
  </si>
  <si>
    <t>-444115118</t>
  </si>
  <si>
    <t>59213009</t>
  </si>
  <si>
    <t>žlab kabelový betonový k ochraně zemního drátovodného vedení 100x17x14cm</t>
  </si>
  <si>
    <t>-601848842</t>
  </si>
  <si>
    <t>460560164</t>
  </si>
  <si>
    <t>Zásyp rýh ručně šířky 35 cm, hloubky 80 cm, z horniny třídy 4</t>
  </si>
  <si>
    <t>-2004488252</t>
  </si>
  <si>
    <t>460560304</t>
  </si>
  <si>
    <t>Zásyp rýh ručně šířky 50 cm, hloubky 120 cm, z horniny třídy 4</t>
  </si>
  <si>
    <t>1263448279</t>
  </si>
  <si>
    <t>460620007</t>
  </si>
  <si>
    <t>Zatravnění včetně zalití vodou na rovině</t>
  </si>
  <si>
    <t>1480335241</t>
  </si>
  <si>
    <t>Provizorní úprava terénu se zhutněním, v hornině tř II skupiny 4</t>
  </si>
  <si>
    <t>365063003</t>
  </si>
  <si>
    <t>460650054</t>
  </si>
  <si>
    <t>Zřízení podkladní vrstvy vozovky a chodníku ze štěrkodrti se zhutněním tloušťky do 20 cm</t>
  </si>
  <si>
    <t>142665081</t>
  </si>
  <si>
    <t>58343959</t>
  </si>
  <si>
    <t>kamenivo drcené hrubé frakce 32/63</t>
  </si>
  <si>
    <t>-1174401298</t>
  </si>
  <si>
    <t>58344229</t>
  </si>
  <si>
    <t>štěrkodrť frakce 0/125</t>
  </si>
  <si>
    <t>-771901048</t>
  </si>
  <si>
    <t>58932910</t>
  </si>
  <si>
    <t>beton C 20/25 X0XC2 kamenivo frakce 0/22</t>
  </si>
  <si>
    <t>479476220</t>
  </si>
  <si>
    <t>460650063</t>
  </si>
  <si>
    <t>Zřízení podkladní vrstvy vozovky a chodníku z kameniva drceného se zhutněním tloušťky do 20 cm</t>
  </si>
  <si>
    <t>-144373893</t>
  </si>
  <si>
    <t>460650124</t>
  </si>
  <si>
    <t>Zřízení krytu vozovky a chodníku z betonu prostého tloušťky do 20 cm</t>
  </si>
  <si>
    <t>1800047118</t>
  </si>
  <si>
    <t>460680525</t>
  </si>
  <si>
    <t>Vysekání rýh pro montáž trubek a kabelů ve zdivu betonovém hloubky do 7 cm a šířky do 15 cm</t>
  </si>
  <si>
    <t>2034096090</t>
  </si>
  <si>
    <t>460710045</t>
  </si>
  <si>
    <t>Vyplnění a omítnutí rýh ve stěnách hloubky do 5 cm a šířky do 15 cm</t>
  </si>
  <si>
    <t>-775684786</t>
  </si>
  <si>
    <t>SO 17-84-01 - ŽST Sázava, EOV</t>
  </si>
  <si>
    <t>-898091302</t>
  </si>
  <si>
    <t>877515184</t>
  </si>
  <si>
    <t>-1977584952</t>
  </si>
  <si>
    <t>7492554012</t>
  </si>
  <si>
    <t>Montáž kabelů 4- a 5-žílových Cu do 25 mm2</t>
  </si>
  <si>
    <t>-1782075293</t>
  </si>
  <si>
    <t>7492554014</t>
  </si>
  <si>
    <t>Montáž kabelů 4- a 5-žílových Cu do 50 mm2</t>
  </si>
  <si>
    <t>1295498997</t>
  </si>
  <si>
    <t>7492555028</t>
  </si>
  <si>
    <t>Montáž kabelů vícežílových Cu 12 x 4 mm2</t>
  </si>
  <si>
    <t>263252890</t>
  </si>
  <si>
    <t>-254760007</t>
  </si>
  <si>
    <t>-1466330541</t>
  </si>
  <si>
    <t>-643298597</t>
  </si>
  <si>
    <t>84067858</t>
  </si>
  <si>
    <t>7492751040</t>
  </si>
  <si>
    <t>Montáž ukončení kabelů nn v rozvaděči nebo na přístroji izolovaných s označením 7 - 12-ti žílových do 4 mm2</t>
  </si>
  <si>
    <t>314462402</t>
  </si>
  <si>
    <t>-1584787602</t>
  </si>
  <si>
    <t>7492501900</t>
  </si>
  <si>
    <t>Kabely, vodiče, šňůry Cu - nn Kabel silový 4 a 5-žílový Cu, plastová izolace CYKY 4J25 (4Bx25)</t>
  </si>
  <si>
    <t>-836439271</t>
  </si>
  <si>
    <t>7492501901</t>
  </si>
  <si>
    <t>Kabely, vodiče, šňůry Cu - nn Kabel silový 4 a 5-žílový Cu, plastová izolace CYKY 4J35 (4Bx35)</t>
  </si>
  <si>
    <t>-1778483227</t>
  </si>
  <si>
    <t>7492501950</t>
  </si>
  <si>
    <t>Kabely, vodiče, šňůry Cu - nn Kabel silový 4 a 5-žílový Cu, plastová izolace CYKY 4O4 (4Dx4)</t>
  </si>
  <si>
    <t>-1370100573</t>
  </si>
  <si>
    <t>7492502160</t>
  </si>
  <si>
    <t xml:space="preserve">Kabely, vodiče, šňůry Cu - nn Kabel silový více-žílový Cu, plastová izolace CYKY 12J4  (12Cx4)</t>
  </si>
  <si>
    <t>2110651184</t>
  </si>
  <si>
    <t>2039225140</t>
  </si>
  <si>
    <t>7492600240</t>
  </si>
  <si>
    <t>Kabely, vodiče, šňůry Al - nn Kabel silový 4 a 5-žílový, plastová izolace 1-AYKY 4x95</t>
  </si>
  <si>
    <t>-929023379</t>
  </si>
  <si>
    <t>7493600190</t>
  </si>
  <si>
    <t>Kabelové a zásuvkové skříně, elektroměrové rozvaděče Smyčkové přípojkové skříně pro vodiče do průřezu 240 mm2 (SS) s 1 sadou pojistkových spodků velikosti 00 kompaktní pilíř včetně základu</t>
  </si>
  <si>
    <t>-338696</t>
  </si>
  <si>
    <t>7493351022</t>
  </si>
  <si>
    <t>Montáž elektrického ohřevu výhybek (EOV) kompletní topné soupravy na jednoduchou výhybku soustavy S49, R65 a UIC60 s poloměrem odbočení 300 m</t>
  </si>
  <si>
    <t>584563499</t>
  </si>
  <si>
    <t>1667440419</t>
  </si>
  <si>
    <t>7493352010</t>
  </si>
  <si>
    <t>Montáž rozvaděče pro elektrický ohřev výhybky silového pro připojení základních výhybkových jednotek do 8 kusů 3-f vývodů</t>
  </si>
  <si>
    <t>1286347271</t>
  </si>
  <si>
    <t>7493352020</t>
  </si>
  <si>
    <t>Montáž rozvaděče pro elektrický ohřev výhybky řídící PLC jednotky do rozvaděče EOV</t>
  </si>
  <si>
    <t>-1454393429</t>
  </si>
  <si>
    <t>7493352025</t>
  </si>
  <si>
    <t>Montáž rozvaděče pro elektrický ohřev výhybky řídícího software do PLC řídící jednotky EOV - 1x výhybka</t>
  </si>
  <si>
    <t>-276998462</t>
  </si>
  <si>
    <t>7493352030</t>
  </si>
  <si>
    <t>Montáž rozvaděče pro elektrický ohřev výhybky ovladače pro EOV a osvětlení</t>
  </si>
  <si>
    <t>2095370357</t>
  </si>
  <si>
    <t>7493352035</t>
  </si>
  <si>
    <t>Montáž rozvaděče pro elektrický ohřev výhybky řídící PLC jednotky do ovladače EOV a osvětlení</t>
  </si>
  <si>
    <t>827176299</t>
  </si>
  <si>
    <t>7493352040</t>
  </si>
  <si>
    <t>Montáž rozvaděče pro elektrický ohřev výhybky řídícího software do PLC řídící jednotky do ovladače EOV a osvětlení - 1x výhybka/1 x větev osvětlení</t>
  </si>
  <si>
    <t>142019529</t>
  </si>
  <si>
    <t>7493300090</t>
  </si>
  <si>
    <t>Elektrický ohřev výhybek (EOV) Periferní rozváděče Rozváděč ohřevu výměn pro 4 výhybky bez měření a bez podřízené jednotky</t>
  </si>
  <si>
    <t>807040929</t>
  </si>
  <si>
    <t>7493300130</t>
  </si>
  <si>
    <t>Elektrický ohřev výhybek (EOV) Řídící rozváděče Rozváděč pro ovládání a signalizaci, podřízený, 4 okruhy,do 7 rozvaděčů,do 40 okruhů VO a až se 32 připojenými vyhybkami EOV</t>
  </si>
  <si>
    <t>1262098023</t>
  </si>
  <si>
    <t>7493300440</t>
  </si>
  <si>
    <t>Elektrický ohřev výhybek (EOV) Topná souprava pro výhybku s nežlabovým pražcem J491:9-300aJ491:11-300</t>
  </si>
  <si>
    <t>1841196949</t>
  </si>
  <si>
    <t>1386767145</t>
  </si>
  <si>
    <t>7493300770</t>
  </si>
  <si>
    <t>Elektrický ohřev výhybek (EOV) Příslušenství Čidlo teploty kolejové</t>
  </si>
  <si>
    <t>829850320</t>
  </si>
  <si>
    <t>7493300780</t>
  </si>
  <si>
    <t>Elektrický ohřev výhybek (EOV) Příslušenství Srážkové čidlo včetně držáku</t>
  </si>
  <si>
    <t>-220618181</t>
  </si>
  <si>
    <t>7493300790</t>
  </si>
  <si>
    <t>Elektrický ohřev výhybek (EOV) Příslušenství Závějové čidlo</t>
  </si>
  <si>
    <t>-1094040983</t>
  </si>
  <si>
    <t>7493300800</t>
  </si>
  <si>
    <t>Elektrický ohřev výhybek (EOV) Příslušenství Čidlo teploty venkovní</t>
  </si>
  <si>
    <t>167603831</t>
  </si>
  <si>
    <t>7493300960</t>
  </si>
  <si>
    <t>Elektrický ohřev výhybek (EOV) SW do PLC</t>
  </si>
  <si>
    <t>573945331</t>
  </si>
  <si>
    <t>7493300970</t>
  </si>
  <si>
    <t>Elektrický ohřev výhybek (EOV) SW Parametrizace PLC</t>
  </si>
  <si>
    <t>-769704453</t>
  </si>
  <si>
    <t>7493300980</t>
  </si>
  <si>
    <t>Elektrický ohřev výhybek (EOV) SW Parametrizace komunikace</t>
  </si>
  <si>
    <t>-962914479</t>
  </si>
  <si>
    <t>7493301010</t>
  </si>
  <si>
    <t>1301962120</t>
  </si>
  <si>
    <t>7493301020</t>
  </si>
  <si>
    <t>1610392208</t>
  </si>
  <si>
    <t>7493301030</t>
  </si>
  <si>
    <t>1314249597</t>
  </si>
  <si>
    <t>7493301040</t>
  </si>
  <si>
    <t>Elektrický ohřev výhybek (EOV) SW Licence Reliance</t>
  </si>
  <si>
    <t>1204758309</t>
  </si>
  <si>
    <t>7493301050</t>
  </si>
  <si>
    <t>Elektrický ohřev výhybek (EOV) SW Projekt vizualizace</t>
  </si>
  <si>
    <t>1886210889</t>
  </si>
  <si>
    <t>7493301060</t>
  </si>
  <si>
    <t>Elektrický ohřev výhybek (EOV) SW Parametrizace rozváděče</t>
  </si>
  <si>
    <t>-689553943</t>
  </si>
  <si>
    <t>7493301080</t>
  </si>
  <si>
    <t>Elektrický ohřev výhybek (EOV) SW Parametrizace okruhu EOV (na výhybku), dle počtu výhybek</t>
  </si>
  <si>
    <t>29021992</t>
  </si>
  <si>
    <t>7493653020</t>
  </si>
  <si>
    <t>Montáž skříní přípojkových SS venkovních pro připojení kabelů (i kabelové smyčky) do 240 mm2 kompaktní pilíř s 1-2 sadami jistících prvků</t>
  </si>
  <si>
    <t>1247404316</t>
  </si>
  <si>
    <t>1147340380</t>
  </si>
  <si>
    <t>2040920996</t>
  </si>
  <si>
    <t>-1969347953</t>
  </si>
  <si>
    <t>-1083349521</t>
  </si>
  <si>
    <t>-2044410435</t>
  </si>
  <si>
    <t>-1137667632</t>
  </si>
  <si>
    <t>928123229</t>
  </si>
  <si>
    <t>516419475</t>
  </si>
  <si>
    <t>-851926227</t>
  </si>
  <si>
    <t>-945827229</t>
  </si>
  <si>
    <t>1219807191</t>
  </si>
  <si>
    <t>1964722207</t>
  </si>
  <si>
    <t>-1751709674</t>
  </si>
  <si>
    <t>-826909806</t>
  </si>
  <si>
    <t>334819373</t>
  </si>
  <si>
    <t>VON - VON</t>
  </si>
  <si>
    <t>9 -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</si>
  <si>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</si>
  <si>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</si>
  <si>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</si>
  <si>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>9902100400</t>
  </si>
  <si>
    <t xml:space="preserve">Doprava dodávek zhotovitele, dodávek objednatele nebo výzisku mechanizací přes 3,5 t sypanin  do 40 km</t>
  </si>
  <si>
    <t>-1675034299</t>
  </si>
  <si>
    <t>9902100500</t>
  </si>
  <si>
    <t xml:space="preserve">Doprava dodávek zhotovitele, dodávek objednatele nebo výzisku mechanizací přes 3,5 t sypanin  do 60 km</t>
  </si>
  <si>
    <t>384204144</t>
  </si>
  <si>
    <t xml:space="preserve">Poplatek za uložení nebezpečného odpadu na oficiální skládku  </t>
  </si>
  <si>
    <t>-1006556011</t>
  </si>
  <si>
    <t>9902100200</t>
  </si>
  <si>
    <t xml:space="preserve">Doprava dodávek zhotovitele, dodávek objednatele nebo výzisku mechanizací přes 3,5 t sypanin  do 20 km</t>
  </si>
  <si>
    <t>1788615094</t>
  </si>
  <si>
    <t>9902100300</t>
  </si>
  <si>
    <t xml:space="preserve">Doprava dodávek zhotovitele, dodávek objednatele nebo výzisku mechanizací přes 3,5 t sypanin  do 30 km</t>
  </si>
  <si>
    <t>-318169552</t>
  </si>
  <si>
    <t>140350808</t>
  </si>
  <si>
    <t>9902200400</t>
  </si>
  <si>
    <t>Doprava dodávek zhotovitele, dodávek objednatele nebo výzisku mechanizací přes 3,5 t objemnějšího kusového materiálu do 40 km</t>
  </si>
  <si>
    <t>598039285</t>
  </si>
  <si>
    <t>9902200500</t>
  </si>
  <si>
    <t>Doprava dodávek zhotovitele, dodávek objednatele nebo výzisku mechanizací přes 3,5 t objemnějšího kusového materiálu do 60 km</t>
  </si>
  <si>
    <t>1518963097</t>
  </si>
  <si>
    <t>9902200700</t>
  </si>
  <si>
    <t>Doprava dodávek zhotovitele, dodávek objednatele nebo výzisku mechanizací přes 3,5 t objemnějšího kusového materiálu do 100 km</t>
  </si>
  <si>
    <t>-1019793204</t>
  </si>
  <si>
    <t>-1610794495</t>
  </si>
  <si>
    <t>9902900200.1</t>
  </si>
  <si>
    <t xml:space="preserve">Naložení  objemnějšího kusového materiálu, vybouraných hmot</t>
  </si>
  <si>
    <t>408639265</t>
  </si>
  <si>
    <t>9903200100</t>
  </si>
  <si>
    <t>Přeprava mechanizace na místo prováděných prací o hmotnosti přes 12 t přes 50 do 100 km</t>
  </si>
  <si>
    <t>-1510878693</t>
  </si>
  <si>
    <t>VRN</t>
  </si>
  <si>
    <t>Vedlejší rozpočtové náklady</t>
  </si>
  <si>
    <t>022101001</t>
  </si>
  <si>
    <t>Geodetické práce Geodetické práce před opravou</t>
  </si>
  <si>
    <t>%</t>
  </si>
  <si>
    <t>1024</t>
  </si>
  <si>
    <t>2135504083</t>
  </si>
  <si>
    <t>022101021</t>
  </si>
  <si>
    <t>Geodetické práce Geodetické práce po ukončení opravy</t>
  </si>
  <si>
    <t>-2068790900</t>
  </si>
  <si>
    <t>024101301</t>
  </si>
  <si>
    <t>Inženýrská činnost posudky (např. statické aj.) a dozory</t>
  </si>
  <si>
    <t>1166422982</t>
  </si>
  <si>
    <t>033121001</t>
  </si>
  <si>
    <t>Provozní vlivy Rušení prací železničním provozem širá trať nebo dopravny s kolejovým rozvětvením s počtem vlaků za směnu 8,5 hod. do 25</t>
  </si>
  <si>
    <t>-1243853391</t>
  </si>
  <si>
    <t>9902900100</t>
  </si>
  <si>
    <t xml:space="preserve">Naložení  sypanin, drobného kusového materiálu, suti  </t>
  </si>
  <si>
    <t>457760862</t>
  </si>
  <si>
    <t>9902900200</t>
  </si>
  <si>
    <t xml:space="preserve">Naložení  objemnějšího kusového materiálu, vybouraných hmot  </t>
  </si>
  <si>
    <t>958285952</t>
  </si>
  <si>
    <t xml:space="preserve">Poplatek za uložení suti nebo hmot na oficiální skládku  </t>
  </si>
  <si>
    <t>1654829350</t>
  </si>
  <si>
    <t>9909000500</t>
  </si>
  <si>
    <t xml:space="preserve">Poplatek uložení odpadu betonových prefabrikátů  </t>
  </si>
  <si>
    <t>-1269699058</t>
  </si>
  <si>
    <t>VRN1</t>
  </si>
  <si>
    <t>Průzkumné, geodetické a projektové práce</t>
  </si>
  <si>
    <t>013244000</t>
  </si>
  <si>
    <t>Dokumentace pro provádění stavby</t>
  </si>
  <si>
    <t>-1670511786</t>
  </si>
  <si>
    <t>013254000</t>
  </si>
  <si>
    <t>Dokumentace skutečného provedení stavby</t>
  </si>
  <si>
    <t>1768744360</t>
  </si>
  <si>
    <t>VRN4</t>
  </si>
  <si>
    <t>Inženýrská činnost</t>
  </si>
  <si>
    <t>041103000</t>
  </si>
  <si>
    <t>Autorský dozor projektanta</t>
  </si>
  <si>
    <t>388161612</t>
  </si>
  <si>
    <t>N E O C E Ň O V A T - dodávky SSZT - N E O C E Ň O V A T ! ! !</t>
  </si>
  <si>
    <t>02 - centrální nákup</t>
  </si>
  <si>
    <t>centrální nákup</t>
  </si>
  <si>
    <t>7590710155</t>
  </si>
  <si>
    <t>Návěstidla světelná Návěstidlo stožár. 5 sv. typ:2043 (CV012525031)</t>
  </si>
  <si>
    <t>1508619002</t>
  </si>
  <si>
    <t>7590710060</t>
  </si>
  <si>
    <t>Návěstidla světelná Návěstidlo stožár. 3 sv. typ:2016 (CV012525012)</t>
  </si>
  <si>
    <t>1711644788</t>
  </si>
  <si>
    <t>7590710025</t>
  </si>
  <si>
    <t>Návěstidla světelná Návěstidlo stožár. 2 sv. typ:2005 (CV012525005)</t>
  </si>
  <si>
    <t>-600590538</t>
  </si>
  <si>
    <t>7590710020</t>
  </si>
  <si>
    <t>Návěstidla světelná Návěstidlo stožár. 2 sv. typ:2004 (CV012525004)</t>
  </si>
  <si>
    <t>1028011743</t>
  </si>
  <si>
    <t>7590710135</t>
  </si>
  <si>
    <t>Návěstidla světelná Návěstidlo stožár. 4 sv. typ:2039 (CV012525027)</t>
  </si>
  <si>
    <t>676093483</t>
  </si>
  <si>
    <t>7590710065</t>
  </si>
  <si>
    <t>Návěstidla světelná Návěstidlo stožár. 3 sv. typ:2018 (CV012525013)</t>
  </si>
  <si>
    <t>263560617</t>
  </si>
  <si>
    <t>7590710290.1</t>
  </si>
  <si>
    <t>Návěstidla světelná Návěstidlo trpasl. 2 sv. typ:3603 (CV012525062)</t>
  </si>
  <si>
    <t>-497561256</t>
  </si>
  <si>
    <t>7590720200</t>
  </si>
  <si>
    <t>Součásti světelných návěstidel Pás označovací velký - plast bílá - červená (CV012449006)</t>
  </si>
  <si>
    <t>Sborník UOŽI 01 2019</t>
  </si>
  <si>
    <t>-1799491882</t>
  </si>
  <si>
    <t>7590720535</t>
  </si>
  <si>
    <t>Součásti světelných návěstidel Žárovka SIG 1220UE 12V 20W BA 20D (HM0347260100000)</t>
  </si>
  <si>
    <t>-93381496</t>
  </si>
  <si>
    <t>7590720435</t>
  </si>
  <si>
    <t>Součásti světelných návěstidel Základ svět.náv. TIIIZ 53x73x170cm (HM0592110140000)</t>
  </si>
  <si>
    <t>1507682538</t>
  </si>
  <si>
    <t>7590720445</t>
  </si>
  <si>
    <t>Součásti světelných návěstidel Základ trp.sv.náv. TRIN 40x40x100cm (HM0592111120000)</t>
  </si>
  <si>
    <t>-894768396</t>
  </si>
  <si>
    <t>7593311140</t>
  </si>
  <si>
    <t xml:space="preserve">Konstrukční díly Trubka ochranná  (CV725015004)</t>
  </si>
  <si>
    <t>-513724724</t>
  </si>
  <si>
    <t>7590720270</t>
  </si>
  <si>
    <t>Součásti světelných návěstidel Souprava držáku náv.štítků trp. náv.(1-2) plast. (CV012589012)</t>
  </si>
  <si>
    <t>895170999</t>
  </si>
  <si>
    <t>7590720253.1</t>
  </si>
  <si>
    <t>Součásti světelných návěstidel Souprava držáku náv.štítků (1-2)plastová (CV012589008)</t>
  </si>
  <si>
    <t>-265025683</t>
  </si>
  <si>
    <t>7590720255.1</t>
  </si>
  <si>
    <t>Součásti světelných návěstidel Souprava držáku náv.štítků (3-4)plastová (CV012589009)</t>
  </si>
  <si>
    <t>1265384476</t>
  </si>
  <si>
    <t>7590720090</t>
  </si>
  <si>
    <t>Součásti světelných návěstidel Folie samolepící pro stín. návěst.svítil. (CV012370008)</t>
  </si>
  <si>
    <t>-1749902443</t>
  </si>
  <si>
    <t>7590720010</t>
  </si>
  <si>
    <t xml:space="preserve">Součásti světelných návěstidel Vzpěra přímá úplná  (CV012155010)</t>
  </si>
  <si>
    <t>225046071</t>
  </si>
  <si>
    <t>7590720600</t>
  </si>
  <si>
    <t>Součásti světelných návěstidel Štítek označovací plastový pro návěstidlo</t>
  </si>
  <si>
    <t>-1412202658</t>
  </si>
  <si>
    <t>7590720205</t>
  </si>
  <si>
    <t>Součásti světelných návěstidel Pás označovací velký - plast bílá - modrá (CV012449007)</t>
  </si>
  <si>
    <t>-1804112304</t>
  </si>
  <si>
    <t>7590720210</t>
  </si>
  <si>
    <t>Součásti světelných návěstidel Pás označovací velký - plast červená - bílá - červená (CV012449008)</t>
  </si>
  <si>
    <t>370966735</t>
  </si>
  <si>
    <t>7590720570</t>
  </si>
  <si>
    <t xml:space="preserve">Součásti světelných návěstidel Trafo ST 3 R1  (HM0374215010000)</t>
  </si>
  <si>
    <t>-548514827</t>
  </si>
  <si>
    <t>7591010010</t>
  </si>
  <si>
    <t>Přestavníky Přestavník elektromotorický EP 621.1/P (CV200219001)</t>
  </si>
  <si>
    <t>1953932977</t>
  </si>
  <si>
    <t>7591010020</t>
  </si>
  <si>
    <t>Přestavníky Přestavník elektromotorický EP 621.2/L (CV200219002)</t>
  </si>
  <si>
    <t>1502351147</t>
  </si>
  <si>
    <t>7590920200</t>
  </si>
  <si>
    <t xml:space="preserve">Součásti výkolejek Spojnice přestavník.S II  (CV701629001)</t>
  </si>
  <si>
    <t>553138018</t>
  </si>
  <si>
    <t>7590920220</t>
  </si>
  <si>
    <t xml:space="preserve">Součásti výkolejek Spojnice přestavník.S IV  (CV701649001)</t>
  </si>
  <si>
    <t>149449434</t>
  </si>
  <si>
    <t>7590920160</t>
  </si>
  <si>
    <t xml:space="preserve">Součásti výkolejek Tyč kontrolní KJ II  (CV701529001)</t>
  </si>
  <si>
    <t>-506964091</t>
  </si>
  <si>
    <t>7590920180</t>
  </si>
  <si>
    <t xml:space="preserve">Součásti výkolejek Tyč kontrolní KJ IV  (CV701549001)</t>
  </si>
  <si>
    <t>-1130247134</t>
  </si>
  <si>
    <t>7590920150</t>
  </si>
  <si>
    <t xml:space="preserve">Součásti výkolejek Tyč kontrolní KJ I  (CV701519001)</t>
  </si>
  <si>
    <t>1413274862</t>
  </si>
  <si>
    <t>7590920170</t>
  </si>
  <si>
    <t xml:space="preserve">Součásti výkolejek Tyč kontrolní KJ III  (CV701539001)</t>
  </si>
  <si>
    <t>197978057</t>
  </si>
  <si>
    <t>7591080220</t>
  </si>
  <si>
    <t>Ostatní náhradní díly EP600 Kloub připevňovací dolní (CV030179001)</t>
  </si>
  <si>
    <t>536313154</t>
  </si>
  <si>
    <t>7591080225</t>
  </si>
  <si>
    <t>Ostatní náhradní díly EP600 Kloub připevňovací horní (CV030169001)</t>
  </si>
  <si>
    <t>-444233048</t>
  </si>
  <si>
    <t>7591080780.1</t>
  </si>
  <si>
    <t>Ostatní náhradní díly EP600 Souprava připevňovací kloubová elmot.přestav. (CV030839011)</t>
  </si>
  <si>
    <t>75771087</t>
  </si>
  <si>
    <t>7591050020</t>
  </si>
  <si>
    <t>Kryty Kryt kontrolních pravítek úplný (CV030729002)</t>
  </si>
  <si>
    <t>1756173224</t>
  </si>
  <si>
    <t>7591080215</t>
  </si>
  <si>
    <t xml:space="preserve">Ostatní náhradní díly EP600 Klika sestavená  (CV200515013)</t>
  </si>
  <si>
    <t>222553238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</si>
</sst>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49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zabezpečovacího zařízení v žst. Sázava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žst. Sázava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29. 3. 2021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 xml:space="preserve"> Signal Projekt s.r.o.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 xml:space="preserve"> Ing. Šustr Ondřej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7"/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ROUND(AG96+AG104+AG105+AG108+AG111+AG112,2)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82</v>
      </c>
      <c r="AR95" s="123"/>
      <c r="AS95" s="124">
        <f>ROUND(AS96+AS104+AS105+AS108+AS111+AS112,2)</f>
        <v>0</v>
      </c>
      <c r="AT95" s="125">
        <f>ROUND(SUM(AV95:AW95),2)</f>
        <v>0</v>
      </c>
      <c r="AU95" s="126">
        <f>ROUND(AU96+AU104+AU105+AU108+AU111+AU112,5)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ROUND(AZ96+AZ104+AZ105+AZ108+AZ111+AZ112,2)</f>
        <v>0</v>
      </c>
      <c r="BA95" s="125">
        <f>ROUND(BA96+BA104+BA105+BA108+BA111+BA112,2)</f>
        <v>0</v>
      </c>
      <c r="BB95" s="125">
        <f>ROUND(BB96+BB104+BB105+BB108+BB111+BB112,2)</f>
        <v>0</v>
      </c>
      <c r="BC95" s="125">
        <f>ROUND(BC96+BC104+BC105+BC108+BC111+BC112,2)</f>
        <v>0</v>
      </c>
      <c r="BD95" s="127">
        <f>ROUND(BD96+BD104+BD105+BD108+BD111+BD112,2)</f>
        <v>0</v>
      </c>
      <c r="BE95" s="7"/>
      <c r="BS95" s="128" t="s">
        <v>76</v>
      </c>
      <c r="BT95" s="128" t="s">
        <v>83</v>
      </c>
      <c r="BU95" s="128" t="s">
        <v>78</v>
      </c>
      <c r="BV95" s="128" t="s">
        <v>79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4" customFormat="1" ht="23.25" customHeight="1">
      <c r="A96" s="4"/>
      <c r="B96" s="67"/>
      <c r="C96" s="129"/>
      <c r="D96" s="129"/>
      <c r="E96" s="130" t="s">
        <v>86</v>
      </c>
      <c r="F96" s="130"/>
      <c r="G96" s="130"/>
      <c r="H96" s="130"/>
      <c r="I96" s="130"/>
      <c r="J96" s="129"/>
      <c r="K96" s="130" t="s">
        <v>87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ROUND(AG97+AG102+AG103,2)</f>
        <v>0</v>
      </c>
      <c r="AH96" s="129"/>
      <c r="AI96" s="129"/>
      <c r="AJ96" s="129"/>
      <c r="AK96" s="129"/>
      <c r="AL96" s="129"/>
      <c r="AM96" s="129"/>
      <c r="AN96" s="132">
        <f>SUM(AG96,AT96)</f>
        <v>0</v>
      </c>
      <c r="AO96" s="129"/>
      <c r="AP96" s="129"/>
      <c r="AQ96" s="133" t="s">
        <v>88</v>
      </c>
      <c r="AR96" s="69"/>
      <c r="AS96" s="134">
        <f>ROUND(AS97+AS102+AS103,2)</f>
        <v>0</v>
      </c>
      <c r="AT96" s="135">
        <f>ROUND(SUM(AV96:AW96),2)</f>
        <v>0</v>
      </c>
      <c r="AU96" s="136">
        <f>ROUND(AU97+AU102+AU103,5)</f>
        <v>0</v>
      </c>
      <c r="AV96" s="135">
        <f>ROUND(AZ96*L29,2)</f>
        <v>0</v>
      </c>
      <c r="AW96" s="135">
        <f>ROUND(BA96*L30,2)</f>
        <v>0</v>
      </c>
      <c r="AX96" s="135">
        <f>ROUND(BB96*L29,2)</f>
        <v>0</v>
      </c>
      <c r="AY96" s="135">
        <f>ROUND(BC96*L30,2)</f>
        <v>0</v>
      </c>
      <c r="AZ96" s="135">
        <f>ROUND(AZ97+AZ102+AZ103,2)</f>
        <v>0</v>
      </c>
      <c r="BA96" s="135">
        <f>ROUND(BA97+BA102+BA103,2)</f>
        <v>0</v>
      </c>
      <c r="BB96" s="135">
        <f>ROUND(BB97+BB102+BB103,2)</f>
        <v>0</v>
      </c>
      <c r="BC96" s="135">
        <f>ROUND(BC97+BC102+BC103,2)</f>
        <v>0</v>
      </c>
      <c r="BD96" s="137">
        <f>ROUND(BD97+BD102+BD103,2)</f>
        <v>0</v>
      </c>
      <c r="BE96" s="4"/>
      <c r="BS96" s="138" t="s">
        <v>76</v>
      </c>
      <c r="BT96" s="138" t="s">
        <v>85</v>
      </c>
      <c r="BU96" s="138" t="s">
        <v>78</v>
      </c>
      <c r="BV96" s="138" t="s">
        <v>79</v>
      </c>
      <c r="BW96" s="138" t="s">
        <v>89</v>
      </c>
      <c r="BX96" s="138" t="s">
        <v>84</v>
      </c>
      <c r="CL96" s="138" t="s">
        <v>1</v>
      </c>
    </row>
    <row r="97" s="4" customFormat="1" ht="16.5" customHeight="1">
      <c r="A97" s="4"/>
      <c r="B97" s="67"/>
      <c r="C97" s="129"/>
      <c r="D97" s="129"/>
      <c r="E97" s="129"/>
      <c r="F97" s="130" t="s">
        <v>90</v>
      </c>
      <c r="G97" s="130"/>
      <c r="H97" s="130"/>
      <c r="I97" s="130"/>
      <c r="J97" s="130"/>
      <c r="K97" s="129"/>
      <c r="L97" s="130" t="s">
        <v>91</v>
      </c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ROUND(SUM(AG98:AG101),2)</f>
        <v>0</v>
      </c>
      <c r="AH97" s="129"/>
      <c r="AI97" s="129"/>
      <c r="AJ97" s="129"/>
      <c r="AK97" s="129"/>
      <c r="AL97" s="129"/>
      <c r="AM97" s="129"/>
      <c r="AN97" s="132">
        <f>SUM(AG97,AT97)</f>
        <v>0</v>
      </c>
      <c r="AO97" s="129"/>
      <c r="AP97" s="129"/>
      <c r="AQ97" s="133" t="s">
        <v>88</v>
      </c>
      <c r="AR97" s="69"/>
      <c r="AS97" s="134">
        <f>ROUND(SUM(AS98:AS101),2)</f>
        <v>0</v>
      </c>
      <c r="AT97" s="135">
        <f>ROUND(SUM(AV97:AW97),2)</f>
        <v>0</v>
      </c>
      <c r="AU97" s="136">
        <f>ROUND(SUM(AU98:AU101),5)</f>
        <v>0</v>
      </c>
      <c r="AV97" s="135">
        <f>ROUND(AZ97*L29,2)</f>
        <v>0</v>
      </c>
      <c r="AW97" s="135">
        <f>ROUND(BA97*L30,2)</f>
        <v>0</v>
      </c>
      <c r="AX97" s="135">
        <f>ROUND(BB97*L29,2)</f>
        <v>0</v>
      </c>
      <c r="AY97" s="135">
        <f>ROUND(BC97*L30,2)</f>
        <v>0</v>
      </c>
      <c r="AZ97" s="135">
        <f>ROUND(SUM(AZ98:AZ101),2)</f>
        <v>0</v>
      </c>
      <c r="BA97" s="135">
        <f>ROUND(SUM(BA98:BA101),2)</f>
        <v>0</v>
      </c>
      <c r="BB97" s="135">
        <f>ROUND(SUM(BB98:BB101),2)</f>
        <v>0</v>
      </c>
      <c r="BC97" s="135">
        <f>ROUND(SUM(BC98:BC101),2)</f>
        <v>0</v>
      </c>
      <c r="BD97" s="137">
        <f>ROUND(SUM(BD98:BD101),2)</f>
        <v>0</v>
      </c>
      <c r="BE97" s="4"/>
      <c r="BS97" s="138" t="s">
        <v>76</v>
      </c>
      <c r="BT97" s="138" t="s">
        <v>92</v>
      </c>
      <c r="BU97" s="138" t="s">
        <v>78</v>
      </c>
      <c r="BV97" s="138" t="s">
        <v>79</v>
      </c>
      <c r="BW97" s="138" t="s">
        <v>93</v>
      </c>
      <c r="BX97" s="138" t="s">
        <v>89</v>
      </c>
      <c r="CL97" s="138" t="s">
        <v>1</v>
      </c>
    </row>
    <row r="98" s="4" customFormat="1" ht="16.5" customHeight="1">
      <c r="A98" s="139" t="s">
        <v>94</v>
      </c>
      <c r="B98" s="67"/>
      <c r="C98" s="129"/>
      <c r="D98" s="129"/>
      <c r="E98" s="129"/>
      <c r="F98" s="129"/>
      <c r="G98" s="130" t="s">
        <v>95</v>
      </c>
      <c r="H98" s="130"/>
      <c r="I98" s="130"/>
      <c r="J98" s="130"/>
      <c r="K98" s="130"/>
      <c r="L98" s="129"/>
      <c r="M98" s="130" t="s">
        <v>96</v>
      </c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2">
        <f>'01 - Technologie zab. zař'!J34</f>
        <v>0</v>
      </c>
      <c r="AH98" s="129"/>
      <c r="AI98" s="129"/>
      <c r="AJ98" s="129"/>
      <c r="AK98" s="129"/>
      <c r="AL98" s="129"/>
      <c r="AM98" s="129"/>
      <c r="AN98" s="132">
        <f>SUM(AG98,AT98)</f>
        <v>0</v>
      </c>
      <c r="AO98" s="129"/>
      <c r="AP98" s="129"/>
      <c r="AQ98" s="133" t="s">
        <v>88</v>
      </c>
      <c r="AR98" s="69"/>
      <c r="AS98" s="134">
        <v>0</v>
      </c>
      <c r="AT98" s="135">
        <f>ROUND(SUM(AV98:AW98),2)</f>
        <v>0</v>
      </c>
      <c r="AU98" s="136">
        <f>'01 - Technologie zab. zař'!P126</f>
        <v>0</v>
      </c>
      <c r="AV98" s="135">
        <f>'01 - Technologie zab. zař'!J37</f>
        <v>0</v>
      </c>
      <c r="AW98" s="135">
        <f>'01 - Technologie zab. zař'!J38</f>
        <v>0</v>
      </c>
      <c r="AX98" s="135">
        <f>'01 - Technologie zab. zař'!J39</f>
        <v>0</v>
      </c>
      <c r="AY98" s="135">
        <f>'01 - Technologie zab. zař'!J40</f>
        <v>0</v>
      </c>
      <c r="AZ98" s="135">
        <f>'01 - Technologie zab. zař'!F37</f>
        <v>0</v>
      </c>
      <c r="BA98" s="135">
        <f>'01 - Technologie zab. zař'!F38</f>
        <v>0</v>
      </c>
      <c r="BB98" s="135">
        <f>'01 - Technologie zab. zař'!F39</f>
        <v>0</v>
      </c>
      <c r="BC98" s="135">
        <f>'01 - Technologie zab. zař'!F40</f>
        <v>0</v>
      </c>
      <c r="BD98" s="137">
        <f>'01 - Technologie zab. zař'!F41</f>
        <v>0</v>
      </c>
      <c r="BE98" s="4"/>
      <c r="BT98" s="138" t="s">
        <v>97</v>
      </c>
      <c r="BV98" s="138" t="s">
        <v>79</v>
      </c>
      <c r="BW98" s="138" t="s">
        <v>98</v>
      </c>
      <c r="BX98" s="138" t="s">
        <v>93</v>
      </c>
      <c r="CL98" s="138" t="s">
        <v>1</v>
      </c>
    </row>
    <row r="99" s="4" customFormat="1" ht="16.5" customHeight="1">
      <c r="A99" s="139" t="s">
        <v>94</v>
      </c>
      <c r="B99" s="67"/>
      <c r="C99" s="129"/>
      <c r="D99" s="129"/>
      <c r="E99" s="129"/>
      <c r="F99" s="129"/>
      <c r="G99" s="130" t="s">
        <v>99</v>
      </c>
      <c r="H99" s="130"/>
      <c r="I99" s="130"/>
      <c r="J99" s="130"/>
      <c r="K99" s="130"/>
      <c r="L99" s="129"/>
      <c r="M99" s="130" t="s">
        <v>100</v>
      </c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2">
        <f>'02 - Zemní práce'!J34</f>
        <v>0</v>
      </c>
      <c r="AH99" s="129"/>
      <c r="AI99" s="129"/>
      <c r="AJ99" s="129"/>
      <c r="AK99" s="129"/>
      <c r="AL99" s="129"/>
      <c r="AM99" s="129"/>
      <c r="AN99" s="132">
        <f>SUM(AG99,AT99)</f>
        <v>0</v>
      </c>
      <c r="AO99" s="129"/>
      <c r="AP99" s="129"/>
      <c r="AQ99" s="133" t="s">
        <v>88</v>
      </c>
      <c r="AR99" s="69"/>
      <c r="AS99" s="134">
        <v>0</v>
      </c>
      <c r="AT99" s="135">
        <f>ROUND(SUM(AV99:AW99),2)</f>
        <v>0</v>
      </c>
      <c r="AU99" s="136">
        <f>'02 - Zemní práce'!P124</f>
        <v>0</v>
      </c>
      <c r="AV99" s="135">
        <f>'02 - Zemní práce'!J37</f>
        <v>0</v>
      </c>
      <c r="AW99" s="135">
        <f>'02 - Zemní práce'!J38</f>
        <v>0</v>
      </c>
      <c r="AX99" s="135">
        <f>'02 - Zemní práce'!J39</f>
        <v>0</v>
      </c>
      <c r="AY99" s="135">
        <f>'02 - Zemní práce'!J40</f>
        <v>0</v>
      </c>
      <c r="AZ99" s="135">
        <f>'02 - Zemní práce'!F37</f>
        <v>0</v>
      </c>
      <c r="BA99" s="135">
        <f>'02 - Zemní práce'!F38</f>
        <v>0</v>
      </c>
      <c r="BB99" s="135">
        <f>'02 - Zemní práce'!F39</f>
        <v>0</v>
      </c>
      <c r="BC99" s="135">
        <f>'02 - Zemní práce'!F40</f>
        <v>0</v>
      </c>
      <c r="BD99" s="137">
        <f>'02 - Zemní práce'!F41</f>
        <v>0</v>
      </c>
      <c r="BE99" s="4"/>
      <c r="BT99" s="138" t="s">
        <v>97</v>
      </c>
      <c r="BV99" s="138" t="s">
        <v>79</v>
      </c>
      <c r="BW99" s="138" t="s">
        <v>101</v>
      </c>
      <c r="BX99" s="138" t="s">
        <v>93</v>
      </c>
      <c r="CL99" s="138" t="s">
        <v>1</v>
      </c>
    </row>
    <row r="100" s="4" customFormat="1" ht="16.5" customHeight="1">
      <c r="A100" s="139" t="s">
        <v>94</v>
      </c>
      <c r="B100" s="67"/>
      <c r="C100" s="129"/>
      <c r="D100" s="129"/>
      <c r="E100" s="129"/>
      <c r="F100" s="129"/>
      <c r="G100" s="130" t="s">
        <v>102</v>
      </c>
      <c r="H100" s="130"/>
      <c r="I100" s="130"/>
      <c r="J100" s="130"/>
      <c r="K100" s="130"/>
      <c r="L100" s="129"/>
      <c r="M100" s="130" t="s">
        <v>103</v>
      </c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2">
        <f>'03 - PZS S1-P5777 v km 44...'!J34</f>
        <v>0</v>
      </c>
      <c r="AH100" s="129"/>
      <c r="AI100" s="129"/>
      <c r="AJ100" s="129"/>
      <c r="AK100" s="129"/>
      <c r="AL100" s="129"/>
      <c r="AM100" s="129"/>
      <c r="AN100" s="132">
        <f>SUM(AG100,AT100)</f>
        <v>0</v>
      </c>
      <c r="AO100" s="129"/>
      <c r="AP100" s="129"/>
      <c r="AQ100" s="133" t="s">
        <v>88</v>
      </c>
      <c r="AR100" s="69"/>
      <c r="AS100" s="134">
        <v>0</v>
      </c>
      <c r="AT100" s="135">
        <f>ROUND(SUM(AV100:AW100),2)</f>
        <v>0</v>
      </c>
      <c r="AU100" s="136">
        <f>'03 - PZS S1-P5777 v km 44...'!P125</f>
        <v>0</v>
      </c>
      <c r="AV100" s="135">
        <f>'03 - PZS S1-P5777 v km 44...'!J37</f>
        <v>0</v>
      </c>
      <c r="AW100" s="135">
        <f>'03 - PZS S1-P5777 v km 44...'!J38</f>
        <v>0</v>
      </c>
      <c r="AX100" s="135">
        <f>'03 - PZS S1-P5777 v km 44...'!J39</f>
        <v>0</v>
      </c>
      <c r="AY100" s="135">
        <f>'03 - PZS S1-P5777 v km 44...'!J40</f>
        <v>0</v>
      </c>
      <c r="AZ100" s="135">
        <f>'03 - PZS S1-P5777 v km 44...'!F37</f>
        <v>0</v>
      </c>
      <c r="BA100" s="135">
        <f>'03 - PZS S1-P5777 v km 44...'!F38</f>
        <v>0</v>
      </c>
      <c r="BB100" s="135">
        <f>'03 - PZS S1-P5777 v km 44...'!F39</f>
        <v>0</v>
      </c>
      <c r="BC100" s="135">
        <f>'03 - PZS S1-P5777 v km 44...'!F40</f>
        <v>0</v>
      </c>
      <c r="BD100" s="137">
        <f>'03 - PZS S1-P5777 v km 44...'!F41</f>
        <v>0</v>
      </c>
      <c r="BE100" s="4"/>
      <c r="BT100" s="138" t="s">
        <v>97</v>
      </c>
      <c r="BV100" s="138" t="s">
        <v>79</v>
      </c>
      <c r="BW100" s="138" t="s">
        <v>104</v>
      </c>
      <c r="BX100" s="138" t="s">
        <v>93</v>
      </c>
      <c r="CL100" s="138" t="s">
        <v>1</v>
      </c>
    </row>
    <row r="101" s="4" customFormat="1" ht="16.5" customHeight="1">
      <c r="A101" s="139" t="s">
        <v>94</v>
      </c>
      <c r="B101" s="67"/>
      <c r="C101" s="129"/>
      <c r="D101" s="129"/>
      <c r="E101" s="129"/>
      <c r="F101" s="129"/>
      <c r="G101" s="130" t="s">
        <v>105</v>
      </c>
      <c r="H101" s="130"/>
      <c r="I101" s="130"/>
      <c r="J101" s="130"/>
      <c r="K101" s="130"/>
      <c r="L101" s="129"/>
      <c r="M101" s="130" t="s">
        <v>106</v>
      </c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2">
        <f>'04 - PZS S2-P5778 v km 45...'!J34</f>
        <v>0</v>
      </c>
      <c r="AH101" s="129"/>
      <c r="AI101" s="129"/>
      <c r="AJ101" s="129"/>
      <c r="AK101" s="129"/>
      <c r="AL101" s="129"/>
      <c r="AM101" s="129"/>
      <c r="AN101" s="132">
        <f>SUM(AG101,AT101)</f>
        <v>0</v>
      </c>
      <c r="AO101" s="129"/>
      <c r="AP101" s="129"/>
      <c r="AQ101" s="133" t="s">
        <v>88</v>
      </c>
      <c r="AR101" s="69"/>
      <c r="AS101" s="134">
        <v>0</v>
      </c>
      <c r="AT101" s="135">
        <f>ROUND(SUM(AV101:AW101),2)</f>
        <v>0</v>
      </c>
      <c r="AU101" s="136">
        <f>'04 - PZS S2-P5778 v km 45...'!P125</f>
        <v>0</v>
      </c>
      <c r="AV101" s="135">
        <f>'04 - PZS S2-P5778 v km 45...'!J37</f>
        <v>0</v>
      </c>
      <c r="AW101" s="135">
        <f>'04 - PZS S2-P5778 v km 45...'!J38</f>
        <v>0</v>
      </c>
      <c r="AX101" s="135">
        <f>'04 - PZS S2-P5778 v km 45...'!J39</f>
        <v>0</v>
      </c>
      <c r="AY101" s="135">
        <f>'04 - PZS S2-P5778 v km 45...'!J40</f>
        <v>0</v>
      </c>
      <c r="AZ101" s="135">
        <f>'04 - PZS S2-P5778 v km 45...'!F37</f>
        <v>0</v>
      </c>
      <c r="BA101" s="135">
        <f>'04 - PZS S2-P5778 v km 45...'!F38</f>
        <v>0</v>
      </c>
      <c r="BB101" s="135">
        <f>'04 - PZS S2-P5778 v km 45...'!F39</f>
        <v>0</v>
      </c>
      <c r="BC101" s="135">
        <f>'04 - PZS S2-P5778 v km 45...'!F40</f>
        <v>0</v>
      </c>
      <c r="BD101" s="137">
        <f>'04 - PZS S2-P5778 v km 45...'!F41</f>
        <v>0</v>
      </c>
      <c r="BE101" s="4"/>
      <c r="BT101" s="138" t="s">
        <v>97</v>
      </c>
      <c r="BV101" s="138" t="s">
        <v>79</v>
      </c>
      <c r="BW101" s="138" t="s">
        <v>107</v>
      </c>
      <c r="BX101" s="138" t="s">
        <v>93</v>
      </c>
      <c r="CL101" s="138" t="s">
        <v>1</v>
      </c>
    </row>
    <row r="102" s="4" customFormat="1" ht="16.5" customHeight="1">
      <c r="A102" s="139" t="s">
        <v>94</v>
      </c>
      <c r="B102" s="67"/>
      <c r="C102" s="129"/>
      <c r="D102" s="129"/>
      <c r="E102" s="129"/>
      <c r="F102" s="130" t="s">
        <v>108</v>
      </c>
      <c r="G102" s="130"/>
      <c r="H102" s="130"/>
      <c r="I102" s="130"/>
      <c r="J102" s="130"/>
      <c r="K102" s="129"/>
      <c r="L102" s="130" t="s">
        <v>109</v>
      </c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2">
        <f>'B - Provizorní zab.zař'!J34</f>
        <v>0</v>
      </c>
      <c r="AH102" s="129"/>
      <c r="AI102" s="129"/>
      <c r="AJ102" s="129"/>
      <c r="AK102" s="129"/>
      <c r="AL102" s="129"/>
      <c r="AM102" s="129"/>
      <c r="AN102" s="132">
        <f>SUM(AG102,AT102)</f>
        <v>0</v>
      </c>
      <c r="AO102" s="129"/>
      <c r="AP102" s="129"/>
      <c r="AQ102" s="133" t="s">
        <v>88</v>
      </c>
      <c r="AR102" s="69"/>
      <c r="AS102" s="134">
        <v>0</v>
      </c>
      <c r="AT102" s="135">
        <f>ROUND(SUM(AV102:AW102),2)</f>
        <v>0</v>
      </c>
      <c r="AU102" s="136">
        <f>'B - Provizorní zab.zař'!P125</f>
        <v>0</v>
      </c>
      <c r="AV102" s="135">
        <f>'B - Provizorní zab.zař'!J37</f>
        <v>0</v>
      </c>
      <c r="AW102" s="135">
        <f>'B - Provizorní zab.zař'!J38</f>
        <v>0</v>
      </c>
      <c r="AX102" s="135">
        <f>'B - Provizorní zab.zař'!J39</f>
        <v>0</v>
      </c>
      <c r="AY102" s="135">
        <f>'B - Provizorní zab.zař'!J40</f>
        <v>0</v>
      </c>
      <c r="AZ102" s="135">
        <f>'B - Provizorní zab.zař'!F37</f>
        <v>0</v>
      </c>
      <c r="BA102" s="135">
        <f>'B - Provizorní zab.zař'!F38</f>
        <v>0</v>
      </c>
      <c r="BB102" s="135">
        <f>'B - Provizorní zab.zař'!F39</f>
        <v>0</v>
      </c>
      <c r="BC102" s="135">
        <f>'B - Provizorní zab.zař'!F40</f>
        <v>0</v>
      </c>
      <c r="BD102" s="137">
        <f>'B - Provizorní zab.zař'!F41</f>
        <v>0</v>
      </c>
      <c r="BE102" s="4"/>
      <c r="BT102" s="138" t="s">
        <v>92</v>
      </c>
      <c r="BV102" s="138" t="s">
        <v>79</v>
      </c>
      <c r="BW102" s="138" t="s">
        <v>110</v>
      </c>
      <c r="BX102" s="138" t="s">
        <v>89</v>
      </c>
      <c r="CL102" s="138" t="s">
        <v>1</v>
      </c>
    </row>
    <row r="103" s="4" customFormat="1" ht="16.5" customHeight="1">
      <c r="A103" s="139" t="s">
        <v>94</v>
      </c>
      <c r="B103" s="67"/>
      <c r="C103" s="129"/>
      <c r="D103" s="129"/>
      <c r="E103" s="129"/>
      <c r="F103" s="130" t="s">
        <v>111</v>
      </c>
      <c r="G103" s="130"/>
      <c r="H103" s="130"/>
      <c r="I103" s="130"/>
      <c r="J103" s="130"/>
      <c r="K103" s="129"/>
      <c r="L103" s="130" t="s">
        <v>112</v>
      </c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2">
        <f>'C - Klimatizace'!J34</f>
        <v>0</v>
      </c>
      <c r="AH103" s="129"/>
      <c r="AI103" s="129"/>
      <c r="AJ103" s="129"/>
      <c r="AK103" s="129"/>
      <c r="AL103" s="129"/>
      <c r="AM103" s="129"/>
      <c r="AN103" s="132">
        <f>SUM(AG103,AT103)</f>
        <v>0</v>
      </c>
      <c r="AO103" s="129"/>
      <c r="AP103" s="129"/>
      <c r="AQ103" s="133" t="s">
        <v>88</v>
      </c>
      <c r="AR103" s="69"/>
      <c r="AS103" s="134">
        <v>0</v>
      </c>
      <c r="AT103" s="135">
        <f>ROUND(SUM(AV103:AW103),2)</f>
        <v>0</v>
      </c>
      <c r="AU103" s="136">
        <f>'C - Klimatizace'!P127</f>
        <v>0</v>
      </c>
      <c r="AV103" s="135">
        <f>'C - Klimatizace'!J37</f>
        <v>0</v>
      </c>
      <c r="AW103" s="135">
        <f>'C - Klimatizace'!J38</f>
        <v>0</v>
      </c>
      <c r="AX103" s="135">
        <f>'C - Klimatizace'!J39</f>
        <v>0</v>
      </c>
      <c r="AY103" s="135">
        <f>'C - Klimatizace'!J40</f>
        <v>0</v>
      </c>
      <c r="AZ103" s="135">
        <f>'C - Klimatizace'!F37</f>
        <v>0</v>
      </c>
      <c r="BA103" s="135">
        <f>'C - Klimatizace'!F38</f>
        <v>0</v>
      </c>
      <c r="BB103" s="135">
        <f>'C - Klimatizace'!F39</f>
        <v>0</v>
      </c>
      <c r="BC103" s="135">
        <f>'C - Klimatizace'!F40</f>
        <v>0</v>
      </c>
      <c r="BD103" s="137">
        <f>'C - Klimatizace'!F41</f>
        <v>0</v>
      </c>
      <c r="BE103" s="4"/>
      <c r="BT103" s="138" t="s">
        <v>92</v>
      </c>
      <c r="BV103" s="138" t="s">
        <v>79</v>
      </c>
      <c r="BW103" s="138" t="s">
        <v>113</v>
      </c>
      <c r="BX103" s="138" t="s">
        <v>89</v>
      </c>
      <c r="CL103" s="138" t="s">
        <v>1</v>
      </c>
    </row>
    <row r="104" s="4" customFormat="1" ht="23.25" customHeight="1">
      <c r="A104" s="139" t="s">
        <v>94</v>
      </c>
      <c r="B104" s="67"/>
      <c r="C104" s="129"/>
      <c r="D104" s="129"/>
      <c r="E104" s="130" t="s">
        <v>114</v>
      </c>
      <c r="F104" s="130"/>
      <c r="G104" s="130"/>
      <c r="H104" s="130"/>
      <c r="I104" s="130"/>
      <c r="J104" s="129"/>
      <c r="K104" s="130" t="s">
        <v>115</v>
      </c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2">
        <f>'PS 17-02-11 - žST Sázava,...'!J32</f>
        <v>0</v>
      </c>
      <c r="AH104" s="129"/>
      <c r="AI104" s="129"/>
      <c r="AJ104" s="129"/>
      <c r="AK104" s="129"/>
      <c r="AL104" s="129"/>
      <c r="AM104" s="129"/>
      <c r="AN104" s="132">
        <f>SUM(AG104,AT104)</f>
        <v>0</v>
      </c>
      <c r="AO104" s="129"/>
      <c r="AP104" s="129"/>
      <c r="AQ104" s="133" t="s">
        <v>88</v>
      </c>
      <c r="AR104" s="69"/>
      <c r="AS104" s="134">
        <v>0</v>
      </c>
      <c r="AT104" s="135">
        <f>ROUND(SUM(AV104:AW104),2)</f>
        <v>0</v>
      </c>
      <c r="AU104" s="136">
        <f>'PS 17-02-11 - žST Sázava,...'!P121</f>
        <v>0</v>
      </c>
      <c r="AV104" s="135">
        <f>'PS 17-02-11 - žST Sázava,...'!J35</f>
        <v>0</v>
      </c>
      <c r="AW104" s="135">
        <f>'PS 17-02-11 - žST Sázava,...'!J36</f>
        <v>0</v>
      </c>
      <c r="AX104" s="135">
        <f>'PS 17-02-11 - žST Sázava,...'!J37</f>
        <v>0</v>
      </c>
      <c r="AY104" s="135">
        <f>'PS 17-02-11 - žST Sázava,...'!J38</f>
        <v>0</v>
      </c>
      <c r="AZ104" s="135">
        <f>'PS 17-02-11 - žST Sázava,...'!F35</f>
        <v>0</v>
      </c>
      <c r="BA104" s="135">
        <f>'PS 17-02-11 - žST Sázava,...'!F36</f>
        <v>0</v>
      </c>
      <c r="BB104" s="135">
        <f>'PS 17-02-11 - žST Sázava,...'!F37</f>
        <v>0</v>
      </c>
      <c r="BC104" s="135">
        <f>'PS 17-02-11 - žST Sázava,...'!F38</f>
        <v>0</v>
      </c>
      <c r="BD104" s="137">
        <f>'PS 17-02-11 - žST Sázava,...'!F39</f>
        <v>0</v>
      </c>
      <c r="BE104" s="4"/>
      <c r="BT104" s="138" t="s">
        <v>85</v>
      </c>
      <c r="BV104" s="138" t="s">
        <v>79</v>
      </c>
      <c r="BW104" s="138" t="s">
        <v>116</v>
      </c>
      <c r="BX104" s="138" t="s">
        <v>84</v>
      </c>
      <c r="CL104" s="138" t="s">
        <v>1</v>
      </c>
    </row>
    <row r="105" s="4" customFormat="1" ht="23.25" customHeight="1">
      <c r="A105" s="4"/>
      <c r="B105" s="67"/>
      <c r="C105" s="129"/>
      <c r="D105" s="129"/>
      <c r="E105" s="130" t="s">
        <v>117</v>
      </c>
      <c r="F105" s="130"/>
      <c r="G105" s="130"/>
      <c r="H105" s="130"/>
      <c r="I105" s="130"/>
      <c r="J105" s="129"/>
      <c r="K105" s="130" t="s">
        <v>118</v>
      </c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1">
        <f>ROUND(SUM(AG106:AG107),2)</f>
        <v>0</v>
      </c>
      <c r="AH105" s="129"/>
      <c r="AI105" s="129"/>
      <c r="AJ105" s="129"/>
      <c r="AK105" s="129"/>
      <c r="AL105" s="129"/>
      <c r="AM105" s="129"/>
      <c r="AN105" s="132">
        <f>SUM(AG105,AT105)</f>
        <v>0</v>
      </c>
      <c r="AO105" s="129"/>
      <c r="AP105" s="129"/>
      <c r="AQ105" s="133" t="s">
        <v>88</v>
      </c>
      <c r="AR105" s="69"/>
      <c r="AS105" s="134">
        <f>ROUND(SUM(AS106:AS107),2)</f>
        <v>0</v>
      </c>
      <c r="AT105" s="135">
        <f>ROUND(SUM(AV105:AW105),2)</f>
        <v>0</v>
      </c>
      <c r="AU105" s="136">
        <f>ROUND(SUM(AU106:AU107),5)</f>
        <v>0</v>
      </c>
      <c r="AV105" s="135">
        <f>ROUND(AZ105*L29,2)</f>
        <v>0</v>
      </c>
      <c r="AW105" s="135">
        <f>ROUND(BA105*L30,2)</f>
        <v>0</v>
      </c>
      <c r="AX105" s="135">
        <f>ROUND(BB105*L29,2)</f>
        <v>0</v>
      </c>
      <c r="AY105" s="135">
        <f>ROUND(BC105*L30,2)</f>
        <v>0</v>
      </c>
      <c r="AZ105" s="135">
        <f>ROUND(SUM(AZ106:AZ107),2)</f>
        <v>0</v>
      </c>
      <c r="BA105" s="135">
        <f>ROUND(SUM(BA106:BA107),2)</f>
        <v>0</v>
      </c>
      <c r="BB105" s="135">
        <f>ROUND(SUM(BB106:BB107),2)</f>
        <v>0</v>
      </c>
      <c r="BC105" s="135">
        <f>ROUND(SUM(BC106:BC107),2)</f>
        <v>0</v>
      </c>
      <c r="BD105" s="137">
        <f>ROUND(SUM(BD106:BD107),2)</f>
        <v>0</v>
      </c>
      <c r="BE105" s="4"/>
      <c r="BS105" s="138" t="s">
        <v>76</v>
      </c>
      <c r="BT105" s="138" t="s">
        <v>85</v>
      </c>
      <c r="BU105" s="138" t="s">
        <v>78</v>
      </c>
      <c r="BV105" s="138" t="s">
        <v>79</v>
      </c>
      <c r="BW105" s="138" t="s">
        <v>119</v>
      </c>
      <c r="BX105" s="138" t="s">
        <v>84</v>
      </c>
      <c r="CL105" s="138" t="s">
        <v>1</v>
      </c>
    </row>
    <row r="106" s="4" customFormat="1" ht="16.5" customHeight="1">
      <c r="A106" s="139" t="s">
        <v>94</v>
      </c>
      <c r="B106" s="67"/>
      <c r="C106" s="129"/>
      <c r="D106" s="129"/>
      <c r="E106" s="129"/>
      <c r="F106" s="130" t="s">
        <v>95</v>
      </c>
      <c r="G106" s="130"/>
      <c r="H106" s="130"/>
      <c r="I106" s="130"/>
      <c r="J106" s="130"/>
      <c r="K106" s="129"/>
      <c r="L106" s="130" t="s">
        <v>120</v>
      </c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2">
        <f>'01 - dle Sborníku'!J34</f>
        <v>0</v>
      </c>
      <c r="AH106" s="129"/>
      <c r="AI106" s="129"/>
      <c r="AJ106" s="129"/>
      <c r="AK106" s="129"/>
      <c r="AL106" s="129"/>
      <c r="AM106" s="129"/>
      <c r="AN106" s="132">
        <f>SUM(AG106,AT106)</f>
        <v>0</v>
      </c>
      <c r="AO106" s="129"/>
      <c r="AP106" s="129"/>
      <c r="AQ106" s="133" t="s">
        <v>88</v>
      </c>
      <c r="AR106" s="69"/>
      <c r="AS106" s="134">
        <v>0</v>
      </c>
      <c r="AT106" s="135">
        <f>ROUND(SUM(AV106:AW106),2)</f>
        <v>0</v>
      </c>
      <c r="AU106" s="136">
        <f>'01 - dle Sborníku'!P125</f>
        <v>0</v>
      </c>
      <c r="AV106" s="135">
        <f>'01 - dle Sborníku'!J37</f>
        <v>0</v>
      </c>
      <c r="AW106" s="135">
        <f>'01 - dle Sborníku'!J38</f>
        <v>0</v>
      </c>
      <c r="AX106" s="135">
        <f>'01 - dle Sborníku'!J39</f>
        <v>0</v>
      </c>
      <c r="AY106" s="135">
        <f>'01 - dle Sborníku'!J40</f>
        <v>0</v>
      </c>
      <c r="AZ106" s="135">
        <f>'01 - dle Sborníku'!F37</f>
        <v>0</v>
      </c>
      <c r="BA106" s="135">
        <f>'01 - dle Sborníku'!F38</f>
        <v>0</v>
      </c>
      <c r="BB106" s="135">
        <f>'01 - dle Sborníku'!F39</f>
        <v>0</v>
      </c>
      <c r="BC106" s="135">
        <f>'01 - dle Sborníku'!F40</f>
        <v>0</v>
      </c>
      <c r="BD106" s="137">
        <f>'01 - dle Sborníku'!F41</f>
        <v>0</v>
      </c>
      <c r="BE106" s="4"/>
      <c r="BT106" s="138" t="s">
        <v>92</v>
      </c>
      <c r="BV106" s="138" t="s">
        <v>79</v>
      </c>
      <c r="BW106" s="138" t="s">
        <v>121</v>
      </c>
      <c r="BX106" s="138" t="s">
        <v>119</v>
      </c>
      <c r="CL106" s="138" t="s">
        <v>1</v>
      </c>
    </row>
    <row r="107" s="4" customFormat="1" ht="16.5" customHeight="1">
      <c r="A107" s="139" t="s">
        <v>94</v>
      </c>
      <c r="B107" s="67"/>
      <c r="C107" s="129"/>
      <c r="D107" s="129"/>
      <c r="E107" s="129"/>
      <c r="F107" s="130" t="s">
        <v>99</v>
      </c>
      <c r="G107" s="130"/>
      <c r="H107" s="130"/>
      <c r="I107" s="130"/>
      <c r="J107" s="130"/>
      <c r="K107" s="129"/>
      <c r="L107" s="130" t="s">
        <v>122</v>
      </c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2">
        <f>'02 - dle URS'!J34</f>
        <v>0</v>
      </c>
      <c r="AH107" s="129"/>
      <c r="AI107" s="129"/>
      <c r="AJ107" s="129"/>
      <c r="AK107" s="129"/>
      <c r="AL107" s="129"/>
      <c r="AM107" s="129"/>
      <c r="AN107" s="132">
        <f>SUM(AG107,AT107)</f>
        <v>0</v>
      </c>
      <c r="AO107" s="129"/>
      <c r="AP107" s="129"/>
      <c r="AQ107" s="133" t="s">
        <v>88</v>
      </c>
      <c r="AR107" s="69"/>
      <c r="AS107" s="134">
        <v>0</v>
      </c>
      <c r="AT107" s="135">
        <f>ROUND(SUM(AV107:AW107),2)</f>
        <v>0</v>
      </c>
      <c r="AU107" s="136">
        <f>'02 - dle URS'!P129</f>
        <v>0</v>
      </c>
      <c r="AV107" s="135">
        <f>'02 - dle URS'!J37</f>
        <v>0</v>
      </c>
      <c r="AW107" s="135">
        <f>'02 - dle URS'!J38</f>
        <v>0</v>
      </c>
      <c r="AX107" s="135">
        <f>'02 - dle URS'!J39</f>
        <v>0</v>
      </c>
      <c r="AY107" s="135">
        <f>'02 - dle URS'!J40</f>
        <v>0</v>
      </c>
      <c r="AZ107" s="135">
        <f>'02 - dle URS'!F37</f>
        <v>0</v>
      </c>
      <c r="BA107" s="135">
        <f>'02 - dle URS'!F38</f>
        <v>0</v>
      </c>
      <c r="BB107" s="135">
        <f>'02 - dle URS'!F39</f>
        <v>0</v>
      </c>
      <c r="BC107" s="135">
        <f>'02 - dle URS'!F40</f>
        <v>0</v>
      </c>
      <c r="BD107" s="137">
        <f>'02 - dle URS'!F41</f>
        <v>0</v>
      </c>
      <c r="BE107" s="4"/>
      <c r="BT107" s="138" t="s">
        <v>92</v>
      </c>
      <c r="BV107" s="138" t="s">
        <v>79</v>
      </c>
      <c r="BW107" s="138" t="s">
        <v>123</v>
      </c>
      <c r="BX107" s="138" t="s">
        <v>119</v>
      </c>
      <c r="CL107" s="138" t="s">
        <v>1</v>
      </c>
    </row>
    <row r="108" s="4" customFormat="1" ht="23.25" customHeight="1">
      <c r="A108" s="4"/>
      <c r="B108" s="67"/>
      <c r="C108" s="129"/>
      <c r="D108" s="129"/>
      <c r="E108" s="130" t="s">
        <v>124</v>
      </c>
      <c r="F108" s="130"/>
      <c r="G108" s="130"/>
      <c r="H108" s="130"/>
      <c r="I108" s="130"/>
      <c r="J108" s="129"/>
      <c r="K108" s="130" t="s">
        <v>125</v>
      </c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1">
        <f>ROUND(SUM(AG109:AG110),2)</f>
        <v>0</v>
      </c>
      <c r="AH108" s="129"/>
      <c r="AI108" s="129"/>
      <c r="AJ108" s="129"/>
      <c r="AK108" s="129"/>
      <c r="AL108" s="129"/>
      <c r="AM108" s="129"/>
      <c r="AN108" s="132">
        <f>SUM(AG108,AT108)</f>
        <v>0</v>
      </c>
      <c r="AO108" s="129"/>
      <c r="AP108" s="129"/>
      <c r="AQ108" s="133" t="s">
        <v>88</v>
      </c>
      <c r="AR108" s="69"/>
      <c r="AS108" s="134">
        <f>ROUND(SUM(AS109:AS110),2)</f>
        <v>0</v>
      </c>
      <c r="AT108" s="135">
        <f>ROUND(SUM(AV108:AW108),2)</f>
        <v>0</v>
      </c>
      <c r="AU108" s="136">
        <f>ROUND(SUM(AU109:AU110),5)</f>
        <v>0</v>
      </c>
      <c r="AV108" s="135">
        <f>ROUND(AZ108*L29,2)</f>
        <v>0</v>
      </c>
      <c r="AW108" s="135">
        <f>ROUND(BA108*L30,2)</f>
        <v>0</v>
      </c>
      <c r="AX108" s="135">
        <f>ROUND(BB108*L29,2)</f>
        <v>0</v>
      </c>
      <c r="AY108" s="135">
        <f>ROUND(BC108*L30,2)</f>
        <v>0</v>
      </c>
      <c r="AZ108" s="135">
        <f>ROUND(SUM(AZ109:AZ110),2)</f>
        <v>0</v>
      </c>
      <c r="BA108" s="135">
        <f>ROUND(SUM(BA109:BA110),2)</f>
        <v>0</v>
      </c>
      <c r="BB108" s="135">
        <f>ROUND(SUM(BB109:BB110),2)</f>
        <v>0</v>
      </c>
      <c r="BC108" s="135">
        <f>ROUND(SUM(BC109:BC110),2)</f>
        <v>0</v>
      </c>
      <c r="BD108" s="137">
        <f>ROUND(SUM(BD109:BD110),2)</f>
        <v>0</v>
      </c>
      <c r="BE108" s="4"/>
      <c r="BS108" s="138" t="s">
        <v>76</v>
      </c>
      <c r="BT108" s="138" t="s">
        <v>85</v>
      </c>
      <c r="BU108" s="138" t="s">
        <v>78</v>
      </c>
      <c r="BV108" s="138" t="s">
        <v>79</v>
      </c>
      <c r="BW108" s="138" t="s">
        <v>126</v>
      </c>
      <c r="BX108" s="138" t="s">
        <v>84</v>
      </c>
      <c r="CL108" s="138" t="s">
        <v>1</v>
      </c>
    </row>
    <row r="109" s="4" customFormat="1" ht="16.5" customHeight="1">
      <c r="A109" s="139" t="s">
        <v>94</v>
      </c>
      <c r="B109" s="67"/>
      <c r="C109" s="129"/>
      <c r="D109" s="129"/>
      <c r="E109" s="129"/>
      <c r="F109" s="130" t="s">
        <v>95</v>
      </c>
      <c r="G109" s="130"/>
      <c r="H109" s="130"/>
      <c r="I109" s="130"/>
      <c r="J109" s="130"/>
      <c r="K109" s="129"/>
      <c r="L109" s="130" t="s">
        <v>120</v>
      </c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2">
        <f>'01 - dle Sborníku_01'!J34</f>
        <v>0</v>
      </c>
      <c r="AH109" s="129"/>
      <c r="AI109" s="129"/>
      <c r="AJ109" s="129"/>
      <c r="AK109" s="129"/>
      <c r="AL109" s="129"/>
      <c r="AM109" s="129"/>
      <c r="AN109" s="132">
        <f>SUM(AG109,AT109)</f>
        <v>0</v>
      </c>
      <c r="AO109" s="129"/>
      <c r="AP109" s="129"/>
      <c r="AQ109" s="133" t="s">
        <v>88</v>
      </c>
      <c r="AR109" s="69"/>
      <c r="AS109" s="134">
        <v>0</v>
      </c>
      <c r="AT109" s="135">
        <f>ROUND(SUM(AV109:AW109),2)</f>
        <v>0</v>
      </c>
      <c r="AU109" s="136">
        <f>'01 - dle Sborníku_01'!P125</f>
        <v>0</v>
      </c>
      <c r="AV109" s="135">
        <f>'01 - dle Sborníku_01'!J37</f>
        <v>0</v>
      </c>
      <c r="AW109" s="135">
        <f>'01 - dle Sborníku_01'!J38</f>
        <v>0</v>
      </c>
      <c r="AX109" s="135">
        <f>'01 - dle Sborníku_01'!J39</f>
        <v>0</v>
      </c>
      <c r="AY109" s="135">
        <f>'01 - dle Sborníku_01'!J40</f>
        <v>0</v>
      </c>
      <c r="AZ109" s="135">
        <f>'01 - dle Sborníku_01'!F37</f>
        <v>0</v>
      </c>
      <c r="BA109" s="135">
        <f>'01 - dle Sborníku_01'!F38</f>
        <v>0</v>
      </c>
      <c r="BB109" s="135">
        <f>'01 - dle Sborníku_01'!F39</f>
        <v>0</v>
      </c>
      <c r="BC109" s="135">
        <f>'01 - dle Sborníku_01'!F40</f>
        <v>0</v>
      </c>
      <c r="BD109" s="137">
        <f>'01 - dle Sborníku_01'!F41</f>
        <v>0</v>
      </c>
      <c r="BE109" s="4"/>
      <c r="BT109" s="138" t="s">
        <v>92</v>
      </c>
      <c r="BV109" s="138" t="s">
        <v>79</v>
      </c>
      <c r="BW109" s="138" t="s">
        <v>127</v>
      </c>
      <c r="BX109" s="138" t="s">
        <v>126</v>
      </c>
      <c r="CL109" s="138" t="s">
        <v>1</v>
      </c>
    </row>
    <row r="110" s="4" customFormat="1" ht="16.5" customHeight="1">
      <c r="A110" s="139" t="s">
        <v>94</v>
      </c>
      <c r="B110" s="67"/>
      <c r="C110" s="129"/>
      <c r="D110" s="129"/>
      <c r="E110" s="129"/>
      <c r="F110" s="130" t="s">
        <v>99</v>
      </c>
      <c r="G110" s="130"/>
      <c r="H110" s="130"/>
      <c r="I110" s="130"/>
      <c r="J110" s="130"/>
      <c r="K110" s="129"/>
      <c r="L110" s="130" t="s">
        <v>122</v>
      </c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2">
        <f>'02 - dle URS_01'!J34</f>
        <v>0</v>
      </c>
      <c r="AH110" s="129"/>
      <c r="AI110" s="129"/>
      <c r="AJ110" s="129"/>
      <c r="AK110" s="129"/>
      <c r="AL110" s="129"/>
      <c r="AM110" s="129"/>
      <c r="AN110" s="132">
        <f>SUM(AG110,AT110)</f>
        <v>0</v>
      </c>
      <c r="AO110" s="129"/>
      <c r="AP110" s="129"/>
      <c r="AQ110" s="133" t="s">
        <v>88</v>
      </c>
      <c r="AR110" s="69"/>
      <c r="AS110" s="134">
        <v>0</v>
      </c>
      <c r="AT110" s="135">
        <f>ROUND(SUM(AV110:AW110),2)</f>
        <v>0</v>
      </c>
      <c r="AU110" s="136">
        <f>'02 - dle URS_01'!P126</f>
        <v>0</v>
      </c>
      <c r="AV110" s="135">
        <f>'02 - dle URS_01'!J37</f>
        <v>0</v>
      </c>
      <c r="AW110" s="135">
        <f>'02 - dle URS_01'!J38</f>
        <v>0</v>
      </c>
      <c r="AX110" s="135">
        <f>'02 - dle URS_01'!J39</f>
        <v>0</v>
      </c>
      <c r="AY110" s="135">
        <f>'02 - dle URS_01'!J40</f>
        <v>0</v>
      </c>
      <c r="AZ110" s="135">
        <f>'02 - dle URS_01'!F37</f>
        <v>0</v>
      </c>
      <c r="BA110" s="135">
        <f>'02 - dle URS_01'!F38</f>
        <v>0</v>
      </c>
      <c r="BB110" s="135">
        <f>'02 - dle URS_01'!F39</f>
        <v>0</v>
      </c>
      <c r="BC110" s="135">
        <f>'02 - dle URS_01'!F40</f>
        <v>0</v>
      </c>
      <c r="BD110" s="137">
        <f>'02 - dle URS_01'!F41</f>
        <v>0</v>
      </c>
      <c r="BE110" s="4"/>
      <c r="BT110" s="138" t="s">
        <v>92</v>
      </c>
      <c r="BV110" s="138" t="s">
        <v>79</v>
      </c>
      <c r="BW110" s="138" t="s">
        <v>128</v>
      </c>
      <c r="BX110" s="138" t="s">
        <v>126</v>
      </c>
      <c r="CL110" s="138" t="s">
        <v>1</v>
      </c>
    </row>
    <row r="111" s="4" customFormat="1" ht="16.5" customHeight="1">
      <c r="A111" s="139" t="s">
        <v>94</v>
      </c>
      <c r="B111" s="67"/>
      <c r="C111" s="129"/>
      <c r="D111" s="129"/>
      <c r="E111" s="130" t="s">
        <v>129</v>
      </c>
      <c r="F111" s="130"/>
      <c r="G111" s="130"/>
      <c r="H111" s="130"/>
      <c r="I111" s="130"/>
      <c r="J111" s="129"/>
      <c r="K111" s="130" t="s">
        <v>129</v>
      </c>
      <c r="L111" s="130"/>
      <c r="M111" s="130"/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2">
        <f>'VON - VON'!J32</f>
        <v>0</v>
      </c>
      <c r="AH111" s="129"/>
      <c r="AI111" s="129"/>
      <c r="AJ111" s="129"/>
      <c r="AK111" s="129"/>
      <c r="AL111" s="129"/>
      <c r="AM111" s="129"/>
      <c r="AN111" s="132">
        <f>SUM(AG111,AT111)</f>
        <v>0</v>
      </c>
      <c r="AO111" s="129"/>
      <c r="AP111" s="129"/>
      <c r="AQ111" s="133" t="s">
        <v>88</v>
      </c>
      <c r="AR111" s="69"/>
      <c r="AS111" s="134">
        <v>0</v>
      </c>
      <c r="AT111" s="135">
        <f>ROUND(SUM(AV111:AW111),2)</f>
        <v>0</v>
      </c>
      <c r="AU111" s="136">
        <f>'VON - VON'!P125</f>
        <v>0</v>
      </c>
      <c r="AV111" s="135">
        <f>'VON - VON'!J35</f>
        <v>0</v>
      </c>
      <c r="AW111" s="135">
        <f>'VON - VON'!J36</f>
        <v>0</v>
      </c>
      <c r="AX111" s="135">
        <f>'VON - VON'!J37</f>
        <v>0</v>
      </c>
      <c r="AY111" s="135">
        <f>'VON - VON'!J38</f>
        <v>0</v>
      </c>
      <c r="AZ111" s="135">
        <f>'VON - VON'!F35</f>
        <v>0</v>
      </c>
      <c r="BA111" s="135">
        <f>'VON - VON'!F36</f>
        <v>0</v>
      </c>
      <c r="BB111" s="135">
        <f>'VON - VON'!F37</f>
        <v>0</v>
      </c>
      <c r="BC111" s="135">
        <f>'VON - VON'!F38</f>
        <v>0</v>
      </c>
      <c r="BD111" s="137">
        <f>'VON - VON'!F39</f>
        <v>0</v>
      </c>
      <c r="BE111" s="4"/>
      <c r="BT111" s="138" t="s">
        <v>85</v>
      </c>
      <c r="BV111" s="138" t="s">
        <v>79</v>
      </c>
      <c r="BW111" s="138" t="s">
        <v>130</v>
      </c>
      <c r="BX111" s="138" t="s">
        <v>84</v>
      </c>
      <c r="CL111" s="138" t="s">
        <v>1</v>
      </c>
    </row>
    <row r="112" s="4" customFormat="1" ht="47.25" customHeight="1">
      <c r="A112" s="139" t="s">
        <v>94</v>
      </c>
      <c r="B112" s="67"/>
      <c r="C112" s="129"/>
      <c r="D112" s="129"/>
      <c r="E112" s="130" t="s">
        <v>131</v>
      </c>
      <c r="F112" s="130"/>
      <c r="G112" s="130"/>
      <c r="H112" s="130"/>
      <c r="I112" s="130"/>
      <c r="J112" s="129"/>
      <c r="K112" s="130" t="s">
        <v>132</v>
      </c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2">
        <f>'N E O C E Ň O V A T - dod...'!J32</f>
        <v>0</v>
      </c>
      <c r="AH112" s="129"/>
      <c r="AI112" s="129"/>
      <c r="AJ112" s="129"/>
      <c r="AK112" s="129"/>
      <c r="AL112" s="129"/>
      <c r="AM112" s="129"/>
      <c r="AN112" s="132">
        <f>SUM(AG112,AT112)</f>
        <v>0</v>
      </c>
      <c r="AO112" s="129"/>
      <c r="AP112" s="129"/>
      <c r="AQ112" s="133" t="s">
        <v>88</v>
      </c>
      <c r="AR112" s="69"/>
      <c r="AS112" s="140">
        <v>0</v>
      </c>
      <c r="AT112" s="141">
        <f>ROUND(SUM(AV112:AW112),2)</f>
        <v>0</v>
      </c>
      <c r="AU112" s="142">
        <f>'N E O C E Ň O V A T - dod...'!P121</f>
        <v>0</v>
      </c>
      <c r="AV112" s="141">
        <f>'N E O C E Ň O V A T - dod...'!J35</f>
        <v>0</v>
      </c>
      <c r="AW112" s="141">
        <f>'N E O C E Ň O V A T - dod...'!J36</f>
        <v>0</v>
      </c>
      <c r="AX112" s="141">
        <f>'N E O C E Ň O V A T - dod...'!J37</f>
        <v>0</v>
      </c>
      <c r="AY112" s="141">
        <f>'N E O C E Ň O V A T - dod...'!J38</f>
        <v>0</v>
      </c>
      <c r="AZ112" s="141">
        <f>'N E O C E Ň O V A T - dod...'!F35</f>
        <v>0</v>
      </c>
      <c r="BA112" s="141">
        <f>'N E O C E Ň O V A T - dod...'!F36</f>
        <v>0</v>
      </c>
      <c r="BB112" s="141">
        <f>'N E O C E Ň O V A T - dod...'!F37</f>
        <v>0</v>
      </c>
      <c r="BC112" s="141">
        <f>'N E O C E Ň O V A T - dod...'!F38</f>
        <v>0</v>
      </c>
      <c r="BD112" s="143">
        <f>'N E O C E Ň O V A T - dod...'!F39</f>
        <v>0</v>
      </c>
      <c r="BE112" s="4"/>
      <c r="BT112" s="138" t="s">
        <v>85</v>
      </c>
      <c r="BV112" s="138" t="s">
        <v>79</v>
      </c>
      <c r="BW112" s="138" t="s">
        <v>133</v>
      </c>
      <c r="BX112" s="138" t="s">
        <v>84</v>
      </c>
      <c r="CL112" s="138" t="s">
        <v>1</v>
      </c>
    </row>
    <row r="113" s="2" customFormat="1" ht="30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41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="2" customFormat="1" ht="6.96" customHeight="1">
      <c r="A114" s="35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  <c r="AN114" s="64"/>
      <c r="AO114" s="64"/>
      <c r="AP114" s="64"/>
      <c r="AQ114" s="64"/>
      <c r="AR114" s="41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</sheetData>
  <sheetProtection sheet="1" formatColumns="0" formatRows="0" objects="1" scenarios="1" spinCount="100000" saltValue="Nshdy9VdHqiJYTdcnkfc5QO6R3x8Du/yVxTNyWDoRp3VTGKUGkO29ipvedGyD64cv0wbTEh9osWn8tvIaEhvtw==" hashValue="ZqFYsaLSgMf42hqrY/x5hilmI3uhclzAT4YyMznMzkI2RawA+UAyjvG44KjpmBn0fxO2qGkfg95PxadRZtgboQ==" algorithmName="SHA-512" password="CC35"/>
  <mergeCells count="110">
    <mergeCell ref="C92:G92"/>
    <mergeCell ref="D95:H95"/>
    <mergeCell ref="E104:I104"/>
    <mergeCell ref="E96:I96"/>
    <mergeCell ref="F97:J97"/>
    <mergeCell ref="F103:J103"/>
    <mergeCell ref="F102:J102"/>
    <mergeCell ref="G98:K98"/>
    <mergeCell ref="G101:K101"/>
    <mergeCell ref="G100:K100"/>
    <mergeCell ref="G99:K99"/>
    <mergeCell ref="I92:AF92"/>
    <mergeCell ref="J95:AF95"/>
    <mergeCell ref="K104:AF104"/>
    <mergeCell ref="K96:AF96"/>
    <mergeCell ref="L85:AO85"/>
    <mergeCell ref="L102:AF102"/>
    <mergeCell ref="L103:AF103"/>
    <mergeCell ref="L97:AF97"/>
    <mergeCell ref="M101:AF101"/>
    <mergeCell ref="M99:AF99"/>
    <mergeCell ref="M100:AF100"/>
    <mergeCell ref="M98:AF98"/>
    <mergeCell ref="E105:I105"/>
    <mergeCell ref="K105:AF105"/>
    <mergeCell ref="F106:J106"/>
    <mergeCell ref="L106:AF106"/>
    <mergeCell ref="F107:J107"/>
    <mergeCell ref="L107:AF107"/>
    <mergeCell ref="E108:I108"/>
    <mergeCell ref="K108:AF108"/>
    <mergeCell ref="F109:J109"/>
    <mergeCell ref="L109:AF109"/>
    <mergeCell ref="F110:J110"/>
    <mergeCell ref="L110:AF110"/>
    <mergeCell ref="E111:I111"/>
    <mergeCell ref="K111:AF111"/>
    <mergeCell ref="E112:I112"/>
    <mergeCell ref="K112:AF112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103:AM103"/>
    <mergeCell ref="AG102:AM102"/>
    <mergeCell ref="AG92:AM92"/>
    <mergeCell ref="AG100:AM100"/>
    <mergeCell ref="AG95:AM95"/>
    <mergeCell ref="AG104:AM104"/>
    <mergeCell ref="AG99:AM99"/>
    <mergeCell ref="AG96:AM96"/>
    <mergeCell ref="AG98:AM98"/>
    <mergeCell ref="AG97:AM97"/>
    <mergeCell ref="AM87:AN87"/>
    <mergeCell ref="AM89:AP89"/>
    <mergeCell ref="AM90:AP90"/>
    <mergeCell ref="AN100:AP100"/>
    <mergeCell ref="AN104:AP104"/>
    <mergeCell ref="AN103:AP103"/>
    <mergeCell ref="AN102:AP102"/>
    <mergeCell ref="AN95:AP95"/>
    <mergeCell ref="AN92:AP92"/>
    <mergeCell ref="AN101:AP101"/>
    <mergeCell ref="AN97:AP97"/>
    <mergeCell ref="AN99:AP99"/>
    <mergeCell ref="AN96:AP96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</mergeCells>
  <hyperlinks>
    <hyperlink ref="A98" location="'01 - Technologie zab. zař'!C2" display="/"/>
    <hyperlink ref="A99" location="'02 - Zemní práce'!C2" display="/"/>
    <hyperlink ref="A100" location="'03 - PZS S1-P5777 v km 44...'!C2" display="/"/>
    <hyperlink ref="A101" location="'04 - PZS S2-P5778 v km 45...'!C2" display="/"/>
    <hyperlink ref="A102" location="'B - Provizorní zab.zař'!C2" display="/"/>
    <hyperlink ref="A103" location="'C - Klimatizace'!C2" display="/"/>
    <hyperlink ref="A104" location="'PS 17-02-11 - žST Sázava,...'!C2" display="/"/>
    <hyperlink ref="A106" location="'01 - dle Sborníku'!C2" display="/"/>
    <hyperlink ref="A107" location="'02 - dle URS'!C2" display="/"/>
    <hyperlink ref="A109" location="'01 - dle Sborníku_01'!C2" display="/"/>
    <hyperlink ref="A110" location="'02 - dle URS_01'!C2" display="/"/>
    <hyperlink ref="A111" location="'VON - VON'!C2" display="/"/>
    <hyperlink ref="A112" location="'N E O C E Ň O V A T - do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2225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1362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2634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ROUND(J129,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ROUND((SUM(BE129:BE163)),  2)</f>
        <v>0</v>
      </c>
      <c r="G37" s="35"/>
      <c r="H37" s="35"/>
      <c r="I37" s="162">
        <v>0.20999999999999999</v>
      </c>
      <c r="J37" s="161">
        <f>ROUND(((SUM(BE129:BE163))*I37),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ROUND((SUM(BF129:BF163)),  2)</f>
        <v>0</v>
      </c>
      <c r="G38" s="35"/>
      <c r="H38" s="35"/>
      <c r="I38" s="162">
        <v>0.14999999999999999</v>
      </c>
      <c r="J38" s="161">
        <f>ROUND(((SUM(BF129:BF163))*I38),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ROUND((SUM(BG129:BG163)),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ROUND((SUM(BH129:BH163)),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ROUND((SUM(BI129:BI163)),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2225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1362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02 - dle URS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J129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9" customFormat="1" ht="24.96" customHeight="1">
      <c r="A101" s="9"/>
      <c r="B101" s="187"/>
      <c r="C101" s="188"/>
      <c r="D101" s="189" t="s">
        <v>147</v>
      </c>
      <c r="E101" s="190"/>
      <c r="F101" s="190"/>
      <c r="G101" s="190"/>
      <c r="H101" s="190"/>
      <c r="I101" s="190"/>
      <c r="J101" s="191">
        <f>J130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46"/>
      <c r="C102" s="129"/>
      <c r="D102" s="247" t="s">
        <v>2635</v>
      </c>
      <c r="E102" s="248"/>
      <c r="F102" s="248"/>
      <c r="G102" s="248"/>
      <c r="H102" s="248"/>
      <c r="I102" s="248"/>
      <c r="J102" s="249">
        <f>J131</f>
        <v>0</v>
      </c>
      <c r="K102" s="129"/>
      <c r="L102" s="250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6"/>
      <c r="C103" s="129"/>
      <c r="D103" s="247" t="s">
        <v>2636</v>
      </c>
      <c r="E103" s="248"/>
      <c r="F103" s="248"/>
      <c r="G103" s="248"/>
      <c r="H103" s="248"/>
      <c r="I103" s="248"/>
      <c r="J103" s="249">
        <f>J134</f>
        <v>0</v>
      </c>
      <c r="K103" s="129"/>
      <c r="L103" s="250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9" customFormat="1" ht="24.96" customHeight="1">
      <c r="A104" s="9"/>
      <c r="B104" s="187"/>
      <c r="C104" s="188"/>
      <c r="D104" s="189" t="s">
        <v>2637</v>
      </c>
      <c r="E104" s="190"/>
      <c r="F104" s="190"/>
      <c r="G104" s="190"/>
      <c r="H104" s="190"/>
      <c r="I104" s="190"/>
      <c r="J104" s="191">
        <f>J137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2" customFormat="1" ht="19.92" customHeight="1">
      <c r="A105" s="12"/>
      <c r="B105" s="246"/>
      <c r="C105" s="129"/>
      <c r="D105" s="247" t="s">
        <v>2638</v>
      </c>
      <c r="E105" s="248"/>
      <c r="F105" s="248"/>
      <c r="G105" s="248"/>
      <c r="H105" s="248"/>
      <c r="I105" s="248"/>
      <c r="J105" s="249">
        <f>J138</f>
        <v>0</v>
      </c>
      <c r="K105" s="129"/>
      <c r="L105" s="250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149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81" t="str">
        <f>E7</f>
        <v>Oprava zabezpečovacího zařízení v žst. Sázava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" customFormat="1" ht="12" customHeight="1">
      <c r="B116" s="18"/>
      <c r="C116" s="29" t="s">
        <v>135</v>
      </c>
      <c r="D116" s="19"/>
      <c r="E116" s="19"/>
      <c r="F116" s="19"/>
      <c r="G116" s="19"/>
      <c r="H116" s="19"/>
      <c r="I116" s="19"/>
      <c r="J116" s="19"/>
      <c r="K116" s="19"/>
      <c r="L116" s="17"/>
    </row>
    <row r="117" s="1" customFormat="1" ht="16.5" customHeight="1">
      <c r="B117" s="18"/>
      <c r="C117" s="19"/>
      <c r="D117" s="19"/>
      <c r="E117" s="181" t="s">
        <v>136</v>
      </c>
      <c r="F117" s="19"/>
      <c r="G117" s="19"/>
      <c r="H117" s="19"/>
      <c r="I117" s="19"/>
      <c r="J117" s="19"/>
      <c r="K117" s="19"/>
      <c r="L117" s="17"/>
    </row>
    <row r="118" s="1" customFormat="1" ht="12" customHeight="1">
      <c r="B118" s="18"/>
      <c r="C118" s="29" t="s">
        <v>137</v>
      </c>
      <c r="D118" s="19"/>
      <c r="E118" s="19"/>
      <c r="F118" s="19"/>
      <c r="G118" s="19"/>
      <c r="H118" s="19"/>
      <c r="I118" s="19"/>
      <c r="J118" s="19"/>
      <c r="K118" s="19"/>
      <c r="L118" s="17"/>
    </row>
    <row r="119" s="2" customFormat="1" ht="16.5" customHeight="1">
      <c r="A119" s="35"/>
      <c r="B119" s="36"/>
      <c r="C119" s="37"/>
      <c r="D119" s="37"/>
      <c r="E119" s="182" t="s">
        <v>2225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1362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3" t="str">
        <f>E13</f>
        <v>02 - dle URS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F16</f>
        <v xml:space="preserve"> </v>
      </c>
      <c r="G123" s="37"/>
      <c r="H123" s="37"/>
      <c r="I123" s="29" t="s">
        <v>22</v>
      </c>
      <c r="J123" s="76" t="str">
        <f>IF(J16="","",J16)</f>
        <v>29. 3. 2021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E19</f>
        <v xml:space="preserve"> </v>
      </c>
      <c r="G125" s="37"/>
      <c r="H125" s="37"/>
      <c r="I125" s="29" t="s">
        <v>31</v>
      </c>
      <c r="J125" s="33" t="str">
        <f>E25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29</v>
      </c>
      <c r="D126" s="37"/>
      <c r="E126" s="37"/>
      <c r="F126" s="24" t="str">
        <f>IF(E22="","",E22)</f>
        <v>Vyplň údaj</v>
      </c>
      <c r="G126" s="37"/>
      <c r="H126" s="37"/>
      <c r="I126" s="29" t="s">
        <v>34</v>
      </c>
      <c r="J126" s="33" t="str">
        <f>E28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0" customFormat="1" ht="29.28" customHeight="1">
      <c r="A128" s="193"/>
      <c r="B128" s="194"/>
      <c r="C128" s="195" t="s">
        <v>150</v>
      </c>
      <c r="D128" s="196" t="s">
        <v>62</v>
      </c>
      <c r="E128" s="196" t="s">
        <v>58</v>
      </c>
      <c r="F128" s="196" t="s">
        <v>59</v>
      </c>
      <c r="G128" s="196" t="s">
        <v>151</v>
      </c>
      <c r="H128" s="196" t="s">
        <v>152</v>
      </c>
      <c r="I128" s="196" t="s">
        <v>153</v>
      </c>
      <c r="J128" s="196" t="s">
        <v>144</v>
      </c>
      <c r="K128" s="197" t="s">
        <v>154</v>
      </c>
      <c r="L128" s="198"/>
      <c r="M128" s="97" t="s">
        <v>1</v>
      </c>
      <c r="N128" s="98" t="s">
        <v>41</v>
      </c>
      <c r="O128" s="98" t="s">
        <v>155</v>
      </c>
      <c r="P128" s="98" t="s">
        <v>156</v>
      </c>
      <c r="Q128" s="98" t="s">
        <v>157</v>
      </c>
      <c r="R128" s="98" t="s">
        <v>158</v>
      </c>
      <c r="S128" s="98" t="s">
        <v>159</v>
      </c>
      <c r="T128" s="99" t="s">
        <v>160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5"/>
      <c r="B129" s="36"/>
      <c r="C129" s="104" t="s">
        <v>161</v>
      </c>
      <c r="D129" s="37"/>
      <c r="E129" s="37"/>
      <c r="F129" s="37"/>
      <c r="G129" s="37"/>
      <c r="H129" s="37"/>
      <c r="I129" s="37"/>
      <c r="J129" s="199">
        <f>BK129</f>
        <v>0</v>
      </c>
      <c r="K129" s="37"/>
      <c r="L129" s="41"/>
      <c r="M129" s="100"/>
      <c r="N129" s="200"/>
      <c r="O129" s="101"/>
      <c r="P129" s="201">
        <f>P130+P137</f>
        <v>0</v>
      </c>
      <c r="Q129" s="101"/>
      <c r="R129" s="201">
        <f>R130+R137</f>
        <v>572.29281000000003</v>
      </c>
      <c r="S129" s="101"/>
      <c r="T129" s="202">
        <f>T130+T137</f>
        <v>170.99999999999997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76</v>
      </c>
      <c r="AU129" s="14" t="s">
        <v>146</v>
      </c>
      <c r="BK129" s="203">
        <f>BK130+BK137</f>
        <v>0</v>
      </c>
    </row>
    <row r="130" s="11" customFormat="1" ht="25.92" customHeight="1">
      <c r="A130" s="11"/>
      <c r="B130" s="227"/>
      <c r="C130" s="228"/>
      <c r="D130" s="229" t="s">
        <v>76</v>
      </c>
      <c r="E130" s="230" t="s">
        <v>1107</v>
      </c>
      <c r="F130" s="230" t="s">
        <v>1108</v>
      </c>
      <c r="G130" s="228"/>
      <c r="H130" s="228"/>
      <c r="I130" s="231"/>
      <c r="J130" s="232">
        <f>BK130</f>
        <v>0</v>
      </c>
      <c r="K130" s="228"/>
      <c r="L130" s="233"/>
      <c r="M130" s="234"/>
      <c r="N130" s="235"/>
      <c r="O130" s="235"/>
      <c r="P130" s="236">
        <f>P131+P134</f>
        <v>0</v>
      </c>
      <c r="Q130" s="235"/>
      <c r="R130" s="236">
        <f>R131+R134</f>
        <v>0</v>
      </c>
      <c r="S130" s="235"/>
      <c r="T130" s="237">
        <f>T131+T134</f>
        <v>170.99999999999997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38" t="s">
        <v>83</v>
      </c>
      <c r="AT130" s="239" t="s">
        <v>76</v>
      </c>
      <c r="AU130" s="239" t="s">
        <v>77</v>
      </c>
      <c r="AY130" s="238" t="s">
        <v>166</v>
      </c>
      <c r="BK130" s="240">
        <f>BK131+BK134</f>
        <v>0</v>
      </c>
    </row>
    <row r="131" s="11" customFormat="1" ht="22.8" customHeight="1">
      <c r="A131" s="11"/>
      <c r="B131" s="227"/>
      <c r="C131" s="228"/>
      <c r="D131" s="229" t="s">
        <v>76</v>
      </c>
      <c r="E131" s="251" t="s">
        <v>194</v>
      </c>
      <c r="F131" s="251" t="s">
        <v>2639</v>
      </c>
      <c r="G131" s="228"/>
      <c r="H131" s="228"/>
      <c r="I131" s="231"/>
      <c r="J131" s="252">
        <f>BK131</f>
        <v>0</v>
      </c>
      <c r="K131" s="228"/>
      <c r="L131" s="233"/>
      <c r="M131" s="234"/>
      <c r="N131" s="235"/>
      <c r="O131" s="235"/>
      <c r="P131" s="236">
        <f>SUM(P132:P133)</f>
        <v>0</v>
      </c>
      <c r="Q131" s="235"/>
      <c r="R131" s="236">
        <f>SUM(R132:R133)</f>
        <v>0</v>
      </c>
      <c r="S131" s="235"/>
      <c r="T131" s="237">
        <f>SUM(T132:T133)</f>
        <v>170.99999999999997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38" t="s">
        <v>83</v>
      </c>
      <c r="AT131" s="239" t="s">
        <v>76</v>
      </c>
      <c r="AU131" s="239" t="s">
        <v>83</v>
      </c>
      <c r="AY131" s="238" t="s">
        <v>166</v>
      </c>
      <c r="BK131" s="240">
        <f>SUM(BK132:BK133)</f>
        <v>0</v>
      </c>
    </row>
    <row r="132" s="2" customFormat="1" ht="37.8" customHeight="1">
      <c r="A132" s="35"/>
      <c r="B132" s="36"/>
      <c r="C132" s="218" t="s">
        <v>280</v>
      </c>
      <c r="D132" s="218" t="s">
        <v>559</v>
      </c>
      <c r="E132" s="219" t="s">
        <v>2640</v>
      </c>
      <c r="F132" s="220" t="s">
        <v>2641</v>
      </c>
      <c r="G132" s="221" t="s">
        <v>1244</v>
      </c>
      <c r="H132" s="222">
        <v>300</v>
      </c>
      <c r="I132" s="223"/>
      <c r="J132" s="224">
        <f>ROUND(I132*H132,2)</f>
        <v>0</v>
      </c>
      <c r="K132" s="220" t="s">
        <v>2642</v>
      </c>
      <c r="L132" s="41"/>
      <c r="M132" s="225" t="s">
        <v>1</v>
      </c>
      <c r="N132" s="226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0.56999999999999995</v>
      </c>
      <c r="T132" s="215">
        <f>S132*H132</f>
        <v>170.99999999999997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97</v>
      </c>
      <c r="AT132" s="216" t="s">
        <v>559</v>
      </c>
      <c r="AU132" s="216" t="s">
        <v>85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97</v>
      </c>
      <c r="BM132" s="216" t="s">
        <v>2643</v>
      </c>
    </row>
    <row r="133" s="2" customFormat="1">
      <c r="A133" s="35"/>
      <c r="B133" s="36"/>
      <c r="C133" s="37"/>
      <c r="D133" s="253" t="s">
        <v>2632</v>
      </c>
      <c r="E133" s="37"/>
      <c r="F133" s="254" t="s">
        <v>2644</v>
      </c>
      <c r="G133" s="37"/>
      <c r="H133" s="37"/>
      <c r="I133" s="255"/>
      <c r="J133" s="37"/>
      <c r="K133" s="37"/>
      <c r="L133" s="41"/>
      <c r="M133" s="259"/>
      <c r="N133" s="26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2632</v>
      </c>
      <c r="AU133" s="14" t="s">
        <v>85</v>
      </c>
    </row>
    <row r="134" s="11" customFormat="1" ht="22.8" customHeight="1">
      <c r="A134" s="11"/>
      <c r="B134" s="227"/>
      <c r="C134" s="228"/>
      <c r="D134" s="229" t="s">
        <v>76</v>
      </c>
      <c r="E134" s="251" t="s">
        <v>2645</v>
      </c>
      <c r="F134" s="251" t="s">
        <v>2646</v>
      </c>
      <c r="G134" s="228"/>
      <c r="H134" s="228"/>
      <c r="I134" s="231"/>
      <c r="J134" s="252">
        <f>BK134</f>
        <v>0</v>
      </c>
      <c r="K134" s="228"/>
      <c r="L134" s="233"/>
      <c r="M134" s="234"/>
      <c r="N134" s="235"/>
      <c r="O134" s="235"/>
      <c r="P134" s="236">
        <f>SUM(P135:P136)</f>
        <v>0</v>
      </c>
      <c r="Q134" s="235"/>
      <c r="R134" s="236">
        <f>SUM(R135:R136)</f>
        <v>0</v>
      </c>
      <c r="S134" s="235"/>
      <c r="T134" s="237">
        <f>SUM(T135:T136)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38" t="s">
        <v>83</v>
      </c>
      <c r="AT134" s="239" t="s">
        <v>76</v>
      </c>
      <c r="AU134" s="239" t="s">
        <v>83</v>
      </c>
      <c r="AY134" s="238" t="s">
        <v>166</v>
      </c>
      <c r="BK134" s="240">
        <f>SUM(BK135:BK136)</f>
        <v>0</v>
      </c>
    </row>
    <row r="135" s="2" customFormat="1" ht="24.15" customHeight="1">
      <c r="A135" s="35"/>
      <c r="B135" s="36"/>
      <c r="C135" s="218" t="s">
        <v>284</v>
      </c>
      <c r="D135" s="218" t="s">
        <v>559</v>
      </c>
      <c r="E135" s="219" t="s">
        <v>2647</v>
      </c>
      <c r="F135" s="220" t="s">
        <v>2648</v>
      </c>
      <c r="G135" s="221" t="s">
        <v>219</v>
      </c>
      <c r="H135" s="222">
        <v>121</v>
      </c>
      <c r="I135" s="223"/>
      <c r="J135" s="224">
        <f>ROUND(I135*H135,2)</f>
        <v>0</v>
      </c>
      <c r="K135" s="220" t="s">
        <v>2642</v>
      </c>
      <c r="L135" s="41"/>
      <c r="M135" s="225" t="s">
        <v>1</v>
      </c>
      <c r="N135" s="226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97</v>
      </c>
      <c r="AT135" s="216" t="s">
        <v>559</v>
      </c>
      <c r="AU135" s="216" t="s">
        <v>85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97</v>
      </c>
      <c r="BM135" s="216" t="s">
        <v>2649</v>
      </c>
    </row>
    <row r="136" s="2" customFormat="1">
      <c r="A136" s="35"/>
      <c r="B136" s="36"/>
      <c r="C136" s="37"/>
      <c r="D136" s="253" t="s">
        <v>2632</v>
      </c>
      <c r="E136" s="37"/>
      <c r="F136" s="254" t="s">
        <v>2644</v>
      </c>
      <c r="G136" s="37"/>
      <c r="H136" s="37"/>
      <c r="I136" s="255"/>
      <c r="J136" s="37"/>
      <c r="K136" s="37"/>
      <c r="L136" s="41"/>
      <c r="M136" s="259"/>
      <c r="N136" s="26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2632</v>
      </c>
      <c r="AU136" s="14" t="s">
        <v>85</v>
      </c>
    </row>
    <row r="137" s="11" customFormat="1" ht="25.92" customHeight="1">
      <c r="A137" s="11"/>
      <c r="B137" s="227"/>
      <c r="C137" s="228"/>
      <c r="D137" s="229" t="s">
        <v>76</v>
      </c>
      <c r="E137" s="230" t="s">
        <v>162</v>
      </c>
      <c r="F137" s="230" t="s">
        <v>2650</v>
      </c>
      <c r="G137" s="228"/>
      <c r="H137" s="228"/>
      <c r="I137" s="231"/>
      <c r="J137" s="232">
        <f>BK137</f>
        <v>0</v>
      </c>
      <c r="K137" s="228"/>
      <c r="L137" s="233"/>
      <c r="M137" s="234"/>
      <c r="N137" s="235"/>
      <c r="O137" s="235"/>
      <c r="P137" s="236">
        <f>P138</f>
        <v>0</v>
      </c>
      <c r="Q137" s="235"/>
      <c r="R137" s="236">
        <f>R138</f>
        <v>572.29281000000003</v>
      </c>
      <c r="S137" s="235"/>
      <c r="T137" s="237">
        <f>T138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38" t="s">
        <v>92</v>
      </c>
      <c r="AT137" s="239" t="s">
        <v>76</v>
      </c>
      <c r="AU137" s="239" t="s">
        <v>77</v>
      </c>
      <c r="AY137" s="238" t="s">
        <v>166</v>
      </c>
      <c r="BK137" s="240">
        <f>BK138</f>
        <v>0</v>
      </c>
    </row>
    <row r="138" s="11" customFormat="1" ht="22.8" customHeight="1">
      <c r="A138" s="11"/>
      <c r="B138" s="227"/>
      <c r="C138" s="228"/>
      <c r="D138" s="229" t="s">
        <v>76</v>
      </c>
      <c r="E138" s="251" t="s">
        <v>2651</v>
      </c>
      <c r="F138" s="251" t="s">
        <v>2652</v>
      </c>
      <c r="G138" s="228"/>
      <c r="H138" s="228"/>
      <c r="I138" s="231"/>
      <c r="J138" s="252">
        <f>BK138</f>
        <v>0</v>
      </c>
      <c r="K138" s="228"/>
      <c r="L138" s="233"/>
      <c r="M138" s="234"/>
      <c r="N138" s="235"/>
      <c r="O138" s="235"/>
      <c r="P138" s="236">
        <f>SUM(P139:P163)</f>
        <v>0</v>
      </c>
      <c r="Q138" s="235"/>
      <c r="R138" s="236">
        <f>SUM(R139:R163)</f>
        <v>572.29281000000003</v>
      </c>
      <c r="S138" s="235"/>
      <c r="T138" s="237">
        <f>SUM(T139:T163)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38" t="s">
        <v>92</v>
      </c>
      <c r="AT138" s="239" t="s">
        <v>76</v>
      </c>
      <c r="AU138" s="239" t="s">
        <v>83</v>
      </c>
      <c r="AY138" s="238" t="s">
        <v>166</v>
      </c>
      <c r="BK138" s="240">
        <f>SUM(BK139:BK163)</f>
        <v>0</v>
      </c>
    </row>
    <row r="139" s="2" customFormat="1" ht="24.15" customHeight="1">
      <c r="A139" s="35"/>
      <c r="B139" s="36"/>
      <c r="C139" s="218" t="s">
        <v>83</v>
      </c>
      <c r="D139" s="218" t="s">
        <v>559</v>
      </c>
      <c r="E139" s="219" t="s">
        <v>1238</v>
      </c>
      <c r="F139" s="220" t="s">
        <v>1239</v>
      </c>
      <c r="G139" s="221" t="s">
        <v>1240</v>
      </c>
      <c r="H139" s="222">
        <v>0.94999999999999996</v>
      </c>
      <c r="I139" s="223"/>
      <c r="J139" s="224">
        <f>ROUND(I139*H139,2)</f>
        <v>0</v>
      </c>
      <c r="K139" s="220" t="s">
        <v>1</v>
      </c>
      <c r="L139" s="41"/>
      <c r="M139" s="225" t="s">
        <v>1</v>
      </c>
      <c r="N139" s="226" t="s">
        <v>42</v>
      </c>
      <c r="O139" s="88"/>
      <c r="P139" s="214">
        <f>O139*H139</f>
        <v>0</v>
      </c>
      <c r="Q139" s="214">
        <v>0.0088000000000000005</v>
      </c>
      <c r="R139" s="214">
        <f>Q139*H139</f>
        <v>0.0083599999999999994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431</v>
      </c>
      <c r="AT139" s="216" t="s">
        <v>559</v>
      </c>
      <c r="AU139" s="216" t="s">
        <v>85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431</v>
      </c>
      <c r="BM139" s="216" t="s">
        <v>2653</v>
      </c>
    </row>
    <row r="140" s="2" customFormat="1" ht="24.15" customHeight="1">
      <c r="A140" s="35"/>
      <c r="B140" s="36"/>
      <c r="C140" s="218" t="s">
        <v>85</v>
      </c>
      <c r="D140" s="218" t="s">
        <v>559</v>
      </c>
      <c r="E140" s="219" t="s">
        <v>2654</v>
      </c>
      <c r="F140" s="220" t="s">
        <v>2655</v>
      </c>
      <c r="G140" s="221" t="s">
        <v>224</v>
      </c>
      <c r="H140" s="222">
        <v>80</v>
      </c>
      <c r="I140" s="223"/>
      <c r="J140" s="224">
        <f>ROUND(I140*H140,2)</f>
        <v>0</v>
      </c>
      <c r="K140" s="220" t="s">
        <v>1</v>
      </c>
      <c r="L140" s="41"/>
      <c r="M140" s="225" t="s">
        <v>1</v>
      </c>
      <c r="N140" s="226" t="s">
        <v>42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431</v>
      </c>
      <c r="AT140" s="216" t="s">
        <v>559</v>
      </c>
      <c r="AU140" s="216" t="s">
        <v>85</v>
      </c>
      <c r="AY140" s="14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83</v>
      </c>
      <c r="BK140" s="217">
        <f>ROUND(I140*H140,2)</f>
        <v>0</v>
      </c>
      <c r="BL140" s="14" t="s">
        <v>431</v>
      </c>
      <c r="BM140" s="216" t="s">
        <v>2656</v>
      </c>
    </row>
    <row r="141" s="2" customFormat="1" ht="24.15" customHeight="1">
      <c r="A141" s="35"/>
      <c r="B141" s="36"/>
      <c r="C141" s="218" t="s">
        <v>92</v>
      </c>
      <c r="D141" s="218" t="s">
        <v>559</v>
      </c>
      <c r="E141" s="219" t="s">
        <v>2657</v>
      </c>
      <c r="F141" s="220" t="s">
        <v>2658</v>
      </c>
      <c r="G141" s="221" t="s">
        <v>209</v>
      </c>
      <c r="H141" s="222">
        <v>320</v>
      </c>
      <c r="I141" s="223"/>
      <c r="J141" s="224">
        <f>ROUND(I141*H141,2)</f>
        <v>0</v>
      </c>
      <c r="K141" s="220" t="s">
        <v>1</v>
      </c>
      <c r="L141" s="41"/>
      <c r="M141" s="225" t="s">
        <v>1</v>
      </c>
      <c r="N141" s="226" t="s">
        <v>42</v>
      </c>
      <c r="O141" s="88"/>
      <c r="P141" s="214">
        <f>O141*H141</f>
        <v>0</v>
      </c>
      <c r="Q141" s="214">
        <v>8.0000000000000007E-05</v>
      </c>
      <c r="R141" s="214">
        <f>Q141*H141</f>
        <v>0.025600000000000001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431</v>
      </c>
      <c r="AT141" s="216" t="s">
        <v>559</v>
      </c>
      <c r="AU141" s="216" t="s">
        <v>85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431</v>
      </c>
      <c r="BM141" s="216" t="s">
        <v>2659</v>
      </c>
    </row>
    <row r="142" s="2" customFormat="1" ht="24.15" customHeight="1">
      <c r="A142" s="35"/>
      <c r="B142" s="36"/>
      <c r="C142" s="218" t="s">
        <v>97</v>
      </c>
      <c r="D142" s="218" t="s">
        <v>559</v>
      </c>
      <c r="E142" s="219" t="s">
        <v>2660</v>
      </c>
      <c r="F142" s="220" t="s">
        <v>2661</v>
      </c>
      <c r="G142" s="221" t="s">
        <v>209</v>
      </c>
      <c r="H142" s="222">
        <v>790</v>
      </c>
      <c r="I142" s="223"/>
      <c r="J142" s="224">
        <f>ROUND(I142*H142,2)</f>
        <v>0</v>
      </c>
      <c r="K142" s="220" t="s">
        <v>1</v>
      </c>
      <c r="L142" s="41"/>
      <c r="M142" s="225" t="s">
        <v>1</v>
      </c>
      <c r="N142" s="226" t="s">
        <v>42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431</v>
      </c>
      <c r="AT142" s="216" t="s">
        <v>559</v>
      </c>
      <c r="AU142" s="216" t="s">
        <v>85</v>
      </c>
      <c r="AY142" s="14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83</v>
      </c>
      <c r="BK142" s="217">
        <f>ROUND(I142*H142,2)</f>
        <v>0</v>
      </c>
      <c r="BL142" s="14" t="s">
        <v>431</v>
      </c>
      <c r="BM142" s="216" t="s">
        <v>2662</v>
      </c>
    </row>
    <row r="143" s="2" customFormat="1" ht="24.15" customHeight="1">
      <c r="A143" s="35"/>
      <c r="B143" s="36"/>
      <c r="C143" s="218" t="s">
        <v>178</v>
      </c>
      <c r="D143" s="218" t="s">
        <v>559</v>
      </c>
      <c r="E143" s="219" t="s">
        <v>2663</v>
      </c>
      <c r="F143" s="220" t="s">
        <v>2664</v>
      </c>
      <c r="G143" s="221" t="s">
        <v>209</v>
      </c>
      <c r="H143" s="222">
        <v>160</v>
      </c>
      <c r="I143" s="223"/>
      <c r="J143" s="224">
        <f>ROUND(I143*H143,2)</f>
        <v>0</v>
      </c>
      <c r="K143" s="220" t="s">
        <v>1</v>
      </c>
      <c r="L143" s="41"/>
      <c r="M143" s="225" t="s">
        <v>1</v>
      </c>
      <c r="N143" s="226" t="s">
        <v>42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431</v>
      </c>
      <c r="AT143" s="216" t="s">
        <v>559</v>
      </c>
      <c r="AU143" s="216" t="s">
        <v>85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431</v>
      </c>
      <c r="BM143" s="216" t="s">
        <v>2665</v>
      </c>
    </row>
    <row r="144" s="2" customFormat="1" ht="24.15" customHeight="1">
      <c r="A144" s="35"/>
      <c r="B144" s="36"/>
      <c r="C144" s="218" t="s">
        <v>182</v>
      </c>
      <c r="D144" s="218" t="s">
        <v>559</v>
      </c>
      <c r="E144" s="219" t="s">
        <v>2666</v>
      </c>
      <c r="F144" s="220" t="s">
        <v>2667</v>
      </c>
      <c r="G144" s="221" t="s">
        <v>165</v>
      </c>
      <c r="H144" s="222">
        <v>3</v>
      </c>
      <c r="I144" s="223"/>
      <c r="J144" s="224">
        <f>ROUND(I144*H144,2)</f>
        <v>0</v>
      </c>
      <c r="K144" s="220" t="s">
        <v>1</v>
      </c>
      <c r="L144" s="41"/>
      <c r="M144" s="225" t="s">
        <v>1</v>
      </c>
      <c r="N144" s="226" t="s">
        <v>42</v>
      </c>
      <c r="O144" s="88"/>
      <c r="P144" s="214">
        <f>O144*H144</f>
        <v>0</v>
      </c>
      <c r="Q144" s="214">
        <v>0.019470000000000001</v>
      </c>
      <c r="R144" s="214">
        <f>Q144*H144</f>
        <v>0.058410000000000004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431</v>
      </c>
      <c r="AT144" s="216" t="s">
        <v>559</v>
      </c>
      <c r="AU144" s="216" t="s">
        <v>85</v>
      </c>
      <c r="AY144" s="14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83</v>
      </c>
      <c r="BK144" s="217">
        <f>ROUND(I144*H144,2)</f>
        <v>0</v>
      </c>
      <c r="BL144" s="14" t="s">
        <v>431</v>
      </c>
      <c r="BM144" s="216" t="s">
        <v>2668</v>
      </c>
    </row>
    <row r="145" s="2" customFormat="1" ht="24.15" customHeight="1">
      <c r="A145" s="35"/>
      <c r="B145" s="36"/>
      <c r="C145" s="218" t="s">
        <v>186</v>
      </c>
      <c r="D145" s="218" t="s">
        <v>559</v>
      </c>
      <c r="E145" s="219" t="s">
        <v>2669</v>
      </c>
      <c r="F145" s="220" t="s">
        <v>2670</v>
      </c>
      <c r="G145" s="221" t="s">
        <v>209</v>
      </c>
      <c r="H145" s="222">
        <v>110</v>
      </c>
      <c r="I145" s="223"/>
      <c r="J145" s="224">
        <f>ROUND(I145*H145,2)</f>
        <v>0</v>
      </c>
      <c r="K145" s="220" t="s">
        <v>1</v>
      </c>
      <c r="L145" s="41"/>
      <c r="M145" s="225" t="s">
        <v>1</v>
      </c>
      <c r="N145" s="226" t="s">
        <v>42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431</v>
      </c>
      <c r="AT145" s="216" t="s">
        <v>559</v>
      </c>
      <c r="AU145" s="216" t="s">
        <v>85</v>
      </c>
      <c r="AY145" s="14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83</v>
      </c>
      <c r="BK145" s="217">
        <f>ROUND(I145*H145,2)</f>
        <v>0</v>
      </c>
      <c r="BL145" s="14" t="s">
        <v>431</v>
      </c>
      <c r="BM145" s="216" t="s">
        <v>2671</v>
      </c>
    </row>
    <row r="146" s="2" customFormat="1" ht="24.15" customHeight="1">
      <c r="A146" s="35"/>
      <c r="B146" s="36"/>
      <c r="C146" s="204" t="s">
        <v>190</v>
      </c>
      <c r="D146" s="204" t="s">
        <v>162</v>
      </c>
      <c r="E146" s="205" t="s">
        <v>2672</v>
      </c>
      <c r="F146" s="206" t="s">
        <v>2673</v>
      </c>
      <c r="G146" s="207" t="s">
        <v>209</v>
      </c>
      <c r="H146" s="208">
        <v>620</v>
      </c>
      <c r="I146" s="209"/>
      <c r="J146" s="210">
        <f>ROUND(I146*H146,2)</f>
        <v>0</v>
      </c>
      <c r="K146" s="206" t="s">
        <v>1</v>
      </c>
      <c r="L146" s="211"/>
      <c r="M146" s="212" t="s">
        <v>1</v>
      </c>
      <c r="N146" s="213" t="s">
        <v>42</v>
      </c>
      <c r="O146" s="88"/>
      <c r="P146" s="214">
        <f>O146*H146</f>
        <v>0</v>
      </c>
      <c r="Q146" s="214">
        <v>0.00068999999999999997</v>
      </c>
      <c r="R146" s="214">
        <f>Q146*H146</f>
        <v>0.42779999999999996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210</v>
      </c>
      <c r="AT146" s="216" t="s">
        <v>162</v>
      </c>
      <c r="AU146" s="216" t="s">
        <v>85</v>
      </c>
      <c r="AY146" s="14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83</v>
      </c>
      <c r="BK146" s="217">
        <f>ROUND(I146*H146,2)</f>
        <v>0</v>
      </c>
      <c r="BL146" s="14" t="s">
        <v>210</v>
      </c>
      <c r="BM146" s="216" t="s">
        <v>2674</v>
      </c>
    </row>
    <row r="147" s="2" customFormat="1" ht="24.15" customHeight="1">
      <c r="A147" s="35"/>
      <c r="B147" s="36"/>
      <c r="C147" s="218" t="s">
        <v>194</v>
      </c>
      <c r="D147" s="218" t="s">
        <v>559</v>
      </c>
      <c r="E147" s="219" t="s">
        <v>2675</v>
      </c>
      <c r="F147" s="220" t="s">
        <v>2676</v>
      </c>
      <c r="G147" s="221" t="s">
        <v>209</v>
      </c>
      <c r="H147" s="222">
        <v>950</v>
      </c>
      <c r="I147" s="223"/>
      <c r="J147" s="224">
        <f>ROUND(I147*H147,2)</f>
        <v>0</v>
      </c>
      <c r="K147" s="220" t="s">
        <v>1</v>
      </c>
      <c r="L147" s="41"/>
      <c r="M147" s="225" t="s">
        <v>1</v>
      </c>
      <c r="N147" s="226" t="s">
        <v>42</v>
      </c>
      <c r="O147" s="88"/>
      <c r="P147" s="214">
        <f>O147*H147</f>
        <v>0</v>
      </c>
      <c r="Q147" s="214">
        <v>0.20300000000000001</v>
      </c>
      <c r="R147" s="214">
        <f>Q147*H147</f>
        <v>192.85000000000002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431</v>
      </c>
      <c r="AT147" s="216" t="s">
        <v>559</v>
      </c>
      <c r="AU147" s="216" t="s">
        <v>85</v>
      </c>
      <c r="AY147" s="14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83</v>
      </c>
      <c r="BK147" s="217">
        <f>ROUND(I147*H147,2)</f>
        <v>0</v>
      </c>
      <c r="BL147" s="14" t="s">
        <v>431</v>
      </c>
      <c r="BM147" s="216" t="s">
        <v>2677</v>
      </c>
    </row>
    <row r="148" s="2" customFormat="1" ht="14.4" customHeight="1">
      <c r="A148" s="35"/>
      <c r="B148" s="36"/>
      <c r="C148" s="218" t="s">
        <v>198</v>
      </c>
      <c r="D148" s="218" t="s">
        <v>559</v>
      </c>
      <c r="E148" s="219" t="s">
        <v>1255</v>
      </c>
      <c r="F148" s="220" t="s">
        <v>1256</v>
      </c>
      <c r="G148" s="221" t="s">
        <v>209</v>
      </c>
      <c r="H148" s="222">
        <v>950</v>
      </c>
      <c r="I148" s="223"/>
      <c r="J148" s="224">
        <f>ROUND(I148*H148,2)</f>
        <v>0</v>
      </c>
      <c r="K148" s="220" t="s">
        <v>1</v>
      </c>
      <c r="L148" s="41"/>
      <c r="M148" s="225" t="s">
        <v>1</v>
      </c>
      <c r="N148" s="226" t="s">
        <v>42</v>
      </c>
      <c r="O148" s="88"/>
      <c r="P148" s="214">
        <f>O148*H148</f>
        <v>0</v>
      </c>
      <c r="Q148" s="214">
        <v>9.0000000000000006E-05</v>
      </c>
      <c r="R148" s="214">
        <f>Q148*H148</f>
        <v>0.085500000000000007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431</v>
      </c>
      <c r="AT148" s="216" t="s">
        <v>559</v>
      </c>
      <c r="AU148" s="216" t="s">
        <v>85</v>
      </c>
      <c r="AY148" s="14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83</v>
      </c>
      <c r="BK148" s="217">
        <f>ROUND(I148*H148,2)</f>
        <v>0</v>
      </c>
      <c r="BL148" s="14" t="s">
        <v>431</v>
      </c>
      <c r="BM148" s="216" t="s">
        <v>2678</v>
      </c>
    </row>
    <row r="149" s="2" customFormat="1" ht="24.15" customHeight="1">
      <c r="A149" s="35"/>
      <c r="B149" s="36"/>
      <c r="C149" s="218" t="s">
        <v>202</v>
      </c>
      <c r="D149" s="218" t="s">
        <v>559</v>
      </c>
      <c r="E149" s="219" t="s">
        <v>2679</v>
      </c>
      <c r="F149" s="220" t="s">
        <v>2680</v>
      </c>
      <c r="G149" s="221" t="s">
        <v>165</v>
      </c>
      <c r="H149" s="222">
        <v>2</v>
      </c>
      <c r="I149" s="223"/>
      <c r="J149" s="224">
        <f>ROUND(I149*H149,2)</f>
        <v>0</v>
      </c>
      <c r="K149" s="220" t="s">
        <v>1</v>
      </c>
      <c r="L149" s="41"/>
      <c r="M149" s="225" t="s">
        <v>1</v>
      </c>
      <c r="N149" s="226" t="s">
        <v>42</v>
      </c>
      <c r="O149" s="88"/>
      <c r="P149" s="214">
        <f>O149*H149</f>
        <v>0</v>
      </c>
      <c r="Q149" s="214">
        <v>0.0071199999999999996</v>
      </c>
      <c r="R149" s="214">
        <f>Q149*H149</f>
        <v>0.014239999999999999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431</v>
      </c>
      <c r="AT149" s="216" t="s">
        <v>559</v>
      </c>
      <c r="AU149" s="216" t="s">
        <v>85</v>
      </c>
      <c r="AY149" s="14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83</v>
      </c>
      <c r="BK149" s="217">
        <f>ROUND(I149*H149,2)</f>
        <v>0</v>
      </c>
      <c r="BL149" s="14" t="s">
        <v>431</v>
      </c>
      <c r="BM149" s="216" t="s">
        <v>2681</v>
      </c>
    </row>
    <row r="150" s="2" customFormat="1" ht="24.15" customHeight="1">
      <c r="A150" s="35"/>
      <c r="B150" s="36"/>
      <c r="C150" s="218" t="s">
        <v>206</v>
      </c>
      <c r="D150" s="218" t="s">
        <v>559</v>
      </c>
      <c r="E150" s="219" t="s">
        <v>2682</v>
      </c>
      <c r="F150" s="220" t="s">
        <v>2683</v>
      </c>
      <c r="G150" s="221" t="s">
        <v>209</v>
      </c>
      <c r="H150" s="222">
        <v>780</v>
      </c>
      <c r="I150" s="223"/>
      <c r="J150" s="224">
        <f>ROUND(I150*H150,2)</f>
        <v>0</v>
      </c>
      <c r="K150" s="220" t="s">
        <v>1</v>
      </c>
      <c r="L150" s="41"/>
      <c r="M150" s="225" t="s">
        <v>1</v>
      </c>
      <c r="N150" s="226" t="s">
        <v>42</v>
      </c>
      <c r="O150" s="88"/>
      <c r="P150" s="214">
        <f>O150*H150</f>
        <v>0</v>
      </c>
      <c r="Q150" s="214">
        <v>0.042999999999999997</v>
      </c>
      <c r="R150" s="214">
        <f>Q150*H150</f>
        <v>33.539999999999999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431</v>
      </c>
      <c r="AT150" s="216" t="s">
        <v>559</v>
      </c>
      <c r="AU150" s="216" t="s">
        <v>85</v>
      </c>
      <c r="AY150" s="14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83</v>
      </c>
      <c r="BK150" s="217">
        <f>ROUND(I150*H150,2)</f>
        <v>0</v>
      </c>
      <c r="BL150" s="14" t="s">
        <v>431</v>
      </c>
      <c r="BM150" s="216" t="s">
        <v>2684</v>
      </c>
    </row>
    <row r="151" s="2" customFormat="1" ht="24.15" customHeight="1">
      <c r="A151" s="35"/>
      <c r="B151" s="36"/>
      <c r="C151" s="204" t="s">
        <v>230</v>
      </c>
      <c r="D151" s="204" t="s">
        <v>162</v>
      </c>
      <c r="E151" s="205" t="s">
        <v>2685</v>
      </c>
      <c r="F151" s="206" t="s">
        <v>2686</v>
      </c>
      <c r="G151" s="207" t="s">
        <v>209</v>
      </c>
      <c r="H151" s="208">
        <v>780</v>
      </c>
      <c r="I151" s="209"/>
      <c r="J151" s="210">
        <f>ROUND(I151*H151,2)</f>
        <v>0</v>
      </c>
      <c r="K151" s="206" t="s">
        <v>1</v>
      </c>
      <c r="L151" s="211"/>
      <c r="M151" s="212" t="s">
        <v>1</v>
      </c>
      <c r="N151" s="213" t="s">
        <v>42</v>
      </c>
      <c r="O151" s="88"/>
      <c r="P151" s="214">
        <f>O151*H151</f>
        <v>0</v>
      </c>
      <c r="Q151" s="214">
        <v>0.031</v>
      </c>
      <c r="R151" s="214">
        <f>Q151*H151</f>
        <v>24.18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210</v>
      </c>
      <c r="AT151" s="216" t="s">
        <v>162</v>
      </c>
      <c r="AU151" s="216" t="s">
        <v>85</v>
      </c>
      <c r="AY151" s="14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83</v>
      </c>
      <c r="BK151" s="217">
        <f>ROUND(I151*H151,2)</f>
        <v>0</v>
      </c>
      <c r="BL151" s="14" t="s">
        <v>210</v>
      </c>
      <c r="BM151" s="216" t="s">
        <v>2687</v>
      </c>
    </row>
    <row r="152" s="2" customFormat="1" ht="24.15" customHeight="1">
      <c r="A152" s="35"/>
      <c r="B152" s="36"/>
      <c r="C152" s="218" t="s">
        <v>234</v>
      </c>
      <c r="D152" s="218" t="s">
        <v>559</v>
      </c>
      <c r="E152" s="219" t="s">
        <v>2688</v>
      </c>
      <c r="F152" s="220" t="s">
        <v>2689</v>
      </c>
      <c r="G152" s="221" t="s">
        <v>209</v>
      </c>
      <c r="H152" s="222">
        <v>790</v>
      </c>
      <c r="I152" s="223"/>
      <c r="J152" s="224">
        <f>ROUND(I152*H152,2)</f>
        <v>0</v>
      </c>
      <c r="K152" s="220" t="s">
        <v>1</v>
      </c>
      <c r="L152" s="41"/>
      <c r="M152" s="225" t="s">
        <v>1</v>
      </c>
      <c r="N152" s="226" t="s">
        <v>42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431</v>
      </c>
      <c r="AT152" s="216" t="s">
        <v>559</v>
      </c>
      <c r="AU152" s="216" t="s">
        <v>85</v>
      </c>
      <c r="AY152" s="14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83</v>
      </c>
      <c r="BK152" s="217">
        <f>ROUND(I152*H152,2)</f>
        <v>0</v>
      </c>
      <c r="BL152" s="14" t="s">
        <v>431</v>
      </c>
      <c r="BM152" s="216" t="s">
        <v>2690</v>
      </c>
    </row>
    <row r="153" s="2" customFormat="1" ht="24.15" customHeight="1">
      <c r="A153" s="35"/>
      <c r="B153" s="36"/>
      <c r="C153" s="218" t="s">
        <v>8</v>
      </c>
      <c r="D153" s="218" t="s">
        <v>559</v>
      </c>
      <c r="E153" s="219" t="s">
        <v>2691</v>
      </c>
      <c r="F153" s="220" t="s">
        <v>2692</v>
      </c>
      <c r="G153" s="221" t="s">
        <v>209</v>
      </c>
      <c r="H153" s="222">
        <v>160</v>
      </c>
      <c r="I153" s="223"/>
      <c r="J153" s="224">
        <f>ROUND(I153*H153,2)</f>
        <v>0</v>
      </c>
      <c r="K153" s="220" t="s">
        <v>1</v>
      </c>
      <c r="L153" s="41"/>
      <c r="M153" s="225" t="s">
        <v>1</v>
      </c>
      <c r="N153" s="226" t="s">
        <v>42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431</v>
      </c>
      <c r="AT153" s="216" t="s">
        <v>559</v>
      </c>
      <c r="AU153" s="216" t="s">
        <v>85</v>
      </c>
      <c r="AY153" s="14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83</v>
      </c>
      <c r="BK153" s="217">
        <f>ROUND(I153*H153,2)</f>
        <v>0</v>
      </c>
      <c r="BL153" s="14" t="s">
        <v>431</v>
      </c>
      <c r="BM153" s="216" t="s">
        <v>2693</v>
      </c>
    </row>
    <row r="154" s="2" customFormat="1" ht="14.4" customHeight="1">
      <c r="A154" s="35"/>
      <c r="B154" s="36"/>
      <c r="C154" s="218" t="s">
        <v>241</v>
      </c>
      <c r="D154" s="218" t="s">
        <v>559</v>
      </c>
      <c r="E154" s="219" t="s">
        <v>2694</v>
      </c>
      <c r="F154" s="220" t="s">
        <v>2695</v>
      </c>
      <c r="G154" s="221" t="s">
        <v>224</v>
      </c>
      <c r="H154" s="222">
        <v>790</v>
      </c>
      <c r="I154" s="223"/>
      <c r="J154" s="224">
        <f>ROUND(I154*H154,2)</f>
        <v>0</v>
      </c>
      <c r="K154" s="220" t="s">
        <v>1</v>
      </c>
      <c r="L154" s="41"/>
      <c r="M154" s="225" t="s">
        <v>1</v>
      </c>
      <c r="N154" s="226" t="s">
        <v>42</v>
      </c>
      <c r="O154" s="88"/>
      <c r="P154" s="214">
        <f>O154*H154</f>
        <v>0</v>
      </c>
      <c r="Q154" s="214">
        <v>3.0000000000000001E-05</v>
      </c>
      <c r="R154" s="214">
        <f>Q154*H154</f>
        <v>0.023700000000000002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431</v>
      </c>
      <c r="AT154" s="216" t="s">
        <v>559</v>
      </c>
      <c r="AU154" s="216" t="s">
        <v>85</v>
      </c>
      <c r="AY154" s="14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83</v>
      </c>
      <c r="BK154" s="217">
        <f>ROUND(I154*H154,2)</f>
        <v>0</v>
      </c>
      <c r="BL154" s="14" t="s">
        <v>431</v>
      </c>
      <c r="BM154" s="216" t="s">
        <v>2696</v>
      </c>
    </row>
    <row r="155" s="2" customFormat="1" ht="24.15" customHeight="1">
      <c r="A155" s="35"/>
      <c r="B155" s="36"/>
      <c r="C155" s="218" t="s">
        <v>245</v>
      </c>
      <c r="D155" s="218" t="s">
        <v>559</v>
      </c>
      <c r="E155" s="219" t="s">
        <v>1276</v>
      </c>
      <c r="F155" s="220" t="s">
        <v>2697</v>
      </c>
      <c r="G155" s="221" t="s">
        <v>224</v>
      </c>
      <c r="H155" s="222">
        <v>950</v>
      </c>
      <c r="I155" s="223"/>
      <c r="J155" s="224">
        <f>ROUND(I155*H155,2)</f>
        <v>0</v>
      </c>
      <c r="K155" s="220" t="s">
        <v>1</v>
      </c>
      <c r="L155" s="41"/>
      <c r="M155" s="225" t="s">
        <v>1</v>
      </c>
      <c r="N155" s="226" t="s">
        <v>42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431</v>
      </c>
      <c r="AT155" s="216" t="s">
        <v>559</v>
      </c>
      <c r="AU155" s="216" t="s">
        <v>85</v>
      </c>
      <c r="AY155" s="14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83</v>
      </c>
      <c r="BK155" s="217">
        <f>ROUND(I155*H155,2)</f>
        <v>0</v>
      </c>
      <c r="BL155" s="14" t="s">
        <v>431</v>
      </c>
      <c r="BM155" s="216" t="s">
        <v>2698</v>
      </c>
    </row>
    <row r="156" s="2" customFormat="1" ht="24.15" customHeight="1">
      <c r="A156" s="35"/>
      <c r="B156" s="36"/>
      <c r="C156" s="218" t="s">
        <v>249</v>
      </c>
      <c r="D156" s="218" t="s">
        <v>559</v>
      </c>
      <c r="E156" s="219" t="s">
        <v>2699</v>
      </c>
      <c r="F156" s="220" t="s">
        <v>2700</v>
      </c>
      <c r="G156" s="221" t="s">
        <v>224</v>
      </c>
      <c r="H156" s="222">
        <v>80</v>
      </c>
      <c r="I156" s="223"/>
      <c r="J156" s="224">
        <f>ROUND(I156*H156,2)</f>
        <v>0</v>
      </c>
      <c r="K156" s="220" t="s">
        <v>1</v>
      </c>
      <c r="L156" s="41"/>
      <c r="M156" s="225" t="s">
        <v>1</v>
      </c>
      <c r="N156" s="226" t="s">
        <v>42</v>
      </c>
      <c r="O156" s="88"/>
      <c r="P156" s="214">
        <f>O156*H156</f>
        <v>0</v>
      </c>
      <c r="Q156" s="214">
        <v>0.37080000000000002</v>
      </c>
      <c r="R156" s="214">
        <f>Q156*H156</f>
        <v>29.664000000000001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431</v>
      </c>
      <c r="AT156" s="216" t="s">
        <v>559</v>
      </c>
      <c r="AU156" s="216" t="s">
        <v>85</v>
      </c>
      <c r="AY156" s="14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83</v>
      </c>
      <c r="BK156" s="217">
        <f>ROUND(I156*H156,2)</f>
        <v>0</v>
      </c>
      <c r="BL156" s="14" t="s">
        <v>431</v>
      </c>
      <c r="BM156" s="216" t="s">
        <v>2701</v>
      </c>
    </row>
    <row r="157" s="2" customFormat="1" ht="14.4" customHeight="1">
      <c r="A157" s="35"/>
      <c r="B157" s="36"/>
      <c r="C157" s="204" t="s">
        <v>253</v>
      </c>
      <c r="D157" s="204" t="s">
        <v>162</v>
      </c>
      <c r="E157" s="205" t="s">
        <v>2702</v>
      </c>
      <c r="F157" s="206" t="s">
        <v>2703</v>
      </c>
      <c r="G157" s="207" t="s">
        <v>219</v>
      </c>
      <c r="H157" s="208">
        <v>50</v>
      </c>
      <c r="I157" s="209"/>
      <c r="J157" s="210">
        <f>ROUND(I157*H157,2)</f>
        <v>0</v>
      </c>
      <c r="K157" s="206" t="s">
        <v>1</v>
      </c>
      <c r="L157" s="211"/>
      <c r="M157" s="212" t="s">
        <v>1</v>
      </c>
      <c r="N157" s="213" t="s">
        <v>42</v>
      </c>
      <c r="O157" s="88"/>
      <c r="P157" s="214">
        <f>O157*H157</f>
        <v>0</v>
      </c>
      <c r="Q157" s="214">
        <v>1</v>
      </c>
      <c r="R157" s="214">
        <f>Q157*H157</f>
        <v>50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210</v>
      </c>
      <c r="AT157" s="216" t="s">
        <v>162</v>
      </c>
      <c r="AU157" s="216" t="s">
        <v>85</v>
      </c>
      <c r="AY157" s="14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83</v>
      </c>
      <c r="BK157" s="217">
        <f>ROUND(I157*H157,2)</f>
        <v>0</v>
      </c>
      <c r="BL157" s="14" t="s">
        <v>210</v>
      </c>
      <c r="BM157" s="216" t="s">
        <v>2704</v>
      </c>
    </row>
    <row r="158" s="2" customFormat="1" ht="14.4" customHeight="1">
      <c r="A158" s="35"/>
      <c r="B158" s="36"/>
      <c r="C158" s="204" t="s">
        <v>258</v>
      </c>
      <c r="D158" s="204" t="s">
        <v>162</v>
      </c>
      <c r="E158" s="205" t="s">
        <v>2705</v>
      </c>
      <c r="F158" s="206" t="s">
        <v>2706</v>
      </c>
      <c r="G158" s="207" t="s">
        <v>219</v>
      </c>
      <c r="H158" s="208">
        <v>50</v>
      </c>
      <c r="I158" s="209"/>
      <c r="J158" s="210">
        <f>ROUND(I158*H158,2)</f>
        <v>0</v>
      </c>
      <c r="K158" s="206" t="s">
        <v>1</v>
      </c>
      <c r="L158" s="211"/>
      <c r="M158" s="212" t="s">
        <v>1</v>
      </c>
      <c r="N158" s="213" t="s">
        <v>42</v>
      </c>
      <c r="O158" s="88"/>
      <c r="P158" s="214">
        <f>O158*H158</f>
        <v>0</v>
      </c>
      <c r="Q158" s="214">
        <v>1</v>
      </c>
      <c r="R158" s="214">
        <f>Q158*H158</f>
        <v>50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210</v>
      </c>
      <c r="AT158" s="216" t="s">
        <v>162</v>
      </c>
      <c r="AU158" s="216" t="s">
        <v>85</v>
      </c>
      <c r="AY158" s="14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83</v>
      </c>
      <c r="BK158" s="217">
        <f>ROUND(I158*H158,2)</f>
        <v>0</v>
      </c>
      <c r="BL158" s="14" t="s">
        <v>210</v>
      </c>
      <c r="BM158" s="216" t="s">
        <v>2707</v>
      </c>
    </row>
    <row r="159" s="2" customFormat="1" ht="14.4" customHeight="1">
      <c r="A159" s="35"/>
      <c r="B159" s="36"/>
      <c r="C159" s="204" t="s">
        <v>7</v>
      </c>
      <c r="D159" s="204" t="s">
        <v>162</v>
      </c>
      <c r="E159" s="205" t="s">
        <v>2708</v>
      </c>
      <c r="F159" s="206" t="s">
        <v>2709</v>
      </c>
      <c r="G159" s="207" t="s">
        <v>1244</v>
      </c>
      <c r="H159" s="208">
        <v>50</v>
      </c>
      <c r="I159" s="209"/>
      <c r="J159" s="210">
        <f>ROUND(I159*H159,2)</f>
        <v>0</v>
      </c>
      <c r="K159" s="206" t="s">
        <v>1</v>
      </c>
      <c r="L159" s="211"/>
      <c r="M159" s="212" t="s">
        <v>1</v>
      </c>
      <c r="N159" s="213" t="s">
        <v>42</v>
      </c>
      <c r="O159" s="88"/>
      <c r="P159" s="214">
        <f>O159*H159</f>
        <v>0</v>
      </c>
      <c r="Q159" s="214">
        <v>2.4289999999999998</v>
      </c>
      <c r="R159" s="214">
        <f>Q159*H159</f>
        <v>121.44999999999999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210</v>
      </c>
      <c r="AT159" s="216" t="s">
        <v>162</v>
      </c>
      <c r="AU159" s="216" t="s">
        <v>85</v>
      </c>
      <c r="AY159" s="14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83</v>
      </c>
      <c r="BK159" s="217">
        <f>ROUND(I159*H159,2)</f>
        <v>0</v>
      </c>
      <c r="BL159" s="14" t="s">
        <v>210</v>
      </c>
      <c r="BM159" s="216" t="s">
        <v>2710</v>
      </c>
    </row>
    <row r="160" s="2" customFormat="1" ht="24.15" customHeight="1">
      <c r="A160" s="35"/>
      <c r="B160" s="36"/>
      <c r="C160" s="218" t="s">
        <v>264</v>
      </c>
      <c r="D160" s="218" t="s">
        <v>559</v>
      </c>
      <c r="E160" s="219" t="s">
        <v>2711</v>
      </c>
      <c r="F160" s="220" t="s">
        <v>2712</v>
      </c>
      <c r="G160" s="221" t="s">
        <v>224</v>
      </c>
      <c r="H160" s="222">
        <v>80</v>
      </c>
      <c r="I160" s="223"/>
      <c r="J160" s="224">
        <f>ROUND(I160*H160,2)</f>
        <v>0</v>
      </c>
      <c r="K160" s="220" t="s">
        <v>1</v>
      </c>
      <c r="L160" s="41"/>
      <c r="M160" s="225" t="s">
        <v>1</v>
      </c>
      <c r="N160" s="226" t="s">
        <v>42</v>
      </c>
      <c r="O160" s="88"/>
      <c r="P160" s="214">
        <f>O160*H160</f>
        <v>0</v>
      </c>
      <c r="Q160" s="214">
        <v>0.38625999999999999</v>
      </c>
      <c r="R160" s="214">
        <f>Q160*H160</f>
        <v>30.9008</v>
      </c>
      <c r="S160" s="214">
        <v>0</v>
      </c>
      <c r="T160" s="21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431</v>
      </c>
      <c r="AT160" s="216" t="s">
        <v>559</v>
      </c>
      <c r="AU160" s="216" t="s">
        <v>85</v>
      </c>
      <c r="AY160" s="14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" t="s">
        <v>83</v>
      </c>
      <c r="BK160" s="217">
        <f>ROUND(I160*H160,2)</f>
        <v>0</v>
      </c>
      <c r="BL160" s="14" t="s">
        <v>431</v>
      </c>
      <c r="BM160" s="216" t="s">
        <v>2713</v>
      </c>
    </row>
    <row r="161" s="2" customFormat="1" ht="24.15" customHeight="1">
      <c r="A161" s="35"/>
      <c r="B161" s="36"/>
      <c r="C161" s="218" t="s">
        <v>268</v>
      </c>
      <c r="D161" s="218" t="s">
        <v>559</v>
      </c>
      <c r="E161" s="219" t="s">
        <v>2714</v>
      </c>
      <c r="F161" s="220" t="s">
        <v>2715</v>
      </c>
      <c r="G161" s="221" t="s">
        <v>224</v>
      </c>
      <c r="H161" s="222">
        <v>80</v>
      </c>
      <c r="I161" s="223"/>
      <c r="J161" s="224">
        <f>ROUND(I161*H161,2)</f>
        <v>0</v>
      </c>
      <c r="K161" s="220" t="s">
        <v>1</v>
      </c>
      <c r="L161" s="41"/>
      <c r="M161" s="225" t="s">
        <v>1</v>
      </c>
      <c r="N161" s="226" t="s">
        <v>42</v>
      </c>
      <c r="O161" s="88"/>
      <c r="P161" s="214">
        <f>O161*H161</f>
        <v>0</v>
      </c>
      <c r="Q161" s="214">
        <v>0.48766999999999999</v>
      </c>
      <c r="R161" s="214">
        <f>Q161*H161</f>
        <v>39.013599999999997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431</v>
      </c>
      <c r="AT161" s="216" t="s">
        <v>559</v>
      </c>
      <c r="AU161" s="216" t="s">
        <v>85</v>
      </c>
      <c r="AY161" s="14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4" t="s">
        <v>83</v>
      </c>
      <c r="BK161" s="217">
        <f>ROUND(I161*H161,2)</f>
        <v>0</v>
      </c>
      <c r="BL161" s="14" t="s">
        <v>431</v>
      </c>
      <c r="BM161" s="216" t="s">
        <v>2716</v>
      </c>
    </row>
    <row r="162" s="2" customFormat="1" ht="24.15" customHeight="1">
      <c r="A162" s="35"/>
      <c r="B162" s="36"/>
      <c r="C162" s="218" t="s">
        <v>272</v>
      </c>
      <c r="D162" s="218" t="s">
        <v>559</v>
      </c>
      <c r="E162" s="219" t="s">
        <v>2717</v>
      </c>
      <c r="F162" s="220" t="s">
        <v>2718</v>
      </c>
      <c r="G162" s="221" t="s">
        <v>209</v>
      </c>
      <c r="H162" s="222">
        <v>40</v>
      </c>
      <c r="I162" s="223"/>
      <c r="J162" s="224">
        <f>ROUND(I162*H162,2)</f>
        <v>0</v>
      </c>
      <c r="K162" s="220" t="s">
        <v>1</v>
      </c>
      <c r="L162" s="41"/>
      <c r="M162" s="225" t="s">
        <v>1</v>
      </c>
      <c r="N162" s="226" t="s">
        <v>42</v>
      </c>
      <c r="O162" s="88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431</v>
      </c>
      <c r="AT162" s="216" t="s">
        <v>559</v>
      </c>
      <c r="AU162" s="216" t="s">
        <v>85</v>
      </c>
      <c r="AY162" s="14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" t="s">
        <v>83</v>
      </c>
      <c r="BK162" s="217">
        <f>ROUND(I162*H162,2)</f>
        <v>0</v>
      </c>
      <c r="BL162" s="14" t="s">
        <v>431</v>
      </c>
      <c r="BM162" s="216" t="s">
        <v>2719</v>
      </c>
    </row>
    <row r="163" s="2" customFormat="1" ht="24.15" customHeight="1">
      <c r="A163" s="35"/>
      <c r="B163" s="36"/>
      <c r="C163" s="218" t="s">
        <v>276</v>
      </c>
      <c r="D163" s="218" t="s">
        <v>559</v>
      </c>
      <c r="E163" s="219" t="s">
        <v>2720</v>
      </c>
      <c r="F163" s="220" t="s">
        <v>2721</v>
      </c>
      <c r="G163" s="221" t="s">
        <v>209</v>
      </c>
      <c r="H163" s="222">
        <v>40</v>
      </c>
      <c r="I163" s="223"/>
      <c r="J163" s="224">
        <f>ROUND(I163*H163,2)</f>
        <v>0</v>
      </c>
      <c r="K163" s="220" t="s">
        <v>1</v>
      </c>
      <c r="L163" s="41"/>
      <c r="M163" s="241" t="s">
        <v>1</v>
      </c>
      <c r="N163" s="242" t="s">
        <v>42</v>
      </c>
      <c r="O163" s="243"/>
      <c r="P163" s="244">
        <f>O163*H163</f>
        <v>0</v>
      </c>
      <c r="Q163" s="244">
        <v>0.0012700000000000001</v>
      </c>
      <c r="R163" s="244">
        <f>Q163*H163</f>
        <v>0.050800000000000005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431</v>
      </c>
      <c r="AT163" s="216" t="s">
        <v>559</v>
      </c>
      <c r="AU163" s="216" t="s">
        <v>85</v>
      </c>
      <c r="AY163" s="14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" t="s">
        <v>83</v>
      </c>
      <c r="BK163" s="217">
        <f>ROUND(I163*H163,2)</f>
        <v>0</v>
      </c>
      <c r="BL163" s="14" t="s">
        <v>431</v>
      </c>
      <c r="BM163" s="216" t="s">
        <v>2722</v>
      </c>
    </row>
    <row r="164" s="2" customFormat="1" ht="6.96" customHeight="1">
      <c r="A164" s="35"/>
      <c r="B164" s="63"/>
      <c r="C164" s="64"/>
      <c r="D164" s="64"/>
      <c r="E164" s="64"/>
      <c r="F164" s="64"/>
      <c r="G164" s="64"/>
      <c r="H164" s="64"/>
      <c r="I164" s="64"/>
      <c r="J164" s="64"/>
      <c r="K164" s="64"/>
      <c r="L164" s="41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sheet="1" autoFilter="0" formatColumns="0" formatRows="0" objects="1" scenarios="1" spinCount="100000" saltValue="Ii7A35qxRyDyQ1UU7euGW6/qstIqqptbLJZN/WoVsQHiIhO5hFZbyAcOU+Lu+3G/I4FPSnawYNviElX1wC/DBQ==" hashValue="sbqFdRBlYO7G0jP2D+DDRWmLVs+W0+V1EhS+7DTAWoFX7/KQ9c7yu79TncI7oCcWIP879/BmAmAlo4Fz7ZCDyw==" algorithmName="SHA-512" password="CC35"/>
  <autoFilter ref="C128:K16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2723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1362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2226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ROUND((SUM(BE125:BE176)),  2)</f>
        <v>0</v>
      </c>
      <c r="G37" s="35"/>
      <c r="H37" s="35"/>
      <c r="I37" s="162">
        <v>0.20999999999999999</v>
      </c>
      <c r="J37" s="161">
        <f>ROUND(((SUM(BE125:BE176))*I37),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ROUND((SUM(BF125:BF176)),  2)</f>
        <v>0</v>
      </c>
      <c r="G38" s="35"/>
      <c r="H38" s="35"/>
      <c r="I38" s="162">
        <v>0.14999999999999999</v>
      </c>
      <c r="J38" s="161">
        <f>ROUND(((SUM(BF125:BF176))*I38),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ROUND((SUM(BG125:BG176)),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ROUND((SUM(BH125:BH176)),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ROUND((SUM(BI125:BI176)),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2723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1362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01 - dle Sborníku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J126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149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Oprava zabezpečovacího zařízení v žst. Sázava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135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1" customFormat="1" ht="16.5" customHeight="1">
      <c r="B113" s="18"/>
      <c r="C113" s="19"/>
      <c r="D113" s="19"/>
      <c r="E113" s="181" t="s">
        <v>136</v>
      </c>
      <c r="F113" s="19"/>
      <c r="G113" s="19"/>
      <c r="H113" s="19"/>
      <c r="I113" s="19"/>
      <c r="J113" s="19"/>
      <c r="K113" s="19"/>
      <c r="L113" s="17"/>
    </row>
    <row r="114" s="1" customFormat="1" ht="12" customHeight="1">
      <c r="B114" s="18"/>
      <c r="C114" s="29" t="s">
        <v>137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2" t="s">
        <v>2723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1362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01 - dle Sborníku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 xml:space="preserve"> </v>
      </c>
      <c r="G119" s="37"/>
      <c r="H119" s="37"/>
      <c r="I119" s="29" t="s">
        <v>22</v>
      </c>
      <c r="J119" s="76" t="str">
        <f>IF(J16="","",J16)</f>
        <v>29. 3. 2021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 xml:space="preserve"> </v>
      </c>
      <c r="G121" s="37"/>
      <c r="H121" s="37"/>
      <c r="I121" s="29" t="s">
        <v>31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29</v>
      </c>
      <c r="D122" s="37"/>
      <c r="E122" s="37"/>
      <c r="F122" s="24" t="str">
        <f>IF(E22="","",E22)</f>
        <v>Vyplň údaj</v>
      </c>
      <c r="G122" s="37"/>
      <c r="H122" s="37"/>
      <c r="I122" s="29" t="s">
        <v>34</v>
      </c>
      <c r="J122" s="33" t="str">
        <f>E28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150</v>
      </c>
      <c r="D124" s="196" t="s">
        <v>62</v>
      </c>
      <c r="E124" s="196" t="s">
        <v>58</v>
      </c>
      <c r="F124" s="196" t="s">
        <v>59</v>
      </c>
      <c r="G124" s="196" t="s">
        <v>151</v>
      </c>
      <c r="H124" s="196" t="s">
        <v>152</v>
      </c>
      <c r="I124" s="196" t="s">
        <v>153</v>
      </c>
      <c r="J124" s="196" t="s">
        <v>144</v>
      </c>
      <c r="K124" s="197" t="s">
        <v>154</v>
      </c>
      <c r="L124" s="198"/>
      <c r="M124" s="97" t="s">
        <v>1</v>
      </c>
      <c r="N124" s="98" t="s">
        <v>41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</f>
        <v>0</v>
      </c>
      <c r="Q125" s="101"/>
      <c r="R125" s="201">
        <f>R126</f>
        <v>0</v>
      </c>
      <c r="S125" s="101"/>
      <c r="T125" s="20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146</v>
      </c>
      <c r="BK125" s="203">
        <f>BK126</f>
        <v>0</v>
      </c>
    </row>
    <row r="126" s="11" customFormat="1" ht="25.92" customHeight="1">
      <c r="A126" s="11"/>
      <c r="B126" s="227"/>
      <c r="C126" s="228"/>
      <c r="D126" s="229" t="s">
        <v>76</v>
      </c>
      <c r="E126" s="230" t="s">
        <v>1109</v>
      </c>
      <c r="F126" s="230" t="s">
        <v>1110</v>
      </c>
      <c r="G126" s="228"/>
      <c r="H126" s="228"/>
      <c r="I126" s="231"/>
      <c r="J126" s="232">
        <f>BK126</f>
        <v>0</v>
      </c>
      <c r="K126" s="228"/>
      <c r="L126" s="233"/>
      <c r="M126" s="234"/>
      <c r="N126" s="235"/>
      <c r="O126" s="235"/>
      <c r="P126" s="236">
        <f>SUM(P127:P176)</f>
        <v>0</v>
      </c>
      <c r="Q126" s="235"/>
      <c r="R126" s="236">
        <f>SUM(R127:R176)</f>
        <v>0</v>
      </c>
      <c r="S126" s="235"/>
      <c r="T126" s="237">
        <f>SUM(T127:T176)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8" t="s">
        <v>97</v>
      </c>
      <c r="AT126" s="239" t="s">
        <v>76</v>
      </c>
      <c r="AU126" s="239" t="s">
        <v>77</v>
      </c>
      <c r="AY126" s="238" t="s">
        <v>166</v>
      </c>
      <c r="BK126" s="240">
        <f>SUM(BK127:BK176)</f>
        <v>0</v>
      </c>
    </row>
    <row r="127" s="2" customFormat="1" ht="24.15" customHeight="1">
      <c r="A127" s="35"/>
      <c r="B127" s="36"/>
      <c r="C127" s="218" t="s">
        <v>83</v>
      </c>
      <c r="D127" s="218" t="s">
        <v>559</v>
      </c>
      <c r="E127" s="219" t="s">
        <v>2318</v>
      </c>
      <c r="F127" s="220" t="s">
        <v>2319</v>
      </c>
      <c r="G127" s="221" t="s">
        <v>209</v>
      </c>
      <c r="H127" s="222">
        <v>50</v>
      </c>
      <c r="I127" s="223"/>
      <c r="J127" s="224">
        <f>ROUND(I127*H127,2)</f>
        <v>0</v>
      </c>
      <c r="K127" s="220" t="s">
        <v>1</v>
      </c>
      <c r="L127" s="41"/>
      <c r="M127" s="225" t="s">
        <v>1</v>
      </c>
      <c r="N127" s="226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562</v>
      </c>
      <c r="AT127" s="216" t="s">
        <v>559</v>
      </c>
      <c r="AU127" s="216" t="s">
        <v>83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562</v>
      </c>
      <c r="BM127" s="216" t="s">
        <v>2724</v>
      </c>
    </row>
    <row r="128" s="2" customFormat="1" ht="24.15" customHeight="1">
      <c r="A128" s="35"/>
      <c r="B128" s="36"/>
      <c r="C128" s="204" t="s">
        <v>85</v>
      </c>
      <c r="D128" s="204" t="s">
        <v>162</v>
      </c>
      <c r="E128" s="205" t="s">
        <v>1818</v>
      </c>
      <c r="F128" s="206" t="s">
        <v>1819</v>
      </c>
      <c r="G128" s="207" t="s">
        <v>209</v>
      </c>
      <c r="H128" s="208">
        <v>50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210</v>
      </c>
      <c r="AT128" s="216" t="s">
        <v>162</v>
      </c>
      <c r="AU128" s="216" t="s">
        <v>83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210</v>
      </c>
      <c r="BM128" s="216" t="s">
        <v>2725</v>
      </c>
    </row>
    <row r="129" s="2" customFormat="1" ht="14.4" customHeight="1">
      <c r="A129" s="35"/>
      <c r="B129" s="36"/>
      <c r="C129" s="218" t="s">
        <v>92</v>
      </c>
      <c r="D129" s="218" t="s">
        <v>559</v>
      </c>
      <c r="E129" s="219" t="s">
        <v>2363</v>
      </c>
      <c r="F129" s="220" t="s">
        <v>2364</v>
      </c>
      <c r="G129" s="221" t="s">
        <v>209</v>
      </c>
      <c r="H129" s="222">
        <v>3400</v>
      </c>
      <c r="I129" s="223"/>
      <c r="J129" s="224">
        <f>ROUND(I129*H129,2)</f>
        <v>0</v>
      </c>
      <c r="K129" s="220" t="s">
        <v>1</v>
      </c>
      <c r="L129" s="41"/>
      <c r="M129" s="225" t="s">
        <v>1</v>
      </c>
      <c r="N129" s="226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562</v>
      </c>
      <c r="AT129" s="216" t="s">
        <v>559</v>
      </c>
      <c r="AU129" s="216" t="s">
        <v>83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562</v>
      </c>
      <c r="BM129" s="216" t="s">
        <v>2726</v>
      </c>
    </row>
    <row r="130" s="2" customFormat="1" ht="14.4" customHeight="1">
      <c r="A130" s="35"/>
      <c r="B130" s="36"/>
      <c r="C130" s="218" t="s">
        <v>97</v>
      </c>
      <c r="D130" s="218" t="s">
        <v>559</v>
      </c>
      <c r="E130" s="219" t="s">
        <v>2727</v>
      </c>
      <c r="F130" s="220" t="s">
        <v>2728</v>
      </c>
      <c r="G130" s="221" t="s">
        <v>209</v>
      </c>
      <c r="H130" s="222">
        <v>290</v>
      </c>
      <c r="I130" s="223"/>
      <c r="J130" s="224">
        <f>ROUND(I130*H130,2)</f>
        <v>0</v>
      </c>
      <c r="K130" s="220" t="s">
        <v>1</v>
      </c>
      <c r="L130" s="41"/>
      <c r="M130" s="225" t="s">
        <v>1</v>
      </c>
      <c r="N130" s="226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562</v>
      </c>
      <c r="AT130" s="216" t="s">
        <v>559</v>
      </c>
      <c r="AU130" s="216" t="s">
        <v>83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562</v>
      </c>
      <c r="BM130" s="216" t="s">
        <v>2729</v>
      </c>
    </row>
    <row r="131" s="2" customFormat="1" ht="14.4" customHeight="1">
      <c r="A131" s="35"/>
      <c r="B131" s="36"/>
      <c r="C131" s="218" t="s">
        <v>178</v>
      </c>
      <c r="D131" s="218" t="s">
        <v>559</v>
      </c>
      <c r="E131" s="219" t="s">
        <v>2730</v>
      </c>
      <c r="F131" s="220" t="s">
        <v>2731</v>
      </c>
      <c r="G131" s="221" t="s">
        <v>209</v>
      </c>
      <c r="H131" s="222">
        <v>330</v>
      </c>
      <c r="I131" s="223"/>
      <c r="J131" s="224">
        <f>ROUND(I131*H131,2)</f>
        <v>0</v>
      </c>
      <c r="K131" s="220" t="s">
        <v>1</v>
      </c>
      <c r="L131" s="41"/>
      <c r="M131" s="225" t="s">
        <v>1</v>
      </c>
      <c r="N131" s="226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562</v>
      </c>
      <c r="AT131" s="216" t="s">
        <v>559</v>
      </c>
      <c r="AU131" s="216" t="s">
        <v>83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562</v>
      </c>
      <c r="BM131" s="216" t="s">
        <v>2732</v>
      </c>
    </row>
    <row r="132" s="2" customFormat="1" ht="14.4" customHeight="1">
      <c r="A132" s="35"/>
      <c r="B132" s="36"/>
      <c r="C132" s="218" t="s">
        <v>182</v>
      </c>
      <c r="D132" s="218" t="s">
        <v>559</v>
      </c>
      <c r="E132" s="219" t="s">
        <v>2733</v>
      </c>
      <c r="F132" s="220" t="s">
        <v>2734</v>
      </c>
      <c r="G132" s="221" t="s">
        <v>209</v>
      </c>
      <c r="H132" s="222">
        <v>290</v>
      </c>
      <c r="I132" s="223"/>
      <c r="J132" s="224">
        <f>ROUND(I132*H132,2)</f>
        <v>0</v>
      </c>
      <c r="K132" s="220" t="s">
        <v>1</v>
      </c>
      <c r="L132" s="41"/>
      <c r="M132" s="225" t="s">
        <v>1</v>
      </c>
      <c r="N132" s="226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562</v>
      </c>
      <c r="AT132" s="216" t="s">
        <v>559</v>
      </c>
      <c r="AU132" s="216" t="s">
        <v>83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562</v>
      </c>
      <c r="BM132" s="216" t="s">
        <v>2735</v>
      </c>
    </row>
    <row r="133" s="2" customFormat="1" ht="14.4" customHeight="1">
      <c r="A133" s="35"/>
      <c r="B133" s="36"/>
      <c r="C133" s="218" t="s">
        <v>186</v>
      </c>
      <c r="D133" s="218" t="s">
        <v>559</v>
      </c>
      <c r="E133" s="219" t="s">
        <v>2369</v>
      </c>
      <c r="F133" s="220" t="s">
        <v>2370</v>
      </c>
      <c r="G133" s="221" t="s">
        <v>209</v>
      </c>
      <c r="H133" s="222">
        <v>1230</v>
      </c>
      <c r="I133" s="223"/>
      <c r="J133" s="224">
        <f>ROUND(I133*H133,2)</f>
        <v>0</v>
      </c>
      <c r="K133" s="220" t="s">
        <v>1</v>
      </c>
      <c r="L133" s="41"/>
      <c r="M133" s="225" t="s">
        <v>1</v>
      </c>
      <c r="N133" s="226" t="s">
        <v>42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562</v>
      </c>
      <c r="AT133" s="216" t="s">
        <v>559</v>
      </c>
      <c r="AU133" s="216" t="s">
        <v>83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562</v>
      </c>
      <c r="BM133" s="216" t="s">
        <v>2736</v>
      </c>
    </row>
    <row r="134" s="2" customFormat="1" ht="37.8" customHeight="1">
      <c r="A134" s="35"/>
      <c r="B134" s="36"/>
      <c r="C134" s="218" t="s">
        <v>190</v>
      </c>
      <c r="D134" s="218" t="s">
        <v>559</v>
      </c>
      <c r="E134" s="219" t="s">
        <v>2378</v>
      </c>
      <c r="F134" s="220" t="s">
        <v>2379</v>
      </c>
      <c r="G134" s="221" t="s">
        <v>165</v>
      </c>
      <c r="H134" s="222">
        <v>18</v>
      </c>
      <c r="I134" s="223"/>
      <c r="J134" s="224">
        <f>ROUND(I134*H134,2)</f>
        <v>0</v>
      </c>
      <c r="K134" s="220" t="s">
        <v>1</v>
      </c>
      <c r="L134" s="41"/>
      <c r="M134" s="225" t="s">
        <v>1</v>
      </c>
      <c r="N134" s="226" t="s">
        <v>42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562</v>
      </c>
      <c r="AT134" s="216" t="s">
        <v>559</v>
      </c>
      <c r="AU134" s="216" t="s">
        <v>83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562</v>
      </c>
      <c r="BM134" s="216" t="s">
        <v>2737</v>
      </c>
    </row>
    <row r="135" s="2" customFormat="1" ht="37.8" customHeight="1">
      <c r="A135" s="35"/>
      <c r="B135" s="36"/>
      <c r="C135" s="218" t="s">
        <v>194</v>
      </c>
      <c r="D135" s="218" t="s">
        <v>559</v>
      </c>
      <c r="E135" s="219" t="s">
        <v>2381</v>
      </c>
      <c r="F135" s="220" t="s">
        <v>2382</v>
      </c>
      <c r="G135" s="221" t="s">
        <v>165</v>
      </c>
      <c r="H135" s="222">
        <v>4</v>
      </c>
      <c r="I135" s="223"/>
      <c r="J135" s="224">
        <f>ROUND(I135*H135,2)</f>
        <v>0</v>
      </c>
      <c r="K135" s="220" t="s">
        <v>1</v>
      </c>
      <c r="L135" s="41"/>
      <c r="M135" s="225" t="s">
        <v>1</v>
      </c>
      <c r="N135" s="226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562</v>
      </c>
      <c r="AT135" s="216" t="s">
        <v>559</v>
      </c>
      <c r="AU135" s="216" t="s">
        <v>83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562</v>
      </c>
      <c r="BM135" s="216" t="s">
        <v>2738</v>
      </c>
    </row>
    <row r="136" s="2" customFormat="1" ht="37.8" customHeight="1">
      <c r="A136" s="35"/>
      <c r="B136" s="36"/>
      <c r="C136" s="218" t="s">
        <v>198</v>
      </c>
      <c r="D136" s="218" t="s">
        <v>559</v>
      </c>
      <c r="E136" s="219" t="s">
        <v>2384</v>
      </c>
      <c r="F136" s="220" t="s">
        <v>2385</v>
      </c>
      <c r="G136" s="221" t="s">
        <v>165</v>
      </c>
      <c r="H136" s="222">
        <v>4</v>
      </c>
      <c r="I136" s="223"/>
      <c r="J136" s="224">
        <f>ROUND(I136*H136,2)</f>
        <v>0</v>
      </c>
      <c r="K136" s="220" t="s">
        <v>1</v>
      </c>
      <c r="L136" s="41"/>
      <c r="M136" s="225" t="s">
        <v>1</v>
      </c>
      <c r="N136" s="226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562</v>
      </c>
      <c r="AT136" s="216" t="s">
        <v>559</v>
      </c>
      <c r="AU136" s="216" t="s">
        <v>83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562</v>
      </c>
      <c r="BM136" s="216" t="s">
        <v>2739</v>
      </c>
    </row>
    <row r="137" s="2" customFormat="1" ht="37.8" customHeight="1">
      <c r="A137" s="35"/>
      <c r="B137" s="36"/>
      <c r="C137" s="218" t="s">
        <v>202</v>
      </c>
      <c r="D137" s="218" t="s">
        <v>559</v>
      </c>
      <c r="E137" s="219" t="s">
        <v>2740</v>
      </c>
      <c r="F137" s="220" t="s">
        <v>2741</v>
      </c>
      <c r="G137" s="221" t="s">
        <v>165</v>
      </c>
      <c r="H137" s="222">
        <v>2</v>
      </c>
      <c r="I137" s="223"/>
      <c r="J137" s="224">
        <f>ROUND(I137*H137,2)</f>
        <v>0</v>
      </c>
      <c r="K137" s="220" t="s">
        <v>1</v>
      </c>
      <c r="L137" s="41"/>
      <c r="M137" s="225" t="s">
        <v>1</v>
      </c>
      <c r="N137" s="226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562</v>
      </c>
      <c r="AT137" s="216" t="s">
        <v>559</v>
      </c>
      <c r="AU137" s="216" t="s">
        <v>83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562</v>
      </c>
      <c r="BM137" s="216" t="s">
        <v>2742</v>
      </c>
    </row>
    <row r="138" s="2" customFormat="1" ht="24.15" customHeight="1">
      <c r="A138" s="35"/>
      <c r="B138" s="36"/>
      <c r="C138" s="204" t="s">
        <v>206</v>
      </c>
      <c r="D138" s="204" t="s">
        <v>162</v>
      </c>
      <c r="E138" s="205" t="s">
        <v>2333</v>
      </c>
      <c r="F138" s="206" t="s">
        <v>2334</v>
      </c>
      <c r="G138" s="207" t="s">
        <v>209</v>
      </c>
      <c r="H138" s="208">
        <v>1700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42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210</v>
      </c>
      <c r="AT138" s="216" t="s">
        <v>162</v>
      </c>
      <c r="AU138" s="216" t="s">
        <v>83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210</v>
      </c>
      <c r="BM138" s="216" t="s">
        <v>2743</v>
      </c>
    </row>
    <row r="139" s="2" customFormat="1" ht="24.15" customHeight="1">
      <c r="A139" s="35"/>
      <c r="B139" s="36"/>
      <c r="C139" s="204" t="s">
        <v>230</v>
      </c>
      <c r="D139" s="204" t="s">
        <v>162</v>
      </c>
      <c r="E139" s="205" t="s">
        <v>2744</v>
      </c>
      <c r="F139" s="206" t="s">
        <v>2745</v>
      </c>
      <c r="G139" s="207" t="s">
        <v>209</v>
      </c>
      <c r="H139" s="208">
        <v>290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42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210</v>
      </c>
      <c r="AT139" s="216" t="s">
        <v>162</v>
      </c>
      <c r="AU139" s="216" t="s">
        <v>83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210</v>
      </c>
      <c r="BM139" s="216" t="s">
        <v>2746</v>
      </c>
    </row>
    <row r="140" s="2" customFormat="1" ht="24.15" customHeight="1">
      <c r="A140" s="35"/>
      <c r="B140" s="36"/>
      <c r="C140" s="204" t="s">
        <v>234</v>
      </c>
      <c r="D140" s="204" t="s">
        <v>162</v>
      </c>
      <c r="E140" s="205" t="s">
        <v>2747</v>
      </c>
      <c r="F140" s="206" t="s">
        <v>2748</v>
      </c>
      <c r="G140" s="207" t="s">
        <v>209</v>
      </c>
      <c r="H140" s="208">
        <v>330</v>
      </c>
      <c r="I140" s="209"/>
      <c r="J140" s="210">
        <f>ROUND(I140*H140,2)</f>
        <v>0</v>
      </c>
      <c r="K140" s="206" t="s">
        <v>1</v>
      </c>
      <c r="L140" s="211"/>
      <c r="M140" s="212" t="s">
        <v>1</v>
      </c>
      <c r="N140" s="213" t="s">
        <v>42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210</v>
      </c>
      <c r="AT140" s="216" t="s">
        <v>162</v>
      </c>
      <c r="AU140" s="216" t="s">
        <v>83</v>
      </c>
      <c r="AY140" s="14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83</v>
      </c>
      <c r="BK140" s="217">
        <f>ROUND(I140*H140,2)</f>
        <v>0</v>
      </c>
      <c r="BL140" s="14" t="s">
        <v>210</v>
      </c>
      <c r="BM140" s="216" t="s">
        <v>2749</v>
      </c>
    </row>
    <row r="141" s="2" customFormat="1" ht="24.15" customHeight="1">
      <c r="A141" s="35"/>
      <c r="B141" s="36"/>
      <c r="C141" s="204" t="s">
        <v>8</v>
      </c>
      <c r="D141" s="204" t="s">
        <v>162</v>
      </c>
      <c r="E141" s="205" t="s">
        <v>2750</v>
      </c>
      <c r="F141" s="206" t="s">
        <v>2751</v>
      </c>
      <c r="G141" s="207" t="s">
        <v>209</v>
      </c>
      <c r="H141" s="208">
        <v>1700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42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210</v>
      </c>
      <c r="AT141" s="216" t="s">
        <v>162</v>
      </c>
      <c r="AU141" s="216" t="s">
        <v>83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210</v>
      </c>
      <c r="BM141" s="216" t="s">
        <v>2752</v>
      </c>
    </row>
    <row r="142" s="2" customFormat="1" ht="24.15" customHeight="1">
      <c r="A142" s="35"/>
      <c r="B142" s="36"/>
      <c r="C142" s="204" t="s">
        <v>241</v>
      </c>
      <c r="D142" s="204" t="s">
        <v>162</v>
      </c>
      <c r="E142" s="205" t="s">
        <v>2753</v>
      </c>
      <c r="F142" s="206" t="s">
        <v>2754</v>
      </c>
      <c r="G142" s="207" t="s">
        <v>209</v>
      </c>
      <c r="H142" s="208">
        <v>290</v>
      </c>
      <c r="I142" s="209"/>
      <c r="J142" s="210">
        <f>ROUND(I142*H142,2)</f>
        <v>0</v>
      </c>
      <c r="K142" s="206" t="s">
        <v>1</v>
      </c>
      <c r="L142" s="211"/>
      <c r="M142" s="212" t="s">
        <v>1</v>
      </c>
      <c r="N142" s="213" t="s">
        <v>42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210</v>
      </c>
      <c r="AT142" s="216" t="s">
        <v>162</v>
      </c>
      <c r="AU142" s="216" t="s">
        <v>83</v>
      </c>
      <c r="AY142" s="14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83</v>
      </c>
      <c r="BK142" s="217">
        <f>ROUND(I142*H142,2)</f>
        <v>0</v>
      </c>
      <c r="BL142" s="14" t="s">
        <v>210</v>
      </c>
      <c r="BM142" s="216" t="s">
        <v>2755</v>
      </c>
    </row>
    <row r="143" s="2" customFormat="1" ht="24.15" customHeight="1">
      <c r="A143" s="35"/>
      <c r="B143" s="36"/>
      <c r="C143" s="204" t="s">
        <v>245</v>
      </c>
      <c r="D143" s="204" t="s">
        <v>162</v>
      </c>
      <c r="E143" s="205" t="s">
        <v>2348</v>
      </c>
      <c r="F143" s="206" t="s">
        <v>2349</v>
      </c>
      <c r="G143" s="207" t="s">
        <v>209</v>
      </c>
      <c r="H143" s="208">
        <v>520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42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210</v>
      </c>
      <c r="AT143" s="216" t="s">
        <v>162</v>
      </c>
      <c r="AU143" s="216" t="s">
        <v>83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210</v>
      </c>
      <c r="BM143" s="216" t="s">
        <v>2756</v>
      </c>
    </row>
    <row r="144" s="2" customFormat="1" ht="24.15" customHeight="1">
      <c r="A144" s="35"/>
      <c r="B144" s="36"/>
      <c r="C144" s="204" t="s">
        <v>249</v>
      </c>
      <c r="D144" s="204" t="s">
        <v>162</v>
      </c>
      <c r="E144" s="205" t="s">
        <v>2757</v>
      </c>
      <c r="F144" s="206" t="s">
        <v>2758</v>
      </c>
      <c r="G144" s="207" t="s">
        <v>209</v>
      </c>
      <c r="H144" s="208">
        <v>710</v>
      </c>
      <c r="I144" s="209"/>
      <c r="J144" s="210">
        <f>ROUND(I144*H144,2)</f>
        <v>0</v>
      </c>
      <c r="K144" s="206" t="s">
        <v>1</v>
      </c>
      <c r="L144" s="211"/>
      <c r="M144" s="212" t="s">
        <v>1</v>
      </c>
      <c r="N144" s="213" t="s">
        <v>42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210</v>
      </c>
      <c r="AT144" s="216" t="s">
        <v>162</v>
      </c>
      <c r="AU144" s="216" t="s">
        <v>83</v>
      </c>
      <c r="AY144" s="14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83</v>
      </c>
      <c r="BK144" s="217">
        <f>ROUND(I144*H144,2)</f>
        <v>0</v>
      </c>
      <c r="BL144" s="14" t="s">
        <v>210</v>
      </c>
      <c r="BM144" s="216" t="s">
        <v>2759</v>
      </c>
    </row>
    <row r="145" s="2" customFormat="1" ht="49.05" customHeight="1">
      <c r="A145" s="35"/>
      <c r="B145" s="36"/>
      <c r="C145" s="204" t="s">
        <v>253</v>
      </c>
      <c r="D145" s="204" t="s">
        <v>162</v>
      </c>
      <c r="E145" s="205" t="s">
        <v>2760</v>
      </c>
      <c r="F145" s="206" t="s">
        <v>2761</v>
      </c>
      <c r="G145" s="207" t="s">
        <v>165</v>
      </c>
      <c r="H145" s="208">
        <v>2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42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210</v>
      </c>
      <c r="AT145" s="216" t="s">
        <v>162</v>
      </c>
      <c r="AU145" s="216" t="s">
        <v>83</v>
      </c>
      <c r="AY145" s="14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83</v>
      </c>
      <c r="BK145" s="217">
        <f>ROUND(I145*H145,2)</f>
        <v>0</v>
      </c>
      <c r="BL145" s="14" t="s">
        <v>210</v>
      </c>
      <c r="BM145" s="216" t="s">
        <v>2762</v>
      </c>
    </row>
    <row r="146" s="2" customFormat="1" ht="37.8" customHeight="1">
      <c r="A146" s="35"/>
      <c r="B146" s="36"/>
      <c r="C146" s="218" t="s">
        <v>258</v>
      </c>
      <c r="D146" s="218" t="s">
        <v>559</v>
      </c>
      <c r="E146" s="219" t="s">
        <v>2763</v>
      </c>
      <c r="F146" s="220" t="s">
        <v>2764</v>
      </c>
      <c r="G146" s="221" t="s">
        <v>165</v>
      </c>
      <c r="H146" s="222">
        <v>4</v>
      </c>
      <c r="I146" s="223"/>
      <c r="J146" s="224">
        <f>ROUND(I146*H146,2)</f>
        <v>0</v>
      </c>
      <c r="K146" s="220" t="s">
        <v>1</v>
      </c>
      <c r="L146" s="41"/>
      <c r="M146" s="225" t="s">
        <v>1</v>
      </c>
      <c r="N146" s="226" t="s">
        <v>42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562</v>
      </c>
      <c r="AT146" s="216" t="s">
        <v>559</v>
      </c>
      <c r="AU146" s="216" t="s">
        <v>83</v>
      </c>
      <c r="AY146" s="14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83</v>
      </c>
      <c r="BK146" s="217">
        <f>ROUND(I146*H146,2)</f>
        <v>0</v>
      </c>
      <c r="BL146" s="14" t="s">
        <v>562</v>
      </c>
      <c r="BM146" s="216" t="s">
        <v>2765</v>
      </c>
    </row>
    <row r="147" s="2" customFormat="1" ht="24.15" customHeight="1">
      <c r="A147" s="35"/>
      <c r="B147" s="36"/>
      <c r="C147" s="218" t="s">
        <v>7</v>
      </c>
      <c r="D147" s="218" t="s">
        <v>559</v>
      </c>
      <c r="E147" s="219" t="s">
        <v>2393</v>
      </c>
      <c r="F147" s="220" t="s">
        <v>2394</v>
      </c>
      <c r="G147" s="221" t="s">
        <v>165</v>
      </c>
      <c r="H147" s="222">
        <v>1</v>
      </c>
      <c r="I147" s="223"/>
      <c r="J147" s="224">
        <f>ROUND(I147*H147,2)</f>
        <v>0</v>
      </c>
      <c r="K147" s="220" t="s">
        <v>1</v>
      </c>
      <c r="L147" s="41"/>
      <c r="M147" s="225" t="s">
        <v>1</v>
      </c>
      <c r="N147" s="226" t="s">
        <v>42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562</v>
      </c>
      <c r="AT147" s="216" t="s">
        <v>559</v>
      </c>
      <c r="AU147" s="216" t="s">
        <v>83</v>
      </c>
      <c r="AY147" s="14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83</v>
      </c>
      <c r="BK147" s="217">
        <f>ROUND(I147*H147,2)</f>
        <v>0</v>
      </c>
      <c r="BL147" s="14" t="s">
        <v>562</v>
      </c>
      <c r="BM147" s="216" t="s">
        <v>2766</v>
      </c>
    </row>
    <row r="148" s="2" customFormat="1" ht="37.8" customHeight="1">
      <c r="A148" s="35"/>
      <c r="B148" s="36"/>
      <c r="C148" s="218" t="s">
        <v>264</v>
      </c>
      <c r="D148" s="218" t="s">
        <v>559</v>
      </c>
      <c r="E148" s="219" t="s">
        <v>2767</v>
      </c>
      <c r="F148" s="220" t="s">
        <v>2768</v>
      </c>
      <c r="G148" s="221" t="s">
        <v>165</v>
      </c>
      <c r="H148" s="222">
        <v>1</v>
      </c>
      <c r="I148" s="223"/>
      <c r="J148" s="224">
        <f>ROUND(I148*H148,2)</f>
        <v>0</v>
      </c>
      <c r="K148" s="220" t="s">
        <v>1</v>
      </c>
      <c r="L148" s="41"/>
      <c r="M148" s="225" t="s">
        <v>1</v>
      </c>
      <c r="N148" s="226" t="s">
        <v>42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562</v>
      </c>
      <c r="AT148" s="216" t="s">
        <v>559</v>
      </c>
      <c r="AU148" s="216" t="s">
        <v>83</v>
      </c>
      <c r="AY148" s="14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83</v>
      </c>
      <c r="BK148" s="217">
        <f>ROUND(I148*H148,2)</f>
        <v>0</v>
      </c>
      <c r="BL148" s="14" t="s">
        <v>562</v>
      </c>
      <c r="BM148" s="216" t="s">
        <v>2769</v>
      </c>
    </row>
    <row r="149" s="2" customFormat="1" ht="24.15" customHeight="1">
      <c r="A149" s="35"/>
      <c r="B149" s="36"/>
      <c r="C149" s="218" t="s">
        <v>268</v>
      </c>
      <c r="D149" s="218" t="s">
        <v>559</v>
      </c>
      <c r="E149" s="219" t="s">
        <v>2770</v>
      </c>
      <c r="F149" s="220" t="s">
        <v>2771</v>
      </c>
      <c r="G149" s="221" t="s">
        <v>165</v>
      </c>
      <c r="H149" s="222">
        <v>1</v>
      </c>
      <c r="I149" s="223"/>
      <c r="J149" s="224">
        <f>ROUND(I149*H149,2)</f>
        <v>0</v>
      </c>
      <c r="K149" s="220" t="s">
        <v>1</v>
      </c>
      <c r="L149" s="41"/>
      <c r="M149" s="225" t="s">
        <v>1</v>
      </c>
      <c r="N149" s="226" t="s">
        <v>42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562</v>
      </c>
      <c r="AT149" s="216" t="s">
        <v>559</v>
      </c>
      <c r="AU149" s="216" t="s">
        <v>83</v>
      </c>
      <c r="AY149" s="14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83</v>
      </c>
      <c r="BK149" s="217">
        <f>ROUND(I149*H149,2)</f>
        <v>0</v>
      </c>
      <c r="BL149" s="14" t="s">
        <v>562</v>
      </c>
      <c r="BM149" s="216" t="s">
        <v>2772</v>
      </c>
    </row>
    <row r="150" s="2" customFormat="1" ht="24.15" customHeight="1">
      <c r="A150" s="35"/>
      <c r="B150" s="36"/>
      <c r="C150" s="218" t="s">
        <v>272</v>
      </c>
      <c r="D150" s="218" t="s">
        <v>559</v>
      </c>
      <c r="E150" s="219" t="s">
        <v>2773</v>
      </c>
      <c r="F150" s="220" t="s">
        <v>2774</v>
      </c>
      <c r="G150" s="221" t="s">
        <v>165</v>
      </c>
      <c r="H150" s="222">
        <v>4</v>
      </c>
      <c r="I150" s="223"/>
      <c r="J150" s="224">
        <f>ROUND(I150*H150,2)</f>
        <v>0</v>
      </c>
      <c r="K150" s="220" t="s">
        <v>1</v>
      </c>
      <c r="L150" s="41"/>
      <c r="M150" s="225" t="s">
        <v>1</v>
      </c>
      <c r="N150" s="226" t="s">
        <v>42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562</v>
      </c>
      <c r="AT150" s="216" t="s">
        <v>559</v>
      </c>
      <c r="AU150" s="216" t="s">
        <v>83</v>
      </c>
      <c r="AY150" s="14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83</v>
      </c>
      <c r="BK150" s="217">
        <f>ROUND(I150*H150,2)</f>
        <v>0</v>
      </c>
      <c r="BL150" s="14" t="s">
        <v>562</v>
      </c>
      <c r="BM150" s="216" t="s">
        <v>2775</v>
      </c>
    </row>
    <row r="151" s="2" customFormat="1" ht="24.15" customHeight="1">
      <c r="A151" s="35"/>
      <c r="B151" s="36"/>
      <c r="C151" s="218" t="s">
        <v>276</v>
      </c>
      <c r="D151" s="218" t="s">
        <v>559</v>
      </c>
      <c r="E151" s="219" t="s">
        <v>2776</v>
      </c>
      <c r="F151" s="220" t="s">
        <v>2777</v>
      </c>
      <c r="G151" s="221" t="s">
        <v>165</v>
      </c>
      <c r="H151" s="222">
        <v>1</v>
      </c>
      <c r="I151" s="223"/>
      <c r="J151" s="224">
        <f>ROUND(I151*H151,2)</f>
        <v>0</v>
      </c>
      <c r="K151" s="220" t="s">
        <v>1</v>
      </c>
      <c r="L151" s="41"/>
      <c r="M151" s="225" t="s">
        <v>1</v>
      </c>
      <c r="N151" s="226" t="s">
        <v>42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562</v>
      </c>
      <c r="AT151" s="216" t="s">
        <v>559</v>
      </c>
      <c r="AU151" s="216" t="s">
        <v>83</v>
      </c>
      <c r="AY151" s="14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83</v>
      </c>
      <c r="BK151" s="217">
        <f>ROUND(I151*H151,2)</f>
        <v>0</v>
      </c>
      <c r="BL151" s="14" t="s">
        <v>562</v>
      </c>
      <c r="BM151" s="216" t="s">
        <v>2778</v>
      </c>
    </row>
    <row r="152" s="2" customFormat="1" ht="24.15" customHeight="1">
      <c r="A152" s="35"/>
      <c r="B152" s="36"/>
      <c r="C152" s="218" t="s">
        <v>280</v>
      </c>
      <c r="D152" s="218" t="s">
        <v>559</v>
      </c>
      <c r="E152" s="219" t="s">
        <v>2779</v>
      </c>
      <c r="F152" s="220" t="s">
        <v>2780</v>
      </c>
      <c r="G152" s="221" t="s">
        <v>165</v>
      </c>
      <c r="H152" s="222">
        <v>1</v>
      </c>
      <c r="I152" s="223"/>
      <c r="J152" s="224">
        <f>ROUND(I152*H152,2)</f>
        <v>0</v>
      </c>
      <c r="K152" s="220" t="s">
        <v>1</v>
      </c>
      <c r="L152" s="41"/>
      <c r="M152" s="225" t="s">
        <v>1</v>
      </c>
      <c r="N152" s="226" t="s">
        <v>42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562</v>
      </c>
      <c r="AT152" s="216" t="s">
        <v>559</v>
      </c>
      <c r="AU152" s="216" t="s">
        <v>83</v>
      </c>
      <c r="AY152" s="14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83</v>
      </c>
      <c r="BK152" s="217">
        <f>ROUND(I152*H152,2)</f>
        <v>0</v>
      </c>
      <c r="BL152" s="14" t="s">
        <v>562</v>
      </c>
      <c r="BM152" s="216" t="s">
        <v>2781</v>
      </c>
    </row>
    <row r="153" s="2" customFormat="1" ht="37.8" customHeight="1">
      <c r="A153" s="35"/>
      <c r="B153" s="36"/>
      <c r="C153" s="218" t="s">
        <v>284</v>
      </c>
      <c r="D153" s="218" t="s">
        <v>559</v>
      </c>
      <c r="E153" s="219" t="s">
        <v>2782</v>
      </c>
      <c r="F153" s="220" t="s">
        <v>2783</v>
      </c>
      <c r="G153" s="221" t="s">
        <v>165</v>
      </c>
      <c r="H153" s="222">
        <v>4</v>
      </c>
      <c r="I153" s="223"/>
      <c r="J153" s="224">
        <f>ROUND(I153*H153,2)</f>
        <v>0</v>
      </c>
      <c r="K153" s="220" t="s">
        <v>1</v>
      </c>
      <c r="L153" s="41"/>
      <c r="M153" s="225" t="s">
        <v>1</v>
      </c>
      <c r="N153" s="226" t="s">
        <v>42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562</v>
      </c>
      <c r="AT153" s="216" t="s">
        <v>559</v>
      </c>
      <c r="AU153" s="216" t="s">
        <v>83</v>
      </c>
      <c r="AY153" s="14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83</v>
      </c>
      <c r="BK153" s="217">
        <f>ROUND(I153*H153,2)</f>
        <v>0</v>
      </c>
      <c r="BL153" s="14" t="s">
        <v>562</v>
      </c>
      <c r="BM153" s="216" t="s">
        <v>2784</v>
      </c>
    </row>
    <row r="154" s="2" customFormat="1" ht="37.8" customHeight="1">
      <c r="A154" s="35"/>
      <c r="B154" s="36"/>
      <c r="C154" s="204" t="s">
        <v>288</v>
      </c>
      <c r="D154" s="204" t="s">
        <v>162</v>
      </c>
      <c r="E154" s="205" t="s">
        <v>2785</v>
      </c>
      <c r="F154" s="206" t="s">
        <v>2786</v>
      </c>
      <c r="G154" s="207" t="s">
        <v>165</v>
      </c>
      <c r="H154" s="208">
        <v>1</v>
      </c>
      <c r="I154" s="209"/>
      <c r="J154" s="210">
        <f>ROUND(I154*H154,2)</f>
        <v>0</v>
      </c>
      <c r="K154" s="206" t="s">
        <v>1</v>
      </c>
      <c r="L154" s="211"/>
      <c r="M154" s="212" t="s">
        <v>1</v>
      </c>
      <c r="N154" s="213" t="s">
        <v>42</v>
      </c>
      <c r="O154" s="88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210</v>
      </c>
      <c r="AT154" s="216" t="s">
        <v>162</v>
      </c>
      <c r="AU154" s="216" t="s">
        <v>83</v>
      </c>
      <c r="AY154" s="14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83</v>
      </c>
      <c r="BK154" s="217">
        <f>ROUND(I154*H154,2)</f>
        <v>0</v>
      </c>
      <c r="BL154" s="14" t="s">
        <v>210</v>
      </c>
      <c r="BM154" s="216" t="s">
        <v>2787</v>
      </c>
    </row>
    <row r="155" s="2" customFormat="1" ht="49.05" customHeight="1">
      <c r="A155" s="35"/>
      <c r="B155" s="36"/>
      <c r="C155" s="204" t="s">
        <v>292</v>
      </c>
      <c r="D155" s="204" t="s">
        <v>162</v>
      </c>
      <c r="E155" s="205" t="s">
        <v>2788</v>
      </c>
      <c r="F155" s="206" t="s">
        <v>2789</v>
      </c>
      <c r="G155" s="207" t="s">
        <v>165</v>
      </c>
      <c r="H155" s="208">
        <v>1</v>
      </c>
      <c r="I155" s="209"/>
      <c r="J155" s="210">
        <f>ROUND(I155*H155,2)</f>
        <v>0</v>
      </c>
      <c r="K155" s="206" t="s">
        <v>1</v>
      </c>
      <c r="L155" s="211"/>
      <c r="M155" s="212" t="s">
        <v>1</v>
      </c>
      <c r="N155" s="213" t="s">
        <v>42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210</v>
      </c>
      <c r="AT155" s="216" t="s">
        <v>162</v>
      </c>
      <c r="AU155" s="216" t="s">
        <v>83</v>
      </c>
      <c r="AY155" s="14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83</v>
      </c>
      <c r="BK155" s="217">
        <f>ROUND(I155*H155,2)</f>
        <v>0</v>
      </c>
      <c r="BL155" s="14" t="s">
        <v>210</v>
      </c>
      <c r="BM155" s="216" t="s">
        <v>2790</v>
      </c>
    </row>
    <row r="156" s="2" customFormat="1" ht="37.8" customHeight="1">
      <c r="A156" s="35"/>
      <c r="B156" s="36"/>
      <c r="C156" s="204" t="s">
        <v>296</v>
      </c>
      <c r="D156" s="204" t="s">
        <v>162</v>
      </c>
      <c r="E156" s="205" t="s">
        <v>2791</v>
      </c>
      <c r="F156" s="206" t="s">
        <v>2792</v>
      </c>
      <c r="G156" s="207" t="s">
        <v>256</v>
      </c>
      <c r="H156" s="208">
        <v>4</v>
      </c>
      <c r="I156" s="209"/>
      <c r="J156" s="210">
        <f>ROUND(I156*H156,2)</f>
        <v>0</v>
      </c>
      <c r="K156" s="206" t="s">
        <v>1</v>
      </c>
      <c r="L156" s="211"/>
      <c r="M156" s="212" t="s">
        <v>1</v>
      </c>
      <c r="N156" s="213" t="s">
        <v>42</v>
      </c>
      <c r="O156" s="88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210</v>
      </c>
      <c r="AT156" s="216" t="s">
        <v>162</v>
      </c>
      <c r="AU156" s="216" t="s">
        <v>83</v>
      </c>
      <c r="AY156" s="14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83</v>
      </c>
      <c r="BK156" s="217">
        <f>ROUND(I156*H156,2)</f>
        <v>0</v>
      </c>
      <c r="BL156" s="14" t="s">
        <v>210</v>
      </c>
      <c r="BM156" s="216" t="s">
        <v>2793</v>
      </c>
    </row>
    <row r="157" s="2" customFormat="1" ht="24.15" customHeight="1">
      <c r="A157" s="35"/>
      <c r="B157" s="36"/>
      <c r="C157" s="204" t="s">
        <v>300</v>
      </c>
      <c r="D157" s="204" t="s">
        <v>162</v>
      </c>
      <c r="E157" s="205" t="s">
        <v>2396</v>
      </c>
      <c r="F157" s="206" t="s">
        <v>2397</v>
      </c>
      <c r="G157" s="207" t="s">
        <v>165</v>
      </c>
      <c r="H157" s="208">
        <v>1</v>
      </c>
      <c r="I157" s="209"/>
      <c r="J157" s="210">
        <f>ROUND(I157*H157,2)</f>
        <v>0</v>
      </c>
      <c r="K157" s="206" t="s">
        <v>1</v>
      </c>
      <c r="L157" s="211"/>
      <c r="M157" s="212" t="s">
        <v>1</v>
      </c>
      <c r="N157" s="213" t="s">
        <v>42</v>
      </c>
      <c r="O157" s="88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210</v>
      </c>
      <c r="AT157" s="216" t="s">
        <v>162</v>
      </c>
      <c r="AU157" s="216" t="s">
        <v>83</v>
      </c>
      <c r="AY157" s="14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83</v>
      </c>
      <c r="BK157" s="217">
        <f>ROUND(I157*H157,2)</f>
        <v>0</v>
      </c>
      <c r="BL157" s="14" t="s">
        <v>210</v>
      </c>
      <c r="BM157" s="216" t="s">
        <v>2794</v>
      </c>
    </row>
    <row r="158" s="2" customFormat="1" ht="24.15" customHeight="1">
      <c r="A158" s="35"/>
      <c r="B158" s="36"/>
      <c r="C158" s="204" t="s">
        <v>304</v>
      </c>
      <c r="D158" s="204" t="s">
        <v>162</v>
      </c>
      <c r="E158" s="205" t="s">
        <v>2795</v>
      </c>
      <c r="F158" s="206" t="s">
        <v>2796</v>
      </c>
      <c r="G158" s="207" t="s">
        <v>165</v>
      </c>
      <c r="H158" s="208">
        <v>4</v>
      </c>
      <c r="I158" s="209"/>
      <c r="J158" s="210">
        <f>ROUND(I158*H158,2)</f>
        <v>0</v>
      </c>
      <c r="K158" s="206" t="s">
        <v>1</v>
      </c>
      <c r="L158" s="211"/>
      <c r="M158" s="212" t="s">
        <v>1</v>
      </c>
      <c r="N158" s="213" t="s">
        <v>42</v>
      </c>
      <c r="O158" s="88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210</v>
      </c>
      <c r="AT158" s="216" t="s">
        <v>162</v>
      </c>
      <c r="AU158" s="216" t="s">
        <v>83</v>
      </c>
      <c r="AY158" s="14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83</v>
      </c>
      <c r="BK158" s="217">
        <f>ROUND(I158*H158,2)</f>
        <v>0</v>
      </c>
      <c r="BL158" s="14" t="s">
        <v>210</v>
      </c>
      <c r="BM158" s="216" t="s">
        <v>2797</v>
      </c>
    </row>
    <row r="159" s="2" customFormat="1" ht="24.15" customHeight="1">
      <c r="A159" s="35"/>
      <c r="B159" s="36"/>
      <c r="C159" s="204" t="s">
        <v>308</v>
      </c>
      <c r="D159" s="204" t="s">
        <v>162</v>
      </c>
      <c r="E159" s="205" t="s">
        <v>2798</v>
      </c>
      <c r="F159" s="206" t="s">
        <v>2799</v>
      </c>
      <c r="G159" s="207" t="s">
        <v>165</v>
      </c>
      <c r="H159" s="208">
        <v>1</v>
      </c>
      <c r="I159" s="209"/>
      <c r="J159" s="210">
        <f>ROUND(I159*H159,2)</f>
        <v>0</v>
      </c>
      <c r="K159" s="206" t="s">
        <v>1</v>
      </c>
      <c r="L159" s="211"/>
      <c r="M159" s="212" t="s">
        <v>1</v>
      </c>
      <c r="N159" s="213" t="s">
        <v>42</v>
      </c>
      <c r="O159" s="88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210</v>
      </c>
      <c r="AT159" s="216" t="s">
        <v>162</v>
      </c>
      <c r="AU159" s="216" t="s">
        <v>83</v>
      </c>
      <c r="AY159" s="14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83</v>
      </c>
      <c r="BK159" s="217">
        <f>ROUND(I159*H159,2)</f>
        <v>0</v>
      </c>
      <c r="BL159" s="14" t="s">
        <v>210</v>
      </c>
      <c r="BM159" s="216" t="s">
        <v>2800</v>
      </c>
    </row>
    <row r="160" s="2" customFormat="1" ht="24.15" customHeight="1">
      <c r="A160" s="35"/>
      <c r="B160" s="36"/>
      <c r="C160" s="204" t="s">
        <v>312</v>
      </c>
      <c r="D160" s="204" t="s">
        <v>162</v>
      </c>
      <c r="E160" s="205" t="s">
        <v>2801</v>
      </c>
      <c r="F160" s="206" t="s">
        <v>2802</v>
      </c>
      <c r="G160" s="207" t="s">
        <v>165</v>
      </c>
      <c r="H160" s="208">
        <v>1</v>
      </c>
      <c r="I160" s="209"/>
      <c r="J160" s="210">
        <f>ROUND(I160*H160,2)</f>
        <v>0</v>
      </c>
      <c r="K160" s="206" t="s">
        <v>1</v>
      </c>
      <c r="L160" s="211"/>
      <c r="M160" s="212" t="s">
        <v>1</v>
      </c>
      <c r="N160" s="213" t="s">
        <v>42</v>
      </c>
      <c r="O160" s="88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210</v>
      </c>
      <c r="AT160" s="216" t="s">
        <v>162</v>
      </c>
      <c r="AU160" s="216" t="s">
        <v>83</v>
      </c>
      <c r="AY160" s="14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" t="s">
        <v>83</v>
      </c>
      <c r="BK160" s="217">
        <f>ROUND(I160*H160,2)</f>
        <v>0</v>
      </c>
      <c r="BL160" s="14" t="s">
        <v>210</v>
      </c>
      <c r="BM160" s="216" t="s">
        <v>2803</v>
      </c>
    </row>
    <row r="161" s="2" customFormat="1" ht="24.15" customHeight="1">
      <c r="A161" s="35"/>
      <c r="B161" s="36"/>
      <c r="C161" s="204" t="s">
        <v>316</v>
      </c>
      <c r="D161" s="204" t="s">
        <v>162</v>
      </c>
      <c r="E161" s="205" t="s">
        <v>2804</v>
      </c>
      <c r="F161" s="206" t="s">
        <v>2805</v>
      </c>
      <c r="G161" s="207" t="s">
        <v>165</v>
      </c>
      <c r="H161" s="208">
        <v>1</v>
      </c>
      <c r="I161" s="209"/>
      <c r="J161" s="210">
        <f>ROUND(I161*H161,2)</f>
        <v>0</v>
      </c>
      <c r="K161" s="206" t="s">
        <v>1</v>
      </c>
      <c r="L161" s="211"/>
      <c r="M161" s="212" t="s">
        <v>1</v>
      </c>
      <c r="N161" s="213" t="s">
        <v>42</v>
      </c>
      <c r="O161" s="88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210</v>
      </c>
      <c r="AT161" s="216" t="s">
        <v>162</v>
      </c>
      <c r="AU161" s="216" t="s">
        <v>83</v>
      </c>
      <c r="AY161" s="14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4" t="s">
        <v>83</v>
      </c>
      <c r="BK161" s="217">
        <f>ROUND(I161*H161,2)</f>
        <v>0</v>
      </c>
      <c r="BL161" s="14" t="s">
        <v>210</v>
      </c>
      <c r="BM161" s="216" t="s">
        <v>2806</v>
      </c>
    </row>
    <row r="162" s="2" customFormat="1" ht="14.4" customHeight="1">
      <c r="A162" s="35"/>
      <c r="B162" s="36"/>
      <c r="C162" s="204" t="s">
        <v>320</v>
      </c>
      <c r="D162" s="204" t="s">
        <v>162</v>
      </c>
      <c r="E162" s="205" t="s">
        <v>2807</v>
      </c>
      <c r="F162" s="206" t="s">
        <v>2808</v>
      </c>
      <c r="G162" s="207" t="s">
        <v>165</v>
      </c>
      <c r="H162" s="208">
        <v>1</v>
      </c>
      <c r="I162" s="209"/>
      <c r="J162" s="210">
        <f>ROUND(I162*H162,2)</f>
        <v>0</v>
      </c>
      <c r="K162" s="206" t="s">
        <v>1</v>
      </c>
      <c r="L162" s="211"/>
      <c r="M162" s="212" t="s">
        <v>1</v>
      </c>
      <c r="N162" s="213" t="s">
        <v>42</v>
      </c>
      <c r="O162" s="88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210</v>
      </c>
      <c r="AT162" s="216" t="s">
        <v>162</v>
      </c>
      <c r="AU162" s="216" t="s">
        <v>83</v>
      </c>
      <c r="AY162" s="14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" t="s">
        <v>83</v>
      </c>
      <c r="BK162" s="217">
        <f>ROUND(I162*H162,2)</f>
        <v>0</v>
      </c>
      <c r="BL162" s="14" t="s">
        <v>210</v>
      </c>
      <c r="BM162" s="216" t="s">
        <v>2809</v>
      </c>
    </row>
    <row r="163" s="2" customFormat="1" ht="14.4" customHeight="1">
      <c r="A163" s="35"/>
      <c r="B163" s="36"/>
      <c r="C163" s="204" t="s">
        <v>324</v>
      </c>
      <c r="D163" s="204" t="s">
        <v>162</v>
      </c>
      <c r="E163" s="205" t="s">
        <v>2810</v>
      </c>
      <c r="F163" s="206" t="s">
        <v>2811</v>
      </c>
      <c r="G163" s="207" t="s">
        <v>165</v>
      </c>
      <c r="H163" s="208">
        <v>1</v>
      </c>
      <c r="I163" s="209"/>
      <c r="J163" s="210">
        <f>ROUND(I163*H163,2)</f>
        <v>0</v>
      </c>
      <c r="K163" s="206" t="s">
        <v>1</v>
      </c>
      <c r="L163" s="211"/>
      <c r="M163" s="212" t="s">
        <v>1</v>
      </c>
      <c r="N163" s="213" t="s">
        <v>42</v>
      </c>
      <c r="O163" s="88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210</v>
      </c>
      <c r="AT163" s="216" t="s">
        <v>162</v>
      </c>
      <c r="AU163" s="216" t="s">
        <v>83</v>
      </c>
      <c r="AY163" s="14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" t="s">
        <v>83</v>
      </c>
      <c r="BK163" s="217">
        <f>ROUND(I163*H163,2)</f>
        <v>0</v>
      </c>
      <c r="BL163" s="14" t="s">
        <v>210</v>
      </c>
      <c r="BM163" s="216" t="s">
        <v>2812</v>
      </c>
    </row>
    <row r="164" s="2" customFormat="1" ht="24.15" customHeight="1">
      <c r="A164" s="35"/>
      <c r="B164" s="36"/>
      <c r="C164" s="204" t="s">
        <v>328</v>
      </c>
      <c r="D164" s="204" t="s">
        <v>162</v>
      </c>
      <c r="E164" s="205" t="s">
        <v>2813</v>
      </c>
      <c r="F164" s="206" t="s">
        <v>2814</v>
      </c>
      <c r="G164" s="207" t="s">
        <v>165</v>
      </c>
      <c r="H164" s="208">
        <v>1</v>
      </c>
      <c r="I164" s="209"/>
      <c r="J164" s="210">
        <f>ROUND(I164*H164,2)</f>
        <v>0</v>
      </c>
      <c r="K164" s="206" t="s">
        <v>1</v>
      </c>
      <c r="L164" s="211"/>
      <c r="M164" s="212" t="s">
        <v>1</v>
      </c>
      <c r="N164" s="213" t="s">
        <v>42</v>
      </c>
      <c r="O164" s="88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6" t="s">
        <v>210</v>
      </c>
      <c r="AT164" s="216" t="s">
        <v>162</v>
      </c>
      <c r="AU164" s="216" t="s">
        <v>83</v>
      </c>
      <c r="AY164" s="14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4" t="s">
        <v>83</v>
      </c>
      <c r="BK164" s="217">
        <f>ROUND(I164*H164,2)</f>
        <v>0</v>
      </c>
      <c r="BL164" s="14" t="s">
        <v>210</v>
      </c>
      <c r="BM164" s="216" t="s">
        <v>2815</v>
      </c>
    </row>
    <row r="165" s="2" customFormat="1" ht="14.4" customHeight="1">
      <c r="A165" s="35"/>
      <c r="B165" s="36"/>
      <c r="C165" s="204" t="s">
        <v>332</v>
      </c>
      <c r="D165" s="204" t="s">
        <v>162</v>
      </c>
      <c r="E165" s="205" t="s">
        <v>2816</v>
      </c>
      <c r="F165" s="206" t="s">
        <v>2808</v>
      </c>
      <c r="G165" s="207" t="s">
        <v>165</v>
      </c>
      <c r="H165" s="208">
        <v>1</v>
      </c>
      <c r="I165" s="209"/>
      <c r="J165" s="210">
        <f>ROUND(I165*H165,2)</f>
        <v>0</v>
      </c>
      <c r="K165" s="206" t="s">
        <v>1</v>
      </c>
      <c r="L165" s="211"/>
      <c r="M165" s="212" t="s">
        <v>1</v>
      </c>
      <c r="N165" s="213" t="s">
        <v>42</v>
      </c>
      <c r="O165" s="88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6" t="s">
        <v>210</v>
      </c>
      <c r="AT165" s="216" t="s">
        <v>162</v>
      </c>
      <c r="AU165" s="216" t="s">
        <v>83</v>
      </c>
      <c r="AY165" s="14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4" t="s">
        <v>83</v>
      </c>
      <c r="BK165" s="217">
        <f>ROUND(I165*H165,2)</f>
        <v>0</v>
      </c>
      <c r="BL165" s="14" t="s">
        <v>210</v>
      </c>
      <c r="BM165" s="216" t="s">
        <v>2817</v>
      </c>
    </row>
    <row r="166" s="2" customFormat="1" ht="14.4" customHeight="1">
      <c r="A166" s="35"/>
      <c r="B166" s="36"/>
      <c r="C166" s="204" t="s">
        <v>336</v>
      </c>
      <c r="D166" s="204" t="s">
        <v>162</v>
      </c>
      <c r="E166" s="205" t="s">
        <v>2818</v>
      </c>
      <c r="F166" s="206" t="s">
        <v>2811</v>
      </c>
      <c r="G166" s="207" t="s">
        <v>165</v>
      </c>
      <c r="H166" s="208">
        <v>1</v>
      </c>
      <c r="I166" s="209"/>
      <c r="J166" s="210">
        <f>ROUND(I166*H166,2)</f>
        <v>0</v>
      </c>
      <c r="K166" s="206" t="s">
        <v>1</v>
      </c>
      <c r="L166" s="211"/>
      <c r="M166" s="212" t="s">
        <v>1</v>
      </c>
      <c r="N166" s="213" t="s">
        <v>42</v>
      </c>
      <c r="O166" s="88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210</v>
      </c>
      <c r="AT166" s="216" t="s">
        <v>162</v>
      </c>
      <c r="AU166" s="216" t="s">
        <v>83</v>
      </c>
      <c r="AY166" s="14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4" t="s">
        <v>83</v>
      </c>
      <c r="BK166" s="217">
        <f>ROUND(I166*H166,2)</f>
        <v>0</v>
      </c>
      <c r="BL166" s="14" t="s">
        <v>210</v>
      </c>
      <c r="BM166" s="216" t="s">
        <v>2819</v>
      </c>
    </row>
    <row r="167" s="2" customFormat="1" ht="24.15" customHeight="1">
      <c r="A167" s="35"/>
      <c r="B167" s="36"/>
      <c r="C167" s="204" t="s">
        <v>340</v>
      </c>
      <c r="D167" s="204" t="s">
        <v>162</v>
      </c>
      <c r="E167" s="205" t="s">
        <v>2820</v>
      </c>
      <c r="F167" s="206" t="s">
        <v>2814</v>
      </c>
      <c r="G167" s="207" t="s">
        <v>165</v>
      </c>
      <c r="H167" s="208">
        <v>1</v>
      </c>
      <c r="I167" s="209"/>
      <c r="J167" s="210">
        <f>ROUND(I167*H167,2)</f>
        <v>0</v>
      </c>
      <c r="K167" s="206" t="s">
        <v>1</v>
      </c>
      <c r="L167" s="211"/>
      <c r="M167" s="212" t="s">
        <v>1</v>
      </c>
      <c r="N167" s="213" t="s">
        <v>42</v>
      </c>
      <c r="O167" s="88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6" t="s">
        <v>210</v>
      </c>
      <c r="AT167" s="216" t="s">
        <v>162</v>
      </c>
      <c r="AU167" s="216" t="s">
        <v>83</v>
      </c>
      <c r="AY167" s="14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4" t="s">
        <v>83</v>
      </c>
      <c r="BK167" s="217">
        <f>ROUND(I167*H167,2)</f>
        <v>0</v>
      </c>
      <c r="BL167" s="14" t="s">
        <v>210</v>
      </c>
      <c r="BM167" s="216" t="s">
        <v>2821</v>
      </c>
    </row>
    <row r="168" s="2" customFormat="1" ht="14.4" customHeight="1">
      <c r="A168" s="35"/>
      <c r="B168" s="36"/>
      <c r="C168" s="204" t="s">
        <v>344</v>
      </c>
      <c r="D168" s="204" t="s">
        <v>162</v>
      </c>
      <c r="E168" s="205" t="s">
        <v>2822</v>
      </c>
      <c r="F168" s="206" t="s">
        <v>2823</v>
      </c>
      <c r="G168" s="207" t="s">
        <v>165</v>
      </c>
      <c r="H168" s="208">
        <v>1</v>
      </c>
      <c r="I168" s="209"/>
      <c r="J168" s="210">
        <f>ROUND(I168*H168,2)</f>
        <v>0</v>
      </c>
      <c r="K168" s="206" t="s">
        <v>1</v>
      </c>
      <c r="L168" s="211"/>
      <c r="M168" s="212" t="s">
        <v>1</v>
      </c>
      <c r="N168" s="213" t="s">
        <v>42</v>
      </c>
      <c r="O168" s="88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210</v>
      </c>
      <c r="AT168" s="216" t="s">
        <v>162</v>
      </c>
      <c r="AU168" s="216" t="s">
        <v>83</v>
      </c>
      <c r="AY168" s="14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4" t="s">
        <v>83</v>
      </c>
      <c r="BK168" s="217">
        <f>ROUND(I168*H168,2)</f>
        <v>0</v>
      </c>
      <c r="BL168" s="14" t="s">
        <v>210</v>
      </c>
      <c r="BM168" s="216" t="s">
        <v>2824</v>
      </c>
    </row>
    <row r="169" s="2" customFormat="1" ht="14.4" customHeight="1">
      <c r="A169" s="35"/>
      <c r="B169" s="36"/>
      <c r="C169" s="204" t="s">
        <v>348</v>
      </c>
      <c r="D169" s="204" t="s">
        <v>162</v>
      </c>
      <c r="E169" s="205" t="s">
        <v>2825</v>
      </c>
      <c r="F169" s="206" t="s">
        <v>2826</v>
      </c>
      <c r="G169" s="207" t="s">
        <v>165</v>
      </c>
      <c r="H169" s="208">
        <v>1</v>
      </c>
      <c r="I169" s="209"/>
      <c r="J169" s="210">
        <f>ROUND(I169*H169,2)</f>
        <v>0</v>
      </c>
      <c r="K169" s="206" t="s">
        <v>1</v>
      </c>
      <c r="L169" s="211"/>
      <c r="M169" s="212" t="s">
        <v>1</v>
      </c>
      <c r="N169" s="213" t="s">
        <v>42</v>
      </c>
      <c r="O169" s="88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210</v>
      </c>
      <c r="AT169" s="216" t="s">
        <v>162</v>
      </c>
      <c r="AU169" s="216" t="s">
        <v>83</v>
      </c>
      <c r="AY169" s="14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4" t="s">
        <v>83</v>
      </c>
      <c r="BK169" s="217">
        <f>ROUND(I169*H169,2)</f>
        <v>0</v>
      </c>
      <c r="BL169" s="14" t="s">
        <v>210</v>
      </c>
      <c r="BM169" s="216" t="s">
        <v>2827</v>
      </c>
    </row>
    <row r="170" s="2" customFormat="1" ht="24.15" customHeight="1">
      <c r="A170" s="35"/>
      <c r="B170" s="36"/>
      <c r="C170" s="204" t="s">
        <v>352</v>
      </c>
      <c r="D170" s="204" t="s">
        <v>162</v>
      </c>
      <c r="E170" s="205" t="s">
        <v>2828</v>
      </c>
      <c r="F170" s="206" t="s">
        <v>2829</v>
      </c>
      <c r="G170" s="207" t="s">
        <v>165</v>
      </c>
      <c r="H170" s="208">
        <v>1</v>
      </c>
      <c r="I170" s="209"/>
      <c r="J170" s="210">
        <f>ROUND(I170*H170,2)</f>
        <v>0</v>
      </c>
      <c r="K170" s="206" t="s">
        <v>1</v>
      </c>
      <c r="L170" s="211"/>
      <c r="M170" s="212" t="s">
        <v>1</v>
      </c>
      <c r="N170" s="213" t="s">
        <v>42</v>
      </c>
      <c r="O170" s="88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210</v>
      </c>
      <c r="AT170" s="216" t="s">
        <v>162</v>
      </c>
      <c r="AU170" s="216" t="s">
        <v>83</v>
      </c>
      <c r="AY170" s="14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4" t="s">
        <v>83</v>
      </c>
      <c r="BK170" s="217">
        <f>ROUND(I170*H170,2)</f>
        <v>0</v>
      </c>
      <c r="BL170" s="14" t="s">
        <v>210</v>
      </c>
      <c r="BM170" s="216" t="s">
        <v>2830</v>
      </c>
    </row>
    <row r="171" s="2" customFormat="1" ht="24.15" customHeight="1">
      <c r="A171" s="35"/>
      <c r="B171" s="36"/>
      <c r="C171" s="204" t="s">
        <v>356</v>
      </c>
      <c r="D171" s="204" t="s">
        <v>162</v>
      </c>
      <c r="E171" s="205" t="s">
        <v>2831</v>
      </c>
      <c r="F171" s="206" t="s">
        <v>2832</v>
      </c>
      <c r="G171" s="207" t="s">
        <v>165</v>
      </c>
      <c r="H171" s="208">
        <v>4</v>
      </c>
      <c r="I171" s="209"/>
      <c r="J171" s="210">
        <f>ROUND(I171*H171,2)</f>
        <v>0</v>
      </c>
      <c r="K171" s="206" t="s">
        <v>1</v>
      </c>
      <c r="L171" s="211"/>
      <c r="M171" s="212" t="s">
        <v>1</v>
      </c>
      <c r="N171" s="213" t="s">
        <v>42</v>
      </c>
      <c r="O171" s="88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6" t="s">
        <v>210</v>
      </c>
      <c r="AT171" s="216" t="s">
        <v>162</v>
      </c>
      <c r="AU171" s="216" t="s">
        <v>83</v>
      </c>
      <c r="AY171" s="14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4" t="s">
        <v>83</v>
      </c>
      <c r="BK171" s="217">
        <f>ROUND(I171*H171,2)</f>
        <v>0</v>
      </c>
      <c r="BL171" s="14" t="s">
        <v>210</v>
      </c>
      <c r="BM171" s="216" t="s">
        <v>2833</v>
      </c>
    </row>
    <row r="172" s="2" customFormat="1" ht="37.8" customHeight="1">
      <c r="A172" s="35"/>
      <c r="B172" s="36"/>
      <c r="C172" s="218" t="s">
        <v>360</v>
      </c>
      <c r="D172" s="218" t="s">
        <v>559</v>
      </c>
      <c r="E172" s="219" t="s">
        <v>2834</v>
      </c>
      <c r="F172" s="220" t="s">
        <v>2835</v>
      </c>
      <c r="G172" s="221" t="s">
        <v>165</v>
      </c>
      <c r="H172" s="222">
        <v>2</v>
      </c>
      <c r="I172" s="223"/>
      <c r="J172" s="224">
        <f>ROUND(I172*H172,2)</f>
        <v>0</v>
      </c>
      <c r="K172" s="220" t="s">
        <v>1</v>
      </c>
      <c r="L172" s="41"/>
      <c r="M172" s="225" t="s">
        <v>1</v>
      </c>
      <c r="N172" s="226" t="s">
        <v>42</v>
      </c>
      <c r="O172" s="88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562</v>
      </c>
      <c r="AT172" s="216" t="s">
        <v>559</v>
      </c>
      <c r="AU172" s="216" t="s">
        <v>83</v>
      </c>
      <c r="AY172" s="14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4" t="s">
        <v>83</v>
      </c>
      <c r="BK172" s="217">
        <f>ROUND(I172*H172,2)</f>
        <v>0</v>
      </c>
      <c r="BL172" s="14" t="s">
        <v>562</v>
      </c>
      <c r="BM172" s="216" t="s">
        <v>2836</v>
      </c>
    </row>
    <row r="173" s="2" customFormat="1" ht="37.8" customHeight="1">
      <c r="A173" s="35"/>
      <c r="B173" s="36"/>
      <c r="C173" s="218" t="s">
        <v>364</v>
      </c>
      <c r="D173" s="218" t="s">
        <v>559</v>
      </c>
      <c r="E173" s="219" t="s">
        <v>569</v>
      </c>
      <c r="F173" s="220" t="s">
        <v>570</v>
      </c>
      <c r="G173" s="221" t="s">
        <v>165</v>
      </c>
      <c r="H173" s="222">
        <v>1</v>
      </c>
      <c r="I173" s="223"/>
      <c r="J173" s="224">
        <f>ROUND(I173*H173,2)</f>
        <v>0</v>
      </c>
      <c r="K173" s="220" t="s">
        <v>1</v>
      </c>
      <c r="L173" s="41"/>
      <c r="M173" s="225" t="s">
        <v>1</v>
      </c>
      <c r="N173" s="226" t="s">
        <v>42</v>
      </c>
      <c r="O173" s="88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6" t="s">
        <v>562</v>
      </c>
      <c r="AT173" s="216" t="s">
        <v>559</v>
      </c>
      <c r="AU173" s="216" t="s">
        <v>83</v>
      </c>
      <c r="AY173" s="14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4" t="s">
        <v>83</v>
      </c>
      <c r="BK173" s="217">
        <f>ROUND(I173*H173,2)</f>
        <v>0</v>
      </c>
      <c r="BL173" s="14" t="s">
        <v>562</v>
      </c>
      <c r="BM173" s="216" t="s">
        <v>2837</v>
      </c>
    </row>
    <row r="174" s="2" customFormat="1" ht="24.15" customHeight="1">
      <c r="A174" s="35"/>
      <c r="B174" s="36"/>
      <c r="C174" s="218" t="s">
        <v>368</v>
      </c>
      <c r="D174" s="218" t="s">
        <v>559</v>
      </c>
      <c r="E174" s="219" t="s">
        <v>573</v>
      </c>
      <c r="F174" s="220" t="s">
        <v>574</v>
      </c>
      <c r="G174" s="221" t="s">
        <v>165</v>
      </c>
      <c r="H174" s="222">
        <v>4</v>
      </c>
      <c r="I174" s="223"/>
      <c r="J174" s="224">
        <f>ROUND(I174*H174,2)</f>
        <v>0</v>
      </c>
      <c r="K174" s="220" t="s">
        <v>1</v>
      </c>
      <c r="L174" s="41"/>
      <c r="M174" s="225" t="s">
        <v>1</v>
      </c>
      <c r="N174" s="226" t="s">
        <v>42</v>
      </c>
      <c r="O174" s="88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6" t="s">
        <v>562</v>
      </c>
      <c r="AT174" s="216" t="s">
        <v>559</v>
      </c>
      <c r="AU174" s="216" t="s">
        <v>83</v>
      </c>
      <c r="AY174" s="14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4" t="s">
        <v>83</v>
      </c>
      <c r="BK174" s="217">
        <f>ROUND(I174*H174,2)</f>
        <v>0</v>
      </c>
      <c r="BL174" s="14" t="s">
        <v>562</v>
      </c>
      <c r="BM174" s="216" t="s">
        <v>2838</v>
      </c>
    </row>
    <row r="175" s="2" customFormat="1" ht="24.15" customHeight="1">
      <c r="A175" s="35"/>
      <c r="B175" s="36"/>
      <c r="C175" s="218" t="s">
        <v>14</v>
      </c>
      <c r="D175" s="218" t="s">
        <v>559</v>
      </c>
      <c r="E175" s="219" t="s">
        <v>2612</v>
      </c>
      <c r="F175" s="220" t="s">
        <v>2613</v>
      </c>
      <c r="G175" s="221" t="s">
        <v>165</v>
      </c>
      <c r="H175" s="222">
        <v>1</v>
      </c>
      <c r="I175" s="223"/>
      <c r="J175" s="224">
        <f>ROUND(I175*H175,2)</f>
        <v>0</v>
      </c>
      <c r="K175" s="220" t="s">
        <v>1</v>
      </c>
      <c r="L175" s="41"/>
      <c r="M175" s="225" t="s">
        <v>1</v>
      </c>
      <c r="N175" s="226" t="s">
        <v>42</v>
      </c>
      <c r="O175" s="88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6" t="s">
        <v>562</v>
      </c>
      <c r="AT175" s="216" t="s">
        <v>559</v>
      </c>
      <c r="AU175" s="216" t="s">
        <v>83</v>
      </c>
      <c r="AY175" s="14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4" t="s">
        <v>83</v>
      </c>
      <c r="BK175" s="217">
        <f>ROUND(I175*H175,2)</f>
        <v>0</v>
      </c>
      <c r="BL175" s="14" t="s">
        <v>562</v>
      </c>
      <c r="BM175" s="216" t="s">
        <v>2839</v>
      </c>
    </row>
    <row r="176" s="2" customFormat="1" ht="14.4" customHeight="1">
      <c r="A176" s="35"/>
      <c r="B176" s="36"/>
      <c r="C176" s="218" t="s">
        <v>375</v>
      </c>
      <c r="D176" s="218" t="s">
        <v>559</v>
      </c>
      <c r="E176" s="219" t="s">
        <v>585</v>
      </c>
      <c r="F176" s="220" t="s">
        <v>586</v>
      </c>
      <c r="G176" s="221" t="s">
        <v>587</v>
      </c>
      <c r="H176" s="222">
        <v>50</v>
      </c>
      <c r="I176" s="223"/>
      <c r="J176" s="224">
        <f>ROUND(I176*H176,2)</f>
        <v>0</v>
      </c>
      <c r="K176" s="220" t="s">
        <v>1</v>
      </c>
      <c r="L176" s="41"/>
      <c r="M176" s="241" t="s">
        <v>1</v>
      </c>
      <c r="N176" s="242" t="s">
        <v>42</v>
      </c>
      <c r="O176" s="243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6" t="s">
        <v>562</v>
      </c>
      <c r="AT176" s="216" t="s">
        <v>559</v>
      </c>
      <c r="AU176" s="216" t="s">
        <v>83</v>
      </c>
      <c r="AY176" s="14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4" t="s">
        <v>83</v>
      </c>
      <c r="BK176" s="217">
        <f>ROUND(I176*H176,2)</f>
        <v>0</v>
      </c>
      <c r="BL176" s="14" t="s">
        <v>562</v>
      </c>
      <c r="BM176" s="216" t="s">
        <v>2840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64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7Pa1v8k988c/xI0kFcfjaa/p7b9kCTy6fSZun5LpsgJddak53dZfzj4G998/z92RBIXX3TzwWSQEyNSm3nrg2g==" hashValue="3qqLTxrGryuTwEdW0oA6sAagXIHHpeE/iRrJYvpY4R1diDpe0oLcA1OsR1CkRFVcmGUe1+2FzsLQqIDWOWj6Gw==" algorithmName="SHA-512" password="CC35"/>
  <autoFilter ref="C124:K17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2723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1362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2634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ROUND(J126,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ROUND((SUM(BE126:BE139)),  2)</f>
        <v>0</v>
      </c>
      <c r="G37" s="35"/>
      <c r="H37" s="35"/>
      <c r="I37" s="162">
        <v>0.20999999999999999</v>
      </c>
      <c r="J37" s="161">
        <f>ROUND(((SUM(BE126:BE139))*I37),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ROUND((SUM(BF126:BF139)),  2)</f>
        <v>0</v>
      </c>
      <c r="G38" s="35"/>
      <c r="H38" s="35"/>
      <c r="I38" s="162">
        <v>0.14999999999999999</v>
      </c>
      <c r="J38" s="161">
        <f>ROUND(((SUM(BF126:BF139))*I38),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ROUND((SUM(BG126:BG139)),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ROUND((SUM(BH126:BH139)),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ROUND((SUM(BI126:BI139)),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2723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1362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02 - dle URS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J126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9" customFormat="1" ht="24.96" customHeight="1">
      <c r="A101" s="9"/>
      <c r="B101" s="187"/>
      <c r="C101" s="188"/>
      <c r="D101" s="189" t="s">
        <v>2637</v>
      </c>
      <c r="E101" s="190"/>
      <c r="F101" s="190"/>
      <c r="G101" s="190"/>
      <c r="H101" s="190"/>
      <c r="I101" s="190"/>
      <c r="J101" s="191">
        <f>J127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46"/>
      <c r="C102" s="129"/>
      <c r="D102" s="247" t="s">
        <v>2638</v>
      </c>
      <c r="E102" s="248"/>
      <c r="F102" s="248"/>
      <c r="G102" s="248"/>
      <c r="H102" s="248"/>
      <c r="I102" s="248"/>
      <c r="J102" s="249">
        <f>J128</f>
        <v>0</v>
      </c>
      <c r="K102" s="129"/>
      <c r="L102" s="250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Oprava zabezpečovacího zařízení v žst. Sázava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135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1" customFormat="1" ht="16.5" customHeight="1">
      <c r="B114" s="18"/>
      <c r="C114" s="19"/>
      <c r="D114" s="19"/>
      <c r="E114" s="181" t="s">
        <v>136</v>
      </c>
      <c r="F114" s="19"/>
      <c r="G114" s="19"/>
      <c r="H114" s="19"/>
      <c r="I114" s="19"/>
      <c r="J114" s="19"/>
      <c r="K114" s="19"/>
      <c r="L114" s="17"/>
    </row>
    <row r="115" s="1" customFormat="1" ht="12" customHeight="1">
      <c r="B115" s="18"/>
      <c r="C115" s="29" t="s">
        <v>137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2" t="s">
        <v>2723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1362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E13</f>
        <v>02 - dle URS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F16</f>
        <v xml:space="preserve"> </v>
      </c>
      <c r="G120" s="37"/>
      <c r="H120" s="37"/>
      <c r="I120" s="29" t="s">
        <v>22</v>
      </c>
      <c r="J120" s="76" t="str">
        <f>IF(J16="","",J16)</f>
        <v>29. 3. 2021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E19</f>
        <v xml:space="preserve"> </v>
      </c>
      <c r="G122" s="37"/>
      <c r="H122" s="37"/>
      <c r="I122" s="29" t="s">
        <v>31</v>
      </c>
      <c r="J122" s="33" t="str">
        <f>E25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29</v>
      </c>
      <c r="D123" s="37"/>
      <c r="E123" s="37"/>
      <c r="F123" s="24" t="str">
        <f>IF(E22="","",E22)</f>
        <v>Vyplň údaj</v>
      </c>
      <c r="G123" s="37"/>
      <c r="H123" s="37"/>
      <c r="I123" s="29" t="s">
        <v>34</v>
      </c>
      <c r="J123" s="33" t="str">
        <f>E28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0" customFormat="1" ht="29.28" customHeight="1">
      <c r="A125" s="193"/>
      <c r="B125" s="194"/>
      <c r="C125" s="195" t="s">
        <v>150</v>
      </c>
      <c r="D125" s="196" t="s">
        <v>62</v>
      </c>
      <c r="E125" s="196" t="s">
        <v>58</v>
      </c>
      <c r="F125" s="196" t="s">
        <v>59</v>
      </c>
      <c r="G125" s="196" t="s">
        <v>151</v>
      </c>
      <c r="H125" s="196" t="s">
        <v>152</v>
      </c>
      <c r="I125" s="196" t="s">
        <v>153</v>
      </c>
      <c r="J125" s="196" t="s">
        <v>144</v>
      </c>
      <c r="K125" s="197" t="s">
        <v>154</v>
      </c>
      <c r="L125" s="198"/>
      <c r="M125" s="97" t="s">
        <v>1</v>
      </c>
      <c r="N125" s="98" t="s">
        <v>41</v>
      </c>
      <c r="O125" s="98" t="s">
        <v>155</v>
      </c>
      <c r="P125" s="98" t="s">
        <v>156</v>
      </c>
      <c r="Q125" s="98" t="s">
        <v>157</v>
      </c>
      <c r="R125" s="98" t="s">
        <v>158</v>
      </c>
      <c r="S125" s="98" t="s">
        <v>159</v>
      </c>
      <c r="T125" s="99" t="s">
        <v>160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5"/>
      <c r="B126" s="36"/>
      <c r="C126" s="104" t="s">
        <v>161</v>
      </c>
      <c r="D126" s="37"/>
      <c r="E126" s="37"/>
      <c r="F126" s="37"/>
      <c r="G126" s="37"/>
      <c r="H126" s="37"/>
      <c r="I126" s="37"/>
      <c r="J126" s="199">
        <f>BK126</f>
        <v>0</v>
      </c>
      <c r="K126" s="37"/>
      <c r="L126" s="41"/>
      <c r="M126" s="100"/>
      <c r="N126" s="200"/>
      <c r="O126" s="101"/>
      <c r="P126" s="201">
        <f>P127</f>
        <v>0</v>
      </c>
      <c r="Q126" s="101"/>
      <c r="R126" s="201">
        <f>R127</f>
        <v>38.804931999999994</v>
      </c>
      <c r="S126" s="101"/>
      <c r="T126" s="202">
        <f>T127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76</v>
      </c>
      <c r="AU126" s="14" t="s">
        <v>146</v>
      </c>
      <c r="BK126" s="203">
        <f>BK127</f>
        <v>0</v>
      </c>
    </row>
    <row r="127" s="11" customFormat="1" ht="25.92" customHeight="1">
      <c r="A127" s="11"/>
      <c r="B127" s="227"/>
      <c r="C127" s="228"/>
      <c r="D127" s="229" t="s">
        <v>76</v>
      </c>
      <c r="E127" s="230" t="s">
        <v>162</v>
      </c>
      <c r="F127" s="230" t="s">
        <v>2650</v>
      </c>
      <c r="G127" s="228"/>
      <c r="H127" s="228"/>
      <c r="I127" s="231"/>
      <c r="J127" s="232">
        <f>BK127</f>
        <v>0</v>
      </c>
      <c r="K127" s="228"/>
      <c r="L127" s="233"/>
      <c r="M127" s="234"/>
      <c r="N127" s="235"/>
      <c r="O127" s="235"/>
      <c r="P127" s="236">
        <f>P128</f>
        <v>0</v>
      </c>
      <c r="Q127" s="235"/>
      <c r="R127" s="236">
        <f>R128</f>
        <v>38.804931999999994</v>
      </c>
      <c r="S127" s="235"/>
      <c r="T127" s="237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8" t="s">
        <v>92</v>
      </c>
      <c r="AT127" s="239" t="s">
        <v>76</v>
      </c>
      <c r="AU127" s="239" t="s">
        <v>77</v>
      </c>
      <c r="AY127" s="238" t="s">
        <v>166</v>
      </c>
      <c r="BK127" s="240">
        <f>BK128</f>
        <v>0</v>
      </c>
    </row>
    <row r="128" s="11" customFormat="1" ht="22.8" customHeight="1">
      <c r="A128" s="11"/>
      <c r="B128" s="227"/>
      <c r="C128" s="228"/>
      <c r="D128" s="229" t="s">
        <v>76</v>
      </c>
      <c r="E128" s="251" t="s">
        <v>2651</v>
      </c>
      <c r="F128" s="251" t="s">
        <v>2652</v>
      </c>
      <c r="G128" s="228"/>
      <c r="H128" s="228"/>
      <c r="I128" s="231"/>
      <c r="J128" s="252">
        <f>BK128</f>
        <v>0</v>
      </c>
      <c r="K128" s="228"/>
      <c r="L128" s="233"/>
      <c r="M128" s="234"/>
      <c r="N128" s="235"/>
      <c r="O128" s="235"/>
      <c r="P128" s="236">
        <f>SUM(P129:P139)</f>
        <v>0</v>
      </c>
      <c r="Q128" s="235"/>
      <c r="R128" s="236">
        <f>SUM(R129:R139)</f>
        <v>38.804931999999994</v>
      </c>
      <c r="S128" s="235"/>
      <c r="T128" s="237">
        <f>SUM(T129:T139)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38" t="s">
        <v>92</v>
      </c>
      <c r="AT128" s="239" t="s">
        <v>76</v>
      </c>
      <c r="AU128" s="239" t="s">
        <v>83</v>
      </c>
      <c r="AY128" s="238" t="s">
        <v>166</v>
      </c>
      <c r="BK128" s="240">
        <f>SUM(BK129:BK139)</f>
        <v>0</v>
      </c>
    </row>
    <row r="129" s="2" customFormat="1" ht="24.15" customHeight="1">
      <c r="A129" s="35"/>
      <c r="B129" s="36"/>
      <c r="C129" s="218" t="s">
        <v>83</v>
      </c>
      <c r="D129" s="218" t="s">
        <v>559</v>
      </c>
      <c r="E129" s="219" t="s">
        <v>1238</v>
      </c>
      <c r="F129" s="220" t="s">
        <v>1239</v>
      </c>
      <c r="G129" s="221" t="s">
        <v>1240</v>
      </c>
      <c r="H129" s="222">
        <v>0.14000000000000001</v>
      </c>
      <c r="I129" s="223"/>
      <c r="J129" s="224">
        <f>ROUND(I129*H129,2)</f>
        <v>0</v>
      </c>
      <c r="K129" s="220" t="s">
        <v>1</v>
      </c>
      <c r="L129" s="41"/>
      <c r="M129" s="225" t="s">
        <v>1</v>
      </c>
      <c r="N129" s="226" t="s">
        <v>42</v>
      </c>
      <c r="O129" s="88"/>
      <c r="P129" s="214">
        <f>O129*H129</f>
        <v>0</v>
      </c>
      <c r="Q129" s="214">
        <v>0.0088000000000000005</v>
      </c>
      <c r="R129" s="214">
        <f>Q129*H129</f>
        <v>0.0012320000000000002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431</v>
      </c>
      <c r="AT129" s="216" t="s">
        <v>559</v>
      </c>
      <c r="AU129" s="216" t="s">
        <v>85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431</v>
      </c>
      <c r="BM129" s="216" t="s">
        <v>2841</v>
      </c>
    </row>
    <row r="130" s="2" customFormat="1" ht="24.15" customHeight="1">
      <c r="A130" s="35"/>
      <c r="B130" s="36"/>
      <c r="C130" s="218" t="s">
        <v>85</v>
      </c>
      <c r="D130" s="218" t="s">
        <v>559</v>
      </c>
      <c r="E130" s="219" t="s">
        <v>2660</v>
      </c>
      <c r="F130" s="220" t="s">
        <v>2661</v>
      </c>
      <c r="G130" s="221" t="s">
        <v>209</v>
      </c>
      <c r="H130" s="222">
        <v>140</v>
      </c>
      <c r="I130" s="223"/>
      <c r="J130" s="224">
        <f>ROUND(I130*H130,2)</f>
        <v>0</v>
      </c>
      <c r="K130" s="220" t="s">
        <v>1</v>
      </c>
      <c r="L130" s="41"/>
      <c r="M130" s="225" t="s">
        <v>1</v>
      </c>
      <c r="N130" s="226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431</v>
      </c>
      <c r="AT130" s="216" t="s">
        <v>559</v>
      </c>
      <c r="AU130" s="216" t="s">
        <v>85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431</v>
      </c>
      <c r="BM130" s="216" t="s">
        <v>2842</v>
      </c>
    </row>
    <row r="131" s="2" customFormat="1" ht="24.15" customHeight="1">
      <c r="A131" s="35"/>
      <c r="B131" s="36"/>
      <c r="C131" s="218" t="s">
        <v>92</v>
      </c>
      <c r="D131" s="218" t="s">
        <v>559</v>
      </c>
      <c r="E131" s="219" t="s">
        <v>2669</v>
      </c>
      <c r="F131" s="220" t="s">
        <v>2670</v>
      </c>
      <c r="G131" s="221" t="s">
        <v>209</v>
      </c>
      <c r="H131" s="222">
        <v>10</v>
      </c>
      <c r="I131" s="223"/>
      <c r="J131" s="224">
        <f>ROUND(I131*H131,2)</f>
        <v>0</v>
      </c>
      <c r="K131" s="220" t="s">
        <v>1</v>
      </c>
      <c r="L131" s="41"/>
      <c r="M131" s="225" t="s">
        <v>1</v>
      </c>
      <c r="N131" s="226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431</v>
      </c>
      <c r="AT131" s="216" t="s">
        <v>559</v>
      </c>
      <c r="AU131" s="216" t="s">
        <v>85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431</v>
      </c>
      <c r="BM131" s="216" t="s">
        <v>2843</v>
      </c>
    </row>
    <row r="132" s="2" customFormat="1" ht="24.15" customHeight="1">
      <c r="A132" s="35"/>
      <c r="B132" s="36"/>
      <c r="C132" s="204" t="s">
        <v>97</v>
      </c>
      <c r="D132" s="204" t="s">
        <v>162</v>
      </c>
      <c r="E132" s="205" t="s">
        <v>2672</v>
      </c>
      <c r="F132" s="206" t="s">
        <v>2673</v>
      </c>
      <c r="G132" s="207" t="s">
        <v>209</v>
      </c>
      <c r="H132" s="208">
        <v>10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42</v>
      </c>
      <c r="O132" s="88"/>
      <c r="P132" s="214">
        <f>O132*H132</f>
        <v>0</v>
      </c>
      <c r="Q132" s="214">
        <v>0.00068999999999999997</v>
      </c>
      <c r="R132" s="214">
        <f>Q132*H132</f>
        <v>0.0068999999999999999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210</v>
      </c>
      <c r="AT132" s="216" t="s">
        <v>162</v>
      </c>
      <c r="AU132" s="216" t="s">
        <v>85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210</v>
      </c>
      <c r="BM132" s="216" t="s">
        <v>2844</v>
      </c>
    </row>
    <row r="133" s="2" customFormat="1" ht="24.15" customHeight="1">
      <c r="A133" s="35"/>
      <c r="B133" s="36"/>
      <c r="C133" s="218" t="s">
        <v>178</v>
      </c>
      <c r="D133" s="218" t="s">
        <v>559</v>
      </c>
      <c r="E133" s="219" t="s">
        <v>2675</v>
      </c>
      <c r="F133" s="220" t="s">
        <v>2676</v>
      </c>
      <c r="G133" s="221" t="s">
        <v>209</v>
      </c>
      <c r="H133" s="222">
        <v>140</v>
      </c>
      <c r="I133" s="223"/>
      <c r="J133" s="224">
        <f>ROUND(I133*H133,2)</f>
        <v>0</v>
      </c>
      <c r="K133" s="220" t="s">
        <v>1</v>
      </c>
      <c r="L133" s="41"/>
      <c r="M133" s="225" t="s">
        <v>1</v>
      </c>
      <c r="N133" s="226" t="s">
        <v>42</v>
      </c>
      <c r="O133" s="88"/>
      <c r="P133" s="214">
        <f>O133*H133</f>
        <v>0</v>
      </c>
      <c r="Q133" s="214">
        <v>0.20300000000000001</v>
      </c>
      <c r="R133" s="214">
        <f>Q133*H133</f>
        <v>28.420000000000002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431</v>
      </c>
      <c r="AT133" s="216" t="s">
        <v>559</v>
      </c>
      <c r="AU133" s="216" t="s">
        <v>85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431</v>
      </c>
      <c r="BM133" s="216" t="s">
        <v>2845</v>
      </c>
    </row>
    <row r="134" s="2" customFormat="1" ht="14.4" customHeight="1">
      <c r="A134" s="35"/>
      <c r="B134" s="36"/>
      <c r="C134" s="218" t="s">
        <v>182</v>
      </c>
      <c r="D134" s="218" t="s">
        <v>559</v>
      </c>
      <c r="E134" s="219" t="s">
        <v>1255</v>
      </c>
      <c r="F134" s="220" t="s">
        <v>1256</v>
      </c>
      <c r="G134" s="221" t="s">
        <v>209</v>
      </c>
      <c r="H134" s="222">
        <v>140</v>
      </c>
      <c r="I134" s="223"/>
      <c r="J134" s="224">
        <f>ROUND(I134*H134,2)</f>
        <v>0</v>
      </c>
      <c r="K134" s="220" t="s">
        <v>1</v>
      </c>
      <c r="L134" s="41"/>
      <c r="M134" s="225" t="s">
        <v>1</v>
      </c>
      <c r="N134" s="226" t="s">
        <v>42</v>
      </c>
      <c r="O134" s="88"/>
      <c r="P134" s="214">
        <f>O134*H134</f>
        <v>0</v>
      </c>
      <c r="Q134" s="214">
        <v>9.0000000000000006E-05</v>
      </c>
      <c r="R134" s="214">
        <f>Q134*H134</f>
        <v>0.0126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431</v>
      </c>
      <c r="AT134" s="216" t="s">
        <v>559</v>
      </c>
      <c r="AU134" s="216" t="s">
        <v>85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431</v>
      </c>
      <c r="BM134" s="216" t="s">
        <v>2846</v>
      </c>
    </row>
    <row r="135" s="2" customFormat="1" ht="24.15" customHeight="1">
      <c r="A135" s="35"/>
      <c r="B135" s="36"/>
      <c r="C135" s="218" t="s">
        <v>186</v>
      </c>
      <c r="D135" s="218" t="s">
        <v>559</v>
      </c>
      <c r="E135" s="219" t="s">
        <v>2682</v>
      </c>
      <c r="F135" s="220" t="s">
        <v>2683</v>
      </c>
      <c r="G135" s="221" t="s">
        <v>209</v>
      </c>
      <c r="H135" s="222">
        <v>140</v>
      </c>
      <c r="I135" s="223"/>
      <c r="J135" s="224">
        <f>ROUND(I135*H135,2)</f>
        <v>0</v>
      </c>
      <c r="K135" s="220" t="s">
        <v>1</v>
      </c>
      <c r="L135" s="41"/>
      <c r="M135" s="225" t="s">
        <v>1</v>
      </c>
      <c r="N135" s="226" t="s">
        <v>42</v>
      </c>
      <c r="O135" s="88"/>
      <c r="P135" s="214">
        <f>O135*H135</f>
        <v>0</v>
      </c>
      <c r="Q135" s="214">
        <v>0.042999999999999997</v>
      </c>
      <c r="R135" s="214">
        <f>Q135*H135</f>
        <v>6.0199999999999996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431</v>
      </c>
      <c r="AT135" s="216" t="s">
        <v>559</v>
      </c>
      <c r="AU135" s="216" t="s">
        <v>85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431</v>
      </c>
      <c r="BM135" s="216" t="s">
        <v>2847</v>
      </c>
    </row>
    <row r="136" s="2" customFormat="1" ht="24.15" customHeight="1">
      <c r="A136" s="35"/>
      <c r="B136" s="36"/>
      <c r="C136" s="204" t="s">
        <v>190</v>
      </c>
      <c r="D136" s="204" t="s">
        <v>162</v>
      </c>
      <c r="E136" s="205" t="s">
        <v>2685</v>
      </c>
      <c r="F136" s="206" t="s">
        <v>2686</v>
      </c>
      <c r="G136" s="207" t="s">
        <v>209</v>
      </c>
      <c r="H136" s="208">
        <v>140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42</v>
      </c>
      <c r="O136" s="88"/>
      <c r="P136" s="214">
        <f>O136*H136</f>
        <v>0</v>
      </c>
      <c r="Q136" s="214">
        <v>0.031</v>
      </c>
      <c r="R136" s="214">
        <f>Q136*H136</f>
        <v>4.3399999999999999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210</v>
      </c>
      <c r="AT136" s="216" t="s">
        <v>162</v>
      </c>
      <c r="AU136" s="216" t="s">
        <v>85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210</v>
      </c>
      <c r="BM136" s="216" t="s">
        <v>2848</v>
      </c>
    </row>
    <row r="137" s="2" customFormat="1" ht="24.15" customHeight="1">
      <c r="A137" s="35"/>
      <c r="B137" s="36"/>
      <c r="C137" s="218" t="s">
        <v>194</v>
      </c>
      <c r="D137" s="218" t="s">
        <v>559</v>
      </c>
      <c r="E137" s="219" t="s">
        <v>2688</v>
      </c>
      <c r="F137" s="220" t="s">
        <v>2689</v>
      </c>
      <c r="G137" s="221" t="s">
        <v>209</v>
      </c>
      <c r="H137" s="222">
        <v>140</v>
      </c>
      <c r="I137" s="223"/>
      <c r="J137" s="224">
        <f>ROUND(I137*H137,2)</f>
        <v>0</v>
      </c>
      <c r="K137" s="220" t="s">
        <v>1</v>
      </c>
      <c r="L137" s="41"/>
      <c r="M137" s="225" t="s">
        <v>1</v>
      </c>
      <c r="N137" s="226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431</v>
      </c>
      <c r="AT137" s="216" t="s">
        <v>559</v>
      </c>
      <c r="AU137" s="216" t="s">
        <v>85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431</v>
      </c>
      <c r="BM137" s="216" t="s">
        <v>2849</v>
      </c>
    </row>
    <row r="138" s="2" customFormat="1" ht="14.4" customHeight="1">
      <c r="A138" s="35"/>
      <c r="B138" s="36"/>
      <c r="C138" s="218" t="s">
        <v>198</v>
      </c>
      <c r="D138" s="218" t="s">
        <v>559</v>
      </c>
      <c r="E138" s="219" t="s">
        <v>2694</v>
      </c>
      <c r="F138" s="220" t="s">
        <v>2695</v>
      </c>
      <c r="G138" s="221" t="s">
        <v>224</v>
      </c>
      <c r="H138" s="222">
        <v>140</v>
      </c>
      <c r="I138" s="223"/>
      <c r="J138" s="224">
        <f>ROUND(I138*H138,2)</f>
        <v>0</v>
      </c>
      <c r="K138" s="220" t="s">
        <v>1</v>
      </c>
      <c r="L138" s="41"/>
      <c r="M138" s="225" t="s">
        <v>1</v>
      </c>
      <c r="N138" s="226" t="s">
        <v>42</v>
      </c>
      <c r="O138" s="88"/>
      <c r="P138" s="214">
        <f>O138*H138</f>
        <v>0</v>
      </c>
      <c r="Q138" s="214">
        <v>3.0000000000000001E-05</v>
      </c>
      <c r="R138" s="214">
        <f>Q138*H138</f>
        <v>0.0041999999999999997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431</v>
      </c>
      <c r="AT138" s="216" t="s">
        <v>559</v>
      </c>
      <c r="AU138" s="216" t="s">
        <v>85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431</v>
      </c>
      <c r="BM138" s="216" t="s">
        <v>2850</v>
      </c>
    </row>
    <row r="139" s="2" customFormat="1" ht="24.15" customHeight="1">
      <c r="A139" s="35"/>
      <c r="B139" s="36"/>
      <c r="C139" s="218" t="s">
        <v>202</v>
      </c>
      <c r="D139" s="218" t="s">
        <v>559</v>
      </c>
      <c r="E139" s="219" t="s">
        <v>1276</v>
      </c>
      <c r="F139" s="220" t="s">
        <v>2697</v>
      </c>
      <c r="G139" s="221" t="s">
        <v>224</v>
      </c>
      <c r="H139" s="222">
        <v>140</v>
      </c>
      <c r="I139" s="223"/>
      <c r="J139" s="224">
        <f>ROUND(I139*H139,2)</f>
        <v>0</v>
      </c>
      <c r="K139" s="220" t="s">
        <v>1</v>
      </c>
      <c r="L139" s="41"/>
      <c r="M139" s="241" t="s">
        <v>1</v>
      </c>
      <c r="N139" s="242" t="s">
        <v>42</v>
      </c>
      <c r="O139" s="243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431</v>
      </c>
      <c r="AT139" s="216" t="s">
        <v>559</v>
      </c>
      <c r="AU139" s="216" t="s">
        <v>85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431</v>
      </c>
      <c r="BM139" s="216" t="s">
        <v>2851</v>
      </c>
    </row>
    <row r="140" s="2" customFormat="1" ht="6.96" customHeight="1">
      <c r="A140" s="35"/>
      <c r="B140" s="63"/>
      <c r="C140" s="64"/>
      <c r="D140" s="64"/>
      <c r="E140" s="64"/>
      <c r="F140" s="64"/>
      <c r="G140" s="64"/>
      <c r="H140" s="64"/>
      <c r="I140" s="64"/>
      <c r="J140" s="64"/>
      <c r="K140" s="64"/>
      <c r="L140" s="41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sheet="1" autoFilter="0" formatColumns="0" formatRows="0" objects="1" scenarios="1" spinCount="100000" saltValue="lyi1yEdcvNx622Ggb7TZry7QINFu2yZsCXy77cjN+l872gnH1/lrEnTOAbjr11BXy5oiSSGn2NFoobCvF2ln5A==" hashValue="rMouuEEgzVvfXNMhUObUST5ihs3IXMbsPhJONdS9TPju2qydB7KSvAwNh9FN5EQw3a9TLBOs9I/5vgAMQRCPsg==" algorithmName="SHA-512" password="CC35"/>
  <autoFilter ref="C125:K13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 s="1" customFormat="1" ht="12" customHeight="1">
      <c r="B8" s="17"/>
      <c r="D8" s="148" t="s">
        <v>135</v>
      </c>
      <c r="L8" s="17"/>
    </row>
    <row r="9" s="2" customFormat="1" ht="16.5" customHeight="1">
      <c r="A9" s="35"/>
      <c r="B9" s="41"/>
      <c r="C9" s="35"/>
      <c r="D9" s="35"/>
      <c r="E9" s="149" t="s">
        <v>136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137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1" t="s">
        <v>2852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8" t="s">
        <v>141</v>
      </c>
      <c r="G14" s="35"/>
      <c r="H14" s="35"/>
      <c r="I14" s="148" t="s">
        <v>22</v>
      </c>
      <c r="J14" s="152" t="str">
        <f>'Rekapitulace stavby'!AN8</f>
        <v>29. 3. 2021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141</v>
      </c>
      <c r="F17" s="35"/>
      <c r="G17" s="35"/>
      <c r="H17" s="35"/>
      <c r="I17" s="148" t="s">
        <v>28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29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31</v>
      </c>
      <c r="E22" s="35"/>
      <c r="F22" s="35"/>
      <c r="G22" s="35"/>
      <c r="H22" s="35"/>
      <c r="I22" s="148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141</v>
      </c>
      <c r="F23" s="35"/>
      <c r="G23" s="35"/>
      <c r="H23" s="35"/>
      <c r="I23" s="148" t="s">
        <v>28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34</v>
      </c>
      <c r="E25" s="35"/>
      <c r="F25" s="35"/>
      <c r="G25" s="35"/>
      <c r="H25" s="35"/>
      <c r="I25" s="148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141</v>
      </c>
      <c r="F26" s="35"/>
      <c r="G26" s="35"/>
      <c r="H26" s="35"/>
      <c r="I26" s="148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36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7"/>
      <c r="E31" s="157"/>
      <c r="F31" s="157"/>
      <c r="G31" s="157"/>
      <c r="H31" s="157"/>
      <c r="I31" s="157"/>
      <c r="J31" s="157"/>
      <c r="K31" s="15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8" t="s">
        <v>37</v>
      </c>
      <c r="E32" s="35"/>
      <c r="F32" s="35"/>
      <c r="G32" s="35"/>
      <c r="H32" s="35"/>
      <c r="I32" s="35"/>
      <c r="J32" s="159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0" t="s">
        <v>39</v>
      </c>
      <c r="G34" s="35"/>
      <c r="H34" s="35"/>
      <c r="I34" s="160" t="s">
        <v>38</v>
      </c>
      <c r="J34" s="160" t="s">
        <v>40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0" t="s">
        <v>41</v>
      </c>
      <c r="E35" s="148" t="s">
        <v>42</v>
      </c>
      <c r="F35" s="161">
        <f>ROUND((SUM(BE125:BE153)),  2)</f>
        <v>0</v>
      </c>
      <c r="G35" s="35"/>
      <c r="H35" s="35"/>
      <c r="I35" s="162">
        <v>0.20999999999999999</v>
      </c>
      <c r="J35" s="161">
        <f>ROUND(((SUM(BE125:BE153))*I35),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8" t="s">
        <v>43</v>
      </c>
      <c r="F36" s="161">
        <f>ROUND((SUM(BF125:BF153)),  2)</f>
        <v>0</v>
      </c>
      <c r="G36" s="35"/>
      <c r="H36" s="35"/>
      <c r="I36" s="162">
        <v>0.14999999999999999</v>
      </c>
      <c r="J36" s="161">
        <f>ROUND(((SUM(BF125:BF153))*I36),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44</v>
      </c>
      <c r="F37" s="161">
        <f>ROUND((SUM(BG125:BG153)),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45</v>
      </c>
      <c r="F38" s="161">
        <f>ROUND((SUM(BH125:BH153)),  2)</f>
        <v>0</v>
      </c>
      <c r="G38" s="35"/>
      <c r="H38" s="35"/>
      <c r="I38" s="162">
        <v>0.14999999999999999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46</v>
      </c>
      <c r="F39" s="161">
        <f>ROUND((SUM(BI125:BI153)),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136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137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VON - VON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29. 3. 2021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31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29</v>
      </c>
      <c r="D94" s="37"/>
      <c r="E94" s="37"/>
      <c r="F94" s="24" t="str">
        <f>IF(E20="","",E20)</f>
        <v>Vyplň údaj</v>
      </c>
      <c r="G94" s="37"/>
      <c r="H94" s="37"/>
      <c r="I94" s="29" t="s">
        <v>34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3" t="s">
        <v>143</v>
      </c>
      <c r="D96" s="184"/>
      <c r="E96" s="184"/>
      <c r="F96" s="184"/>
      <c r="G96" s="184"/>
      <c r="H96" s="184"/>
      <c r="I96" s="184"/>
      <c r="J96" s="185" t="s">
        <v>144</v>
      </c>
      <c r="K96" s="184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6" t="s">
        <v>145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146</v>
      </c>
    </row>
    <row r="99" s="9" customFormat="1" ht="24.96" customHeight="1">
      <c r="A99" s="9"/>
      <c r="B99" s="187"/>
      <c r="C99" s="188"/>
      <c r="D99" s="189" t="s">
        <v>2853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148</v>
      </c>
      <c r="E100" s="190"/>
      <c r="F100" s="190"/>
      <c r="G100" s="190"/>
      <c r="H100" s="190"/>
      <c r="I100" s="190"/>
      <c r="J100" s="191">
        <f>J130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2854</v>
      </c>
      <c r="E101" s="190"/>
      <c r="F101" s="190"/>
      <c r="G101" s="190"/>
      <c r="H101" s="190"/>
      <c r="I101" s="190"/>
      <c r="J101" s="191">
        <f>J140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46"/>
      <c r="C102" s="129"/>
      <c r="D102" s="247" t="s">
        <v>2855</v>
      </c>
      <c r="E102" s="248"/>
      <c r="F102" s="248"/>
      <c r="G102" s="248"/>
      <c r="H102" s="248"/>
      <c r="I102" s="248"/>
      <c r="J102" s="249">
        <f>J149</f>
        <v>0</v>
      </c>
      <c r="K102" s="129"/>
      <c r="L102" s="250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6"/>
      <c r="C103" s="129"/>
      <c r="D103" s="247" t="s">
        <v>2856</v>
      </c>
      <c r="E103" s="248"/>
      <c r="F103" s="248"/>
      <c r="G103" s="248"/>
      <c r="H103" s="248"/>
      <c r="I103" s="248"/>
      <c r="J103" s="249">
        <f>J152</f>
        <v>0</v>
      </c>
      <c r="K103" s="129"/>
      <c r="L103" s="250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149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Oprava zabezpečovacího zařízení v žst. Sázava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135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1" t="s">
        <v>136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137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E11</f>
        <v>VON - VON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 xml:space="preserve"> </v>
      </c>
      <c r="G119" s="37"/>
      <c r="H119" s="37"/>
      <c r="I119" s="29" t="s">
        <v>22</v>
      </c>
      <c r="J119" s="76" t="str">
        <f>IF(J14="","",J14)</f>
        <v>29. 3. 2021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31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29</v>
      </c>
      <c r="D122" s="37"/>
      <c r="E122" s="37"/>
      <c r="F122" s="24" t="str">
        <f>IF(E20="","",E20)</f>
        <v>Vyplň údaj</v>
      </c>
      <c r="G122" s="37"/>
      <c r="H122" s="37"/>
      <c r="I122" s="29" t="s">
        <v>34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150</v>
      </c>
      <c r="D124" s="196" t="s">
        <v>62</v>
      </c>
      <c r="E124" s="196" t="s">
        <v>58</v>
      </c>
      <c r="F124" s="196" t="s">
        <v>59</v>
      </c>
      <c r="G124" s="196" t="s">
        <v>151</v>
      </c>
      <c r="H124" s="196" t="s">
        <v>152</v>
      </c>
      <c r="I124" s="196" t="s">
        <v>153</v>
      </c>
      <c r="J124" s="196" t="s">
        <v>144</v>
      </c>
      <c r="K124" s="197" t="s">
        <v>154</v>
      </c>
      <c r="L124" s="198"/>
      <c r="M124" s="97" t="s">
        <v>1</v>
      </c>
      <c r="N124" s="98" t="s">
        <v>41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P126+P130+P140</f>
        <v>0</v>
      </c>
      <c r="Q125" s="101"/>
      <c r="R125" s="201">
        <f>R126+R130+R140</f>
        <v>0</v>
      </c>
      <c r="S125" s="101"/>
      <c r="T125" s="202">
        <f>T126+T130+T140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146</v>
      </c>
      <c r="BK125" s="203">
        <f>BK126+BK130+BK140</f>
        <v>0</v>
      </c>
    </row>
    <row r="126" s="11" customFormat="1" ht="25.92" customHeight="1">
      <c r="A126" s="11"/>
      <c r="B126" s="227"/>
      <c r="C126" s="228"/>
      <c r="D126" s="229" t="s">
        <v>76</v>
      </c>
      <c r="E126" s="230" t="s">
        <v>194</v>
      </c>
      <c r="F126" s="230" t="s">
        <v>1110</v>
      </c>
      <c r="G126" s="228"/>
      <c r="H126" s="228"/>
      <c r="I126" s="231"/>
      <c r="J126" s="232">
        <f>BK126</f>
        <v>0</v>
      </c>
      <c r="K126" s="228"/>
      <c r="L126" s="233"/>
      <c r="M126" s="234"/>
      <c r="N126" s="235"/>
      <c r="O126" s="235"/>
      <c r="P126" s="236">
        <f>SUM(P127:P129)</f>
        <v>0</v>
      </c>
      <c r="Q126" s="235"/>
      <c r="R126" s="236">
        <f>SUM(R127:R129)</f>
        <v>0</v>
      </c>
      <c r="S126" s="235"/>
      <c r="T126" s="237">
        <f>SUM(T127:T129)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8" t="s">
        <v>83</v>
      </c>
      <c r="AT126" s="239" t="s">
        <v>76</v>
      </c>
      <c r="AU126" s="239" t="s">
        <v>77</v>
      </c>
      <c r="AY126" s="238" t="s">
        <v>166</v>
      </c>
      <c r="BK126" s="240">
        <f>SUM(BK127:BK129)</f>
        <v>0</v>
      </c>
    </row>
    <row r="127" s="2" customFormat="1" ht="24.15" customHeight="1">
      <c r="A127" s="35"/>
      <c r="B127" s="36"/>
      <c r="C127" s="218" t="s">
        <v>83</v>
      </c>
      <c r="D127" s="218" t="s">
        <v>559</v>
      </c>
      <c r="E127" s="219" t="s">
        <v>2857</v>
      </c>
      <c r="F127" s="220" t="s">
        <v>2858</v>
      </c>
      <c r="G127" s="221" t="s">
        <v>219</v>
      </c>
      <c r="H127" s="222">
        <v>3.5</v>
      </c>
      <c r="I127" s="223"/>
      <c r="J127" s="224">
        <f>ROUND(I127*H127,2)</f>
        <v>0</v>
      </c>
      <c r="K127" s="220" t="s">
        <v>1</v>
      </c>
      <c r="L127" s="41"/>
      <c r="M127" s="225" t="s">
        <v>1</v>
      </c>
      <c r="N127" s="226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97</v>
      </c>
      <c r="AT127" s="216" t="s">
        <v>559</v>
      </c>
      <c r="AU127" s="216" t="s">
        <v>83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97</v>
      </c>
      <c r="BM127" s="216" t="s">
        <v>2859</v>
      </c>
    </row>
    <row r="128" s="2" customFormat="1" ht="24.15" customHeight="1">
      <c r="A128" s="35"/>
      <c r="B128" s="36"/>
      <c r="C128" s="218" t="s">
        <v>85</v>
      </c>
      <c r="D128" s="218" t="s">
        <v>559</v>
      </c>
      <c r="E128" s="219" t="s">
        <v>2860</v>
      </c>
      <c r="F128" s="220" t="s">
        <v>2861</v>
      </c>
      <c r="G128" s="221" t="s">
        <v>219</v>
      </c>
      <c r="H128" s="222">
        <v>1.2</v>
      </c>
      <c r="I128" s="223"/>
      <c r="J128" s="224">
        <f>ROUND(I128*H128,2)</f>
        <v>0</v>
      </c>
      <c r="K128" s="220" t="s">
        <v>1</v>
      </c>
      <c r="L128" s="41"/>
      <c r="M128" s="225" t="s">
        <v>1</v>
      </c>
      <c r="N128" s="226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97</v>
      </c>
      <c r="AT128" s="216" t="s">
        <v>559</v>
      </c>
      <c r="AU128" s="216" t="s">
        <v>83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97</v>
      </c>
      <c r="BM128" s="216" t="s">
        <v>2862</v>
      </c>
    </row>
    <row r="129" s="2" customFormat="1" ht="24.15" customHeight="1">
      <c r="A129" s="35"/>
      <c r="B129" s="36"/>
      <c r="C129" s="218" t="s">
        <v>92</v>
      </c>
      <c r="D129" s="218" t="s">
        <v>559</v>
      </c>
      <c r="E129" s="219" t="s">
        <v>1104</v>
      </c>
      <c r="F129" s="220" t="s">
        <v>2863</v>
      </c>
      <c r="G129" s="221" t="s">
        <v>219</v>
      </c>
      <c r="H129" s="222">
        <v>0.69999999999999996</v>
      </c>
      <c r="I129" s="223"/>
      <c r="J129" s="224">
        <f>ROUND(I129*H129,2)</f>
        <v>0</v>
      </c>
      <c r="K129" s="220" t="s">
        <v>1</v>
      </c>
      <c r="L129" s="41"/>
      <c r="M129" s="225" t="s">
        <v>1</v>
      </c>
      <c r="N129" s="226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97</v>
      </c>
      <c r="AT129" s="216" t="s">
        <v>559</v>
      </c>
      <c r="AU129" s="216" t="s">
        <v>83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97</v>
      </c>
      <c r="BM129" s="216" t="s">
        <v>2864</v>
      </c>
    </row>
    <row r="130" s="11" customFormat="1" ht="25.92" customHeight="1">
      <c r="A130" s="11"/>
      <c r="B130" s="227"/>
      <c r="C130" s="228"/>
      <c r="D130" s="229" t="s">
        <v>76</v>
      </c>
      <c r="E130" s="230" t="s">
        <v>1109</v>
      </c>
      <c r="F130" s="230" t="s">
        <v>1110</v>
      </c>
      <c r="G130" s="228"/>
      <c r="H130" s="228"/>
      <c r="I130" s="231"/>
      <c r="J130" s="232">
        <f>BK130</f>
        <v>0</v>
      </c>
      <c r="K130" s="228"/>
      <c r="L130" s="233"/>
      <c r="M130" s="234"/>
      <c r="N130" s="235"/>
      <c r="O130" s="235"/>
      <c r="P130" s="236">
        <f>SUM(P131:P139)</f>
        <v>0</v>
      </c>
      <c r="Q130" s="235"/>
      <c r="R130" s="236">
        <f>SUM(R131:R139)</f>
        <v>0</v>
      </c>
      <c r="S130" s="235"/>
      <c r="T130" s="237">
        <f>SUM(T131:T139)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38" t="s">
        <v>97</v>
      </c>
      <c r="AT130" s="239" t="s">
        <v>76</v>
      </c>
      <c r="AU130" s="239" t="s">
        <v>77</v>
      </c>
      <c r="AY130" s="238" t="s">
        <v>166</v>
      </c>
      <c r="BK130" s="240">
        <f>SUM(BK131:BK139)</f>
        <v>0</v>
      </c>
    </row>
    <row r="131" s="2" customFormat="1" ht="24.15" customHeight="1">
      <c r="A131" s="35"/>
      <c r="B131" s="36"/>
      <c r="C131" s="218" t="s">
        <v>97</v>
      </c>
      <c r="D131" s="218" t="s">
        <v>559</v>
      </c>
      <c r="E131" s="219" t="s">
        <v>2865</v>
      </c>
      <c r="F131" s="220" t="s">
        <v>2866</v>
      </c>
      <c r="G131" s="221" t="s">
        <v>219</v>
      </c>
      <c r="H131" s="222">
        <v>5</v>
      </c>
      <c r="I131" s="223"/>
      <c r="J131" s="224">
        <f>ROUND(I131*H131,2)</f>
        <v>0</v>
      </c>
      <c r="K131" s="220" t="s">
        <v>1</v>
      </c>
      <c r="L131" s="41"/>
      <c r="M131" s="225" t="s">
        <v>1</v>
      </c>
      <c r="N131" s="226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562</v>
      </c>
      <c r="AT131" s="216" t="s">
        <v>559</v>
      </c>
      <c r="AU131" s="216" t="s">
        <v>83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562</v>
      </c>
      <c r="BM131" s="216" t="s">
        <v>2867</v>
      </c>
    </row>
    <row r="132" s="2" customFormat="1" ht="24.15" customHeight="1">
      <c r="A132" s="35"/>
      <c r="B132" s="36"/>
      <c r="C132" s="218" t="s">
        <v>178</v>
      </c>
      <c r="D132" s="218" t="s">
        <v>559</v>
      </c>
      <c r="E132" s="219" t="s">
        <v>2868</v>
      </c>
      <c r="F132" s="220" t="s">
        <v>2869</v>
      </c>
      <c r="G132" s="221" t="s">
        <v>219</v>
      </c>
      <c r="H132" s="222">
        <v>25.600000000000001</v>
      </c>
      <c r="I132" s="223"/>
      <c r="J132" s="224">
        <f>ROUND(I132*H132,2)</f>
        <v>0</v>
      </c>
      <c r="K132" s="220" t="s">
        <v>1</v>
      </c>
      <c r="L132" s="41"/>
      <c r="M132" s="225" t="s">
        <v>1</v>
      </c>
      <c r="N132" s="226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562</v>
      </c>
      <c r="AT132" s="216" t="s">
        <v>559</v>
      </c>
      <c r="AU132" s="216" t="s">
        <v>83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562</v>
      </c>
      <c r="BM132" s="216" t="s">
        <v>2870</v>
      </c>
    </row>
    <row r="133" s="2" customFormat="1" ht="37.8" customHeight="1">
      <c r="A133" s="35"/>
      <c r="B133" s="36"/>
      <c r="C133" s="218" t="s">
        <v>182</v>
      </c>
      <c r="D133" s="218" t="s">
        <v>559</v>
      </c>
      <c r="E133" s="219" t="s">
        <v>1230</v>
      </c>
      <c r="F133" s="220" t="s">
        <v>1231</v>
      </c>
      <c r="G133" s="221" t="s">
        <v>219</v>
      </c>
      <c r="H133" s="222">
        <v>3.6000000000000001</v>
      </c>
      <c r="I133" s="223"/>
      <c r="J133" s="224">
        <f>ROUND(I133*H133,2)</f>
        <v>0</v>
      </c>
      <c r="K133" s="220" t="s">
        <v>1</v>
      </c>
      <c r="L133" s="41"/>
      <c r="M133" s="225" t="s">
        <v>1</v>
      </c>
      <c r="N133" s="226" t="s">
        <v>42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562</v>
      </c>
      <c r="AT133" s="216" t="s">
        <v>559</v>
      </c>
      <c r="AU133" s="216" t="s">
        <v>83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562</v>
      </c>
      <c r="BM133" s="216" t="s">
        <v>2871</v>
      </c>
    </row>
    <row r="134" s="2" customFormat="1" ht="37.8" customHeight="1">
      <c r="A134" s="35"/>
      <c r="B134" s="36"/>
      <c r="C134" s="218" t="s">
        <v>186</v>
      </c>
      <c r="D134" s="218" t="s">
        <v>559</v>
      </c>
      <c r="E134" s="219" t="s">
        <v>2872</v>
      </c>
      <c r="F134" s="220" t="s">
        <v>2873</v>
      </c>
      <c r="G134" s="221" t="s">
        <v>219</v>
      </c>
      <c r="H134" s="222">
        <v>10.199999999999999</v>
      </c>
      <c r="I134" s="223"/>
      <c r="J134" s="224">
        <f>ROUND(I134*H134,2)</f>
        <v>0</v>
      </c>
      <c r="K134" s="220" t="s">
        <v>1</v>
      </c>
      <c r="L134" s="41"/>
      <c r="M134" s="225" t="s">
        <v>1</v>
      </c>
      <c r="N134" s="226" t="s">
        <v>42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562</v>
      </c>
      <c r="AT134" s="216" t="s">
        <v>559</v>
      </c>
      <c r="AU134" s="216" t="s">
        <v>83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562</v>
      </c>
      <c r="BM134" s="216" t="s">
        <v>2874</v>
      </c>
    </row>
    <row r="135" s="2" customFormat="1" ht="37.8" customHeight="1">
      <c r="A135" s="35"/>
      <c r="B135" s="36"/>
      <c r="C135" s="218" t="s">
        <v>190</v>
      </c>
      <c r="D135" s="218" t="s">
        <v>559</v>
      </c>
      <c r="E135" s="219" t="s">
        <v>2875</v>
      </c>
      <c r="F135" s="220" t="s">
        <v>2876</v>
      </c>
      <c r="G135" s="221" t="s">
        <v>219</v>
      </c>
      <c r="H135" s="222">
        <v>3.2000000000000002</v>
      </c>
      <c r="I135" s="223"/>
      <c r="J135" s="224">
        <f>ROUND(I135*H135,2)</f>
        <v>0</v>
      </c>
      <c r="K135" s="220" t="s">
        <v>1</v>
      </c>
      <c r="L135" s="41"/>
      <c r="M135" s="225" t="s">
        <v>1</v>
      </c>
      <c r="N135" s="226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562</v>
      </c>
      <c r="AT135" s="216" t="s">
        <v>559</v>
      </c>
      <c r="AU135" s="216" t="s">
        <v>83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562</v>
      </c>
      <c r="BM135" s="216" t="s">
        <v>2877</v>
      </c>
    </row>
    <row r="136" s="2" customFormat="1" ht="37.8" customHeight="1">
      <c r="A136" s="35"/>
      <c r="B136" s="36"/>
      <c r="C136" s="218" t="s">
        <v>194</v>
      </c>
      <c r="D136" s="218" t="s">
        <v>559</v>
      </c>
      <c r="E136" s="219" t="s">
        <v>2878</v>
      </c>
      <c r="F136" s="220" t="s">
        <v>2879</v>
      </c>
      <c r="G136" s="221" t="s">
        <v>219</v>
      </c>
      <c r="H136" s="222">
        <v>0.20000000000000001</v>
      </c>
      <c r="I136" s="223"/>
      <c r="J136" s="224">
        <f>ROUND(I136*H136,2)</f>
        <v>0</v>
      </c>
      <c r="K136" s="220" t="s">
        <v>1</v>
      </c>
      <c r="L136" s="41"/>
      <c r="M136" s="225" t="s">
        <v>1</v>
      </c>
      <c r="N136" s="226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562</v>
      </c>
      <c r="AT136" s="216" t="s">
        <v>559</v>
      </c>
      <c r="AU136" s="216" t="s">
        <v>83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562</v>
      </c>
      <c r="BM136" s="216" t="s">
        <v>2880</v>
      </c>
    </row>
    <row r="137" s="2" customFormat="1" ht="37.8" customHeight="1">
      <c r="A137" s="35"/>
      <c r="B137" s="36"/>
      <c r="C137" s="218" t="s">
        <v>198</v>
      </c>
      <c r="D137" s="218" t="s">
        <v>559</v>
      </c>
      <c r="E137" s="219" t="s">
        <v>1234</v>
      </c>
      <c r="F137" s="220" t="s">
        <v>1235</v>
      </c>
      <c r="G137" s="221" t="s">
        <v>219</v>
      </c>
      <c r="H137" s="222">
        <v>2.3999999999999999</v>
      </c>
      <c r="I137" s="223"/>
      <c r="J137" s="224">
        <f>ROUND(I137*H137,2)</f>
        <v>0</v>
      </c>
      <c r="K137" s="220" t="s">
        <v>1</v>
      </c>
      <c r="L137" s="41"/>
      <c r="M137" s="225" t="s">
        <v>1</v>
      </c>
      <c r="N137" s="226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562</v>
      </c>
      <c r="AT137" s="216" t="s">
        <v>559</v>
      </c>
      <c r="AU137" s="216" t="s">
        <v>83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562</v>
      </c>
      <c r="BM137" s="216" t="s">
        <v>2881</v>
      </c>
    </row>
    <row r="138" s="2" customFormat="1" ht="24.15" customHeight="1">
      <c r="A138" s="35"/>
      <c r="B138" s="36"/>
      <c r="C138" s="218" t="s">
        <v>202</v>
      </c>
      <c r="D138" s="218" t="s">
        <v>559</v>
      </c>
      <c r="E138" s="219" t="s">
        <v>2882</v>
      </c>
      <c r="F138" s="220" t="s">
        <v>2883</v>
      </c>
      <c r="G138" s="221" t="s">
        <v>219</v>
      </c>
      <c r="H138" s="222">
        <v>7.258</v>
      </c>
      <c r="I138" s="223"/>
      <c r="J138" s="224">
        <f>ROUND(I138*H138,2)</f>
        <v>0</v>
      </c>
      <c r="K138" s="220" t="s">
        <v>1</v>
      </c>
      <c r="L138" s="41"/>
      <c r="M138" s="225" t="s">
        <v>1</v>
      </c>
      <c r="N138" s="226" t="s">
        <v>42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562</v>
      </c>
      <c r="AT138" s="216" t="s">
        <v>559</v>
      </c>
      <c r="AU138" s="216" t="s">
        <v>83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562</v>
      </c>
      <c r="BM138" s="216" t="s">
        <v>2884</v>
      </c>
    </row>
    <row r="139" s="2" customFormat="1" ht="24.15" customHeight="1">
      <c r="A139" s="35"/>
      <c r="B139" s="36"/>
      <c r="C139" s="218" t="s">
        <v>206</v>
      </c>
      <c r="D139" s="218" t="s">
        <v>559</v>
      </c>
      <c r="E139" s="219" t="s">
        <v>2885</v>
      </c>
      <c r="F139" s="220" t="s">
        <v>2886</v>
      </c>
      <c r="G139" s="221" t="s">
        <v>165</v>
      </c>
      <c r="H139" s="222">
        <v>4</v>
      </c>
      <c r="I139" s="223"/>
      <c r="J139" s="224">
        <f>ROUND(I139*H139,2)</f>
        <v>0</v>
      </c>
      <c r="K139" s="220" t="s">
        <v>1</v>
      </c>
      <c r="L139" s="41"/>
      <c r="M139" s="225" t="s">
        <v>1</v>
      </c>
      <c r="N139" s="226" t="s">
        <v>42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562</v>
      </c>
      <c r="AT139" s="216" t="s">
        <v>559</v>
      </c>
      <c r="AU139" s="216" t="s">
        <v>83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562</v>
      </c>
      <c r="BM139" s="216" t="s">
        <v>2887</v>
      </c>
    </row>
    <row r="140" s="11" customFormat="1" ht="25.92" customHeight="1">
      <c r="A140" s="11"/>
      <c r="B140" s="227"/>
      <c r="C140" s="228"/>
      <c r="D140" s="229" t="s">
        <v>76</v>
      </c>
      <c r="E140" s="230" t="s">
        <v>2888</v>
      </c>
      <c r="F140" s="230" t="s">
        <v>2889</v>
      </c>
      <c r="G140" s="228"/>
      <c r="H140" s="228"/>
      <c r="I140" s="231"/>
      <c r="J140" s="232">
        <f>BK140</f>
        <v>0</v>
      </c>
      <c r="K140" s="228"/>
      <c r="L140" s="233"/>
      <c r="M140" s="234"/>
      <c r="N140" s="235"/>
      <c r="O140" s="235"/>
      <c r="P140" s="236">
        <f>P141+SUM(P142:P149)+P152</f>
        <v>0</v>
      </c>
      <c r="Q140" s="235"/>
      <c r="R140" s="236">
        <f>R141+SUM(R142:R149)+R152</f>
        <v>0</v>
      </c>
      <c r="S140" s="235"/>
      <c r="T140" s="237">
        <f>T141+SUM(T142:T149)+T152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38" t="s">
        <v>178</v>
      </c>
      <c r="AT140" s="239" t="s">
        <v>76</v>
      </c>
      <c r="AU140" s="239" t="s">
        <v>77</v>
      </c>
      <c r="AY140" s="238" t="s">
        <v>166</v>
      </c>
      <c r="BK140" s="240">
        <f>BK141+SUM(BK142:BK149)+BK152</f>
        <v>0</v>
      </c>
    </row>
    <row r="141" s="2" customFormat="1" ht="14.4" customHeight="1">
      <c r="A141" s="35"/>
      <c r="B141" s="36"/>
      <c r="C141" s="218" t="s">
        <v>230</v>
      </c>
      <c r="D141" s="218" t="s">
        <v>559</v>
      </c>
      <c r="E141" s="219" t="s">
        <v>2890</v>
      </c>
      <c r="F141" s="220" t="s">
        <v>2891</v>
      </c>
      <c r="G141" s="221" t="s">
        <v>2892</v>
      </c>
      <c r="H141" s="261"/>
      <c r="I141" s="223"/>
      <c r="J141" s="224">
        <f>ROUND(I141*H141,2)</f>
        <v>0</v>
      </c>
      <c r="K141" s="220" t="s">
        <v>1</v>
      </c>
      <c r="L141" s="41"/>
      <c r="M141" s="225" t="s">
        <v>1</v>
      </c>
      <c r="N141" s="226" t="s">
        <v>42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2893</v>
      </c>
      <c r="AT141" s="216" t="s">
        <v>559</v>
      </c>
      <c r="AU141" s="216" t="s">
        <v>83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2893</v>
      </c>
      <c r="BM141" s="216" t="s">
        <v>2894</v>
      </c>
    </row>
    <row r="142" s="2" customFormat="1" ht="24.15" customHeight="1">
      <c r="A142" s="35"/>
      <c r="B142" s="36"/>
      <c r="C142" s="218" t="s">
        <v>234</v>
      </c>
      <c r="D142" s="218" t="s">
        <v>559</v>
      </c>
      <c r="E142" s="219" t="s">
        <v>2895</v>
      </c>
      <c r="F142" s="220" t="s">
        <v>2896</v>
      </c>
      <c r="G142" s="221" t="s">
        <v>2892</v>
      </c>
      <c r="H142" s="261"/>
      <c r="I142" s="223"/>
      <c r="J142" s="224">
        <f>ROUND(I142*H142,2)</f>
        <v>0</v>
      </c>
      <c r="K142" s="220" t="s">
        <v>1</v>
      </c>
      <c r="L142" s="41"/>
      <c r="M142" s="225" t="s">
        <v>1</v>
      </c>
      <c r="N142" s="226" t="s">
        <v>42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2893</v>
      </c>
      <c r="AT142" s="216" t="s">
        <v>559</v>
      </c>
      <c r="AU142" s="216" t="s">
        <v>83</v>
      </c>
      <c r="AY142" s="14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83</v>
      </c>
      <c r="BK142" s="217">
        <f>ROUND(I142*H142,2)</f>
        <v>0</v>
      </c>
      <c r="BL142" s="14" t="s">
        <v>2893</v>
      </c>
      <c r="BM142" s="216" t="s">
        <v>2897</v>
      </c>
    </row>
    <row r="143" s="2" customFormat="1" ht="14.4" customHeight="1">
      <c r="A143" s="35"/>
      <c r="B143" s="36"/>
      <c r="C143" s="218" t="s">
        <v>245</v>
      </c>
      <c r="D143" s="218" t="s">
        <v>559</v>
      </c>
      <c r="E143" s="219" t="s">
        <v>2898</v>
      </c>
      <c r="F143" s="220" t="s">
        <v>2899</v>
      </c>
      <c r="G143" s="221" t="s">
        <v>2892</v>
      </c>
      <c r="H143" s="261"/>
      <c r="I143" s="223"/>
      <c r="J143" s="224">
        <f>ROUND(I143*H143,2)</f>
        <v>0</v>
      </c>
      <c r="K143" s="220" t="s">
        <v>1</v>
      </c>
      <c r="L143" s="41"/>
      <c r="M143" s="225" t="s">
        <v>1</v>
      </c>
      <c r="N143" s="226" t="s">
        <v>42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97</v>
      </c>
      <c r="AT143" s="216" t="s">
        <v>559</v>
      </c>
      <c r="AU143" s="216" t="s">
        <v>83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97</v>
      </c>
      <c r="BM143" s="216" t="s">
        <v>2900</v>
      </c>
    </row>
    <row r="144" s="2" customFormat="1" ht="37.8" customHeight="1">
      <c r="A144" s="35"/>
      <c r="B144" s="36"/>
      <c r="C144" s="218" t="s">
        <v>249</v>
      </c>
      <c r="D144" s="218" t="s">
        <v>559</v>
      </c>
      <c r="E144" s="219" t="s">
        <v>2901</v>
      </c>
      <c r="F144" s="220" t="s">
        <v>2902</v>
      </c>
      <c r="G144" s="221" t="s">
        <v>2892</v>
      </c>
      <c r="H144" s="261"/>
      <c r="I144" s="223"/>
      <c r="J144" s="224">
        <f>ROUND(I144*H144,2)</f>
        <v>0</v>
      </c>
      <c r="K144" s="220" t="s">
        <v>1</v>
      </c>
      <c r="L144" s="41"/>
      <c r="M144" s="225" t="s">
        <v>1</v>
      </c>
      <c r="N144" s="226" t="s">
        <v>42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97</v>
      </c>
      <c r="AT144" s="216" t="s">
        <v>559</v>
      </c>
      <c r="AU144" s="216" t="s">
        <v>83</v>
      </c>
      <c r="AY144" s="14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83</v>
      </c>
      <c r="BK144" s="217">
        <f>ROUND(I144*H144,2)</f>
        <v>0</v>
      </c>
      <c r="BL144" s="14" t="s">
        <v>97</v>
      </c>
      <c r="BM144" s="216" t="s">
        <v>2903</v>
      </c>
    </row>
    <row r="145" s="2" customFormat="1" ht="14.4" customHeight="1">
      <c r="A145" s="35"/>
      <c r="B145" s="36"/>
      <c r="C145" s="218" t="s">
        <v>253</v>
      </c>
      <c r="D145" s="218" t="s">
        <v>559</v>
      </c>
      <c r="E145" s="219" t="s">
        <v>2904</v>
      </c>
      <c r="F145" s="220" t="s">
        <v>2905</v>
      </c>
      <c r="G145" s="221" t="s">
        <v>219</v>
      </c>
      <c r="H145" s="222">
        <v>4</v>
      </c>
      <c r="I145" s="223"/>
      <c r="J145" s="224">
        <f>ROUND(I145*H145,2)</f>
        <v>0</v>
      </c>
      <c r="K145" s="220" t="s">
        <v>1</v>
      </c>
      <c r="L145" s="41"/>
      <c r="M145" s="225" t="s">
        <v>1</v>
      </c>
      <c r="N145" s="226" t="s">
        <v>42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2893</v>
      </c>
      <c r="AT145" s="216" t="s">
        <v>559</v>
      </c>
      <c r="AU145" s="216" t="s">
        <v>83</v>
      </c>
      <c r="AY145" s="14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83</v>
      </c>
      <c r="BK145" s="217">
        <f>ROUND(I145*H145,2)</f>
        <v>0</v>
      </c>
      <c r="BL145" s="14" t="s">
        <v>2893</v>
      </c>
      <c r="BM145" s="216" t="s">
        <v>2906</v>
      </c>
    </row>
    <row r="146" s="2" customFormat="1" ht="24.15" customHeight="1">
      <c r="A146" s="35"/>
      <c r="B146" s="36"/>
      <c r="C146" s="218" t="s">
        <v>258</v>
      </c>
      <c r="D146" s="218" t="s">
        <v>559</v>
      </c>
      <c r="E146" s="219" t="s">
        <v>2907</v>
      </c>
      <c r="F146" s="220" t="s">
        <v>2908</v>
      </c>
      <c r="G146" s="221" t="s">
        <v>219</v>
      </c>
      <c r="H146" s="222">
        <v>6</v>
      </c>
      <c r="I146" s="223"/>
      <c r="J146" s="224">
        <f>ROUND(I146*H146,2)</f>
        <v>0</v>
      </c>
      <c r="K146" s="220" t="s">
        <v>1</v>
      </c>
      <c r="L146" s="41"/>
      <c r="M146" s="225" t="s">
        <v>1</v>
      </c>
      <c r="N146" s="226" t="s">
        <v>42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2893</v>
      </c>
      <c r="AT146" s="216" t="s">
        <v>559</v>
      </c>
      <c r="AU146" s="216" t="s">
        <v>83</v>
      </c>
      <c r="AY146" s="14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83</v>
      </c>
      <c r="BK146" s="217">
        <f>ROUND(I146*H146,2)</f>
        <v>0</v>
      </c>
      <c r="BL146" s="14" t="s">
        <v>2893</v>
      </c>
      <c r="BM146" s="216" t="s">
        <v>2909</v>
      </c>
    </row>
    <row r="147" s="2" customFormat="1" ht="24.15" customHeight="1">
      <c r="A147" s="35"/>
      <c r="B147" s="36"/>
      <c r="C147" s="218" t="s">
        <v>7</v>
      </c>
      <c r="D147" s="218" t="s">
        <v>559</v>
      </c>
      <c r="E147" s="219" t="s">
        <v>1100</v>
      </c>
      <c r="F147" s="220" t="s">
        <v>2910</v>
      </c>
      <c r="G147" s="221" t="s">
        <v>219</v>
      </c>
      <c r="H147" s="222">
        <v>4</v>
      </c>
      <c r="I147" s="223"/>
      <c r="J147" s="224">
        <f>ROUND(I147*H147,2)</f>
        <v>0</v>
      </c>
      <c r="K147" s="220" t="s">
        <v>1</v>
      </c>
      <c r="L147" s="41"/>
      <c r="M147" s="225" t="s">
        <v>1</v>
      </c>
      <c r="N147" s="226" t="s">
        <v>42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2893</v>
      </c>
      <c r="AT147" s="216" t="s">
        <v>559</v>
      </c>
      <c r="AU147" s="216" t="s">
        <v>83</v>
      </c>
      <c r="AY147" s="14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83</v>
      </c>
      <c r="BK147" s="217">
        <f>ROUND(I147*H147,2)</f>
        <v>0</v>
      </c>
      <c r="BL147" s="14" t="s">
        <v>2893</v>
      </c>
      <c r="BM147" s="216" t="s">
        <v>2911</v>
      </c>
    </row>
    <row r="148" s="2" customFormat="1" ht="14.4" customHeight="1">
      <c r="A148" s="35"/>
      <c r="B148" s="36"/>
      <c r="C148" s="218" t="s">
        <v>264</v>
      </c>
      <c r="D148" s="218" t="s">
        <v>559</v>
      </c>
      <c r="E148" s="219" t="s">
        <v>2912</v>
      </c>
      <c r="F148" s="220" t="s">
        <v>2913</v>
      </c>
      <c r="G148" s="221" t="s">
        <v>219</v>
      </c>
      <c r="H148" s="222">
        <v>3</v>
      </c>
      <c r="I148" s="223"/>
      <c r="J148" s="224">
        <f>ROUND(I148*H148,2)</f>
        <v>0</v>
      </c>
      <c r="K148" s="220" t="s">
        <v>1</v>
      </c>
      <c r="L148" s="41"/>
      <c r="M148" s="225" t="s">
        <v>1</v>
      </c>
      <c r="N148" s="226" t="s">
        <v>42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2893</v>
      </c>
      <c r="AT148" s="216" t="s">
        <v>559</v>
      </c>
      <c r="AU148" s="216" t="s">
        <v>83</v>
      </c>
      <c r="AY148" s="14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83</v>
      </c>
      <c r="BK148" s="217">
        <f>ROUND(I148*H148,2)</f>
        <v>0</v>
      </c>
      <c r="BL148" s="14" t="s">
        <v>2893</v>
      </c>
      <c r="BM148" s="216" t="s">
        <v>2914</v>
      </c>
    </row>
    <row r="149" s="11" customFormat="1" ht="22.8" customHeight="1">
      <c r="A149" s="11"/>
      <c r="B149" s="227"/>
      <c r="C149" s="228"/>
      <c r="D149" s="229" t="s">
        <v>76</v>
      </c>
      <c r="E149" s="251" t="s">
        <v>2915</v>
      </c>
      <c r="F149" s="251" t="s">
        <v>2916</v>
      </c>
      <c r="G149" s="228"/>
      <c r="H149" s="228"/>
      <c r="I149" s="231"/>
      <c r="J149" s="252">
        <f>BK149</f>
        <v>0</v>
      </c>
      <c r="K149" s="228"/>
      <c r="L149" s="233"/>
      <c r="M149" s="234"/>
      <c r="N149" s="235"/>
      <c r="O149" s="235"/>
      <c r="P149" s="236">
        <f>SUM(P150:P151)</f>
        <v>0</v>
      </c>
      <c r="Q149" s="235"/>
      <c r="R149" s="236">
        <f>SUM(R150:R151)</f>
        <v>0</v>
      </c>
      <c r="S149" s="235"/>
      <c r="T149" s="237">
        <f>SUM(T150:T151)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38" t="s">
        <v>178</v>
      </c>
      <c r="AT149" s="239" t="s">
        <v>76</v>
      </c>
      <c r="AU149" s="239" t="s">
        <v>83</v>
      </c>
      <c r="AY149" s="238" t="s">
        <v>166</v>
      </c>
      <c r="BK149" s="240">
        <f>SUM(BK150:BK151)</f>
        <v>0</v>
      </c>
    </row>
    <row r="150" s="2" customFormat="1" ht="14.4" customHeight="1">
      <c r="A150" s="35"/>
      <c r="B150" s="36"/>
      <c r="C150" s="218" t="s">
        <v>268</v>
      </c>
      <c r="D150" s="218" t="s">
        <v>559</v>
      </c>
      <c r="E150" s="219" t="s">
        <v>2917</v>
      </c>
      <c r="F150" s="220" t="s">
        <v>2918</v>
      </c>
      <c r="G150" s="221" t="s">
        <v>165</v>
      </c>
      <c r="H150" s="222">
        <v>1</v>
      </c>
      <c r="I150" s="223"/>
      <c r="J150" s="224">
        <f>ROUND(I150*H150,2)</f>
        <v>0</v>
      </c>
      <c r="K150" s="220" t="s">
        <v>1</v>
      </c>
      <c r="L150" s="41"/>
      <c r="M150" s="225" t="s">
        <v>1</v>
      </c>
      <c r="N150" s="226" t="s">
        <v>42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2893</v>
      </c>
      <c r="AT150" s="216" t="s">
        <v>559</v>
      </c>
      <c r="AU150" s="216" t="s">
        <v>85</v>
      </c>
      <c r="AY150" s="14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83</v>
      </c>
      <c r="BK150" s="217">
        <f>ROUND(I150*H150,2)</f>
        <v>0</v>
      </c>
      <c r="BL150" s="14" t="s">
        <v>2893</v>
      </c>
      <c r="BM150" s="216" t="s">
        <v>2919</v>
      </c>
    </row>
    <row r="151" s="2" customFormat="1" ht="14.4" customHeight="1">
      <c r="A151" s="35"/>
      <c r="B151" s="36"/>
      <c r="C151" s="218" t="s">
        <v>272</v>
      </c>
      <c r="D151" s="218" t="s">
        <v>559</v>
      </c>
      <c r="E151" s="219" t="s">
        <v>2920</v>
      </c>
      <c r="F151" s="220" t="s">
        <v>2921</v>
      </c>
      <c r="G151" s="221" t="s">
        <v>165</v>
      </c>
      <c r="H151" s="222">
        <v>1</v>
      </c>
      <c r="I151" s="223"/>
      <c r="J151" s="224">
        <f>ROUND(I151*H151,2)</f>
        <v>0</v>
      </c>
      <c r="K151" s="220" t="s">
        <v>1</v>
      </c>
      <c r="L151" s="41"/>
      <c r="M151" s="225" t="s">
        <v>1</v>
      </c>
      <c r="N151" s="226" t="s">
        <v>42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2893</v>
      </c>
      <c r="AT151" s="216" t="s">
        <v>559</v>
      </c>
      <c r="AU151" s="216" t="s">
        <v>85</v>
      </c>
      <c r="AY151" s="14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83</v>
      </c>
      <c r="BK151" s="217">
        <f>ROUND(I151*H151,2)</f>
        <v>0</v>
      </c>
      <c r="BL151" s="14" t="s">
        <v>2893</v>
      </c>
      <c r="BM151" s="216" t="s">
        <v>2922</v>
      </c>
    </row>
    <row r="152" s="11" customFormat="1" ht="22.8" customHeight="1">
      <c r="A152" s="11"/>
      <c r="B152" s="227"/>
      <c r="C152" s="228"/>
      <c r="D152" s="229" t="s">
        <v>76</v>
      </c>
      <c r="E152" s="251" t="s">
        <v>2923</v>
      </c>
      <c r="F152" s="251" t="s">
        <v>2924</v>
      </c>
      <c r="G152" s="228"/>
      <c r="H152" s="228"/>
      <c r="I152" s="231"/>
      <c r="J152" s="252">
        <f>BK152</f>
        <v>0</v>
      </c>
      <c r="K152" s="228"/>
      <c r="L152" s="233"/>
      <c r="M152" s="234"/>
      <c r="N152" s="235"/>
      <c r="O152" s="235"/>
      <c r="P152" s="236">
        <f>P153</f>
        <v>0</v>
      </c>
      <c r="Q152" s="235"/>
      <c r="R152" s="236">
        <f>R153</f>
        <v>0</v>
      </c>
      <c r="S152" s="235"/>
      <c r="T152" s="237">
        <f>T153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38" t="s">
        <v>178</v>
      </c>
      <c r="AT152" s="239" t="s">
        <v>76</v>
      </c>
      <c r="AU152" s="239" t="s">
        <v>83</v>
      </c>
      <c r="AY152" s="238" t="s">
        <v>166</v>
      </c>
      <c r="BK152" s="240">
        <f>BK153</f>
        <v>0</v>
      </c>
    </row>
    <row r="153" s="2" customFormat="1" ht="14.4" customHeight="1">
      <c r="A153" s="35"/>
      <c r="B153" s="36"/>
      <c r="C153" s="218" t="s">
        <v>276</v>
      </c>
      <c r="D153" s="218" t="s">
        <v>559</v>
      </c>
      <c r="E153" s="219" t="s">
        <v>2925</v>
      </c>
      <c r="F153" s="220" t="s">
        <v>2926</v>
      </c>
      <c r="G153" s="221" t="s">
        <v>165</v>
      </c>
      <c r="H153" s="222">
        <v>1</v>
      </c>
      <c r="I153" s="223"/>
      <c r="J153" s="224">
        <f>ROUND(I153*H153,2)</f>
        <v>0</v>
      </c>
      <c r="K153" s="220" t="s">
        <v>1</v>
      </c>
      <c r="L153" s="41"/>
      <c r="M153" s="241" t="s">
        <v>1</v>
      </c>
      <c r="N153" s="242" t="s">
        <v>42</v>
      </c>
      <c r="O153" s="243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83</v>
      </c>
      <c r="AT153" s="216" t="s">
        <v>559</v>
      </c>
      <c r="AU153" s="216" t="s">
        <v>85</v>
      </c>
      <c r="AY153" s="14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83</v>
      </c>
      <c r="BK153" s="217">
        <f>ROUND(I153*H153,2)</f>
        <v>0</v>
      </c>
      <c r="BL153" s="14" t="s">
        <v>83</v>
      </c>
      <c r="BM153" s="216" t="s">
        <v>2927</v>
      </c>
    </row>
    <row r="154" s="2" customFormat="1" ht="6.96" customHeight="1">
      <c r="A154" s="35"/>
      <c r="B154" s="63"/>
      <c r="C154" s="64"/>
      <c r="D154" s="64"/>
      <c r="E154" s="64"/>
      <c r="F154" s="64"/>
      <c r="G154" s="64"/>
      <c r="H154" s="64"/>
      <c r="I154" s="64"/>
      <c r="J154" s="64"/>
      <c r="K154" s="64"/>
      <c r="L154" s="41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sheet="1" autoFilter="0" formatColumns="0" formatRows="0" objects="1" scenarios="1" spinCount="100000" saltValue="i4vMeymUsO86QnkV+8dxKW2D8EqQofn8FsvdD/bW0MaXOFnswm1TrGh9OmhC0zdA2W+CMOYy/qh1D9RVF3t0OA==" hashValue="qxQMAldYGzobi+xaZRvvxX5SN4RfO6H8b3FCd15ij0bVj/B9PDIY5HhLfvcfs6K23ASwWXaZi6s0Q8dC0ymZAQ==" algorithmName="SHA-512" password="CC35"/>
  <autoFilter ref="C124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 s="1" customFormat="1" ht="12" customHeight="1">
      <c r="B8" s="17"/>
      <c r="D8" s="148" t="s">
        <v>135</v>
      </c>
      <c r="L8" s="17"/>
    </row>
    <row r="9" s="2" customFormat="1" ht="16.5" customHeight="1">
      <c r="A9" s="35"/>
      <c r="B9" s="41"/>
      <c r="C9" s="35"/>
      <c r="D9" s="35"/>
      <c r="E9" s="149" t="s">
        <v>136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137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24.75" customHeight="1">
      <c r="A11" s="35"/>
      <c r="B11" s="41"/>
      <c r="C11" s="35"/>
      <c r="D11" s="35"/>
      <c r="E11" s="151" t="s">
        <v>2928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8" t="s">
        <v>141</v>
      </c>
      <c r="G14" s="35"/>
      <c r="H14" s="35"/>
      <c r="I14" s="148" t="s">
        <v>22</v>
      </c>
      <c r="J14" s="152" t="str">
        <f>'Rekapitulace stavby'!AN8</f>
        <v>29. 3. 2021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tr">
        <f>IF('Rekapitulace stavby'!AN10="","",'Rekapitulace stavby'!AN10)</f>
        <v>70994234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Správa železnic, státní organizace</v>
      </c>
      <c r="F17" s="35"/>
      <c r="G17" s="35"/>
      <c r="H17" s="35"/>
      <c r="I17" s="148" t="s">
        <v>28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29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31</v>
      </c>
      <c r="E22" s="35"/>
      <c r="F22" s="35"/>
      <c r="G22" s="35"/>
      <c r="H22" s="35"/>
      <c r="I22" s="148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Signal Projekt s.r.o.</v>
      </c>
      <c r="F23" s="35"/>
      <c r="G23" s="35"/>
      <c r="H23" s="35"/>
      <c r="I23" s="148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34</v>
      </c>
      <c r="E25" s="35"/>
      <c r="F25" s="35"/>
      <c r="G25" s="35"/>
      <c r="H25" s="35"/>
      <c r="I25" s="148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Ing. Šustr Ondřej</v>
      </c>
      <c r="F26" s="35"/>
      <c r="G26" s="35"/>
      <c r="H26" s="35"/>
      <c r="I26" s="148" t="s">
        <v>28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36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7"/>
      <c r="E31" s="157"/>
      <c r="F31" s="157"/>
      <c r="G31" s="157"/>
      <c r="H31" s="157"/>
      <c r="I31" s="157"/>
      <c r="J31" s="157"/>
      <c r="K31" s="15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8" t="s">
        <v>37</v>
      </c>
      <c r="E32" s="35"/>
      <c r="F32" s="35"/>
      <c r="G32" s="35"/>
      <c r="H32" s="35"/>
      <c r="I32" s="35"/>
      <c r="J32" s="159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0" t="s">
        <v>39</v>
      </c>
      <c r="G34" s="35"/>
      <c r="H34" s="35"/>
      <c r="I34" s="160" t="s">
        <v>38</v>
      </c>
      <c r="J34" s="160" t="s">
        <v>40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0" t="s">
        <v>41</v>
      </c>
      <c r="E35" s="148" t="s">
        <v>42</v>
      </c>
      <c r="F35" s="161">
        <f>ROUND((SUM(BE121:BE156)),  2)</f>
        <v>0</v>
      </c>
      <c r="G35" s="35"/>
      <c r="H35" s="35"/>
      <c r="I35" s="162">
        <v>0.20999999999999999</v>
      </c>
      <c r="J35" s="161">
        <f>ROUND(((SUM(BE121:BE156))*I35),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8" t="s">
        <v>43</v>
      </c>
      <c r="F36" s="161">
        <f>ROUND((SUM(BF121:BF156)),  2)</f>
        <v>0</v>
      </c>
      <c r="G36" s="35"/>
      <c r="H36" s="35"/>
      <c r="I36" s="162">
        <v>0.14999999999999999</v>
      </c>
      <c r="J36" s="161">
        <f>ROUND(((SUM(BF121:BF156))*I36),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44</v>
      </c>
      <c r="F37" s="161">
        <f>ROUND((SUM(BG121:BG156)),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45</v>
      </c>
      <c r="F38" s="161">
        <f>ROUND((SUM(BH121:BH156)),  2)</f>
        <v>0</v>
      </c>
      <c r="G38" s="35"/>
      <c r="H38" s="35"/>
      <c r="I38" s="162">
        <v>0.14999999999999999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46</v>
      </c>
      <c r="F39" s="161">
        <f>ROUND((SUM(BI121:BI156)),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136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137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4.75" customHeight="1">
      <c r="A89" s="35"/>
      <c r="B89" s="36"/>
      <c r="C89" s="37"/>
      <c r="D89" s="37"/>
      <c r="E89" s="73" t="str">
        <f>E11</f>
        <v>N E O C E Ň O V A T - dodávky SSZT - N E O C E Ň O V A T ! ! !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29. 3. 2021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24</v>
      </c>
      <c r="D93" s="37"/>
      <c r="E93" s="37"/>
      <c r="F93" s="24" t="str">
        <f>E17</f>
        <v xml:space="preserve"> Správa železnic, státní organizace</v>
      </c>
      <c r="G93" s="37"/>
      <c r="H93" s="37"/>
      <c r="I93" s="29" t="s">
        <v>31</v>
      </c>
      <c r="J93" s="33" t="str">
        <f>E23</f>
        <v xml:space="preserve"> Signal Projekt s.r.o.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29</v>
      </c>
      <c r="D94" s="37"/>
      <c r="E94" s="37"/>
      <c r="F94" s="24" t="str">
        <f>IF(E20="","",E20)</f>
        <v>Vyplň údaj</v>
      </c>
      <c r="G94" s="37"/>
      <c r="H94" s="37"/>
      <c r="I94" s="29" t="s">
        <v>34</v>
      </c>
      <c r="J94" s="33" t="str">
        <f>E26</f>
        <v xml:space="preserve"> Ing. Šustr Ondřej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3" t="s">
        <v>143</v>
      </c>
      <c r="D96" s="184"/>
      <c r="E96" s="184"/>
      <c r="F96" s="184"/>
      <c r="G96" s="184"/>
      <c r="H96" s="184"/>
      <c r="I96" s="184"/>
      <c r="J96" s="185" t="s">
        <v>144</v>
      </c>
      <c r="K96" s="184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6" t="s">
        <v>145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146</v>
      </c>
    </row>
    <row r="99" s="9" customFormat="1" ht="24.96" customHeight="1">
      <c r="A99" s="9"/>
      <c r="B99" s="187"/>
      <c r="C99" s="188"/>
      <c r="D99" s="189" t="s">
        <v>2929</v>
      </c>
      <c r="E99" s="190"/>
      <c r="F99" s="190"/>
      <c r="G99" s="190"/>
      <c r="H99" s="190"/>
      <c r="I99" s="190"/>
      <c r="J99" s="191">
        <f>J122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149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1" t="str">
        <f>E7</f>
        <v>Oprava zabezpečovacího zařízení v žst. Sázava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135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1" t="s">
        <v>136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137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75" customHeight="1">
      <c r="A113" s="35"/>
      <c r="B113" s="36"/>
      <c r="C113" s="37"/>
      <c r="D113" s="37"/>
      <c r="E113" s="73" t="str">
        <f>E11</f>
        <v>N E O C E Ň O V A T - dodávky SSZT - N E O C E Ň O V A T ! ! !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29. 3. 2021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E17</f>
        <v xml:space="preserve"> Správa železnic, státní organizace</v>
      </c>
      <c r="G117" s="37"/>
      <c r="H117" s="37"/>
      <c r="I117" s="29" t="s">
        <v>31</v>
      </c>
      <c r="J117" s="33" t="str">
        <f>E23</f>
        <v xml:space="preserve"> Signal Projekt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29</v>
      </c>
      <c r="D118" s="37"/>
      <c r="E118" s="37"/>
      <c r="F118" s="24" t="str">
        <f>IF(E20="","",E20)</f>
        <v>Vyplň údaj</v>
      </c>
      <c r="G118" s="37"/>
      <c r="H118" s="37"/>
      <c r="I118" s="29" t="s">
        <v>34</v>
      </c>
      <c r="J118" s="33" t="str">
        <f>E26</f>
        <v xml:space="preserve"> Ing. Šustr Ondřej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3"/>
      <c r="B120" s="194"/>
      <c r="C120" s="195" t="s">
        <v>150</v>
      </c>
      <c r="D120" s="196" t="s">
        <v>62</v>
      </c>
      <c r="E120" s="196" t="s">
        <v>58</v>
      </c>
      <c r="F120" s="196" t="s">
        <v>59</v>
      </c>
      <c r="G120" s="196" t="s">
        <v>151</v>
      </c>
      <c r="H120" s="196" t="s">
        <v>152</v>
      </c>
      <c r="I120" s="196" t="s">
        <v>153</v>
      </c>
      <c r="J120" s="196" t="s">
        <v>144</v>
      </c>
      <c r="K120" s="197" t="s">
        <v>154</v>
      </c>
      <c r="L120" s="198"/>
      <c r="M120" s="97" t="s">
        <v>1</v>
      </c>
      <c r="N120" s="98" t="s">
        <v>41</v>
      </c>
      <c r="O120" s="98" t="s">
        <v>155</v>
      </c>
      <c r="P120" s="98" t="s">
        <v>156</v>
      </c>
      <c r="Q120" s="98" t="s">
        <v>157</v>
      </c>
      <c r="R120" s="98" t="s">
        <v>158</v>
      </c>
      <c r="S120" s="98" t="s">
        <v>159</v>
      </c>
      <c r="T120" s="99" t="s">
        <v>160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5"/>
      <c r="B121" s="36"/>
      <c r="C121" s="104" t="s">
        <v>161</v>
      </c>
      <c r="D121" s="37"/>
      <c r="E121" s="37"/>
      <c r="F121" s="37"/>
      <c r="G121" s="37"/>
      <c r="H121" s="37"/>
      <c r="I121" s="37"/>
      <c r="J121" s="199">
        <f>BK121</f>
        <v>0</v>
      </c>
      <c r="K121" s="37"/>
      <c r="L121" s="41"/>
      <c r="M121" s="100"/>
      <c r="N121" s="200"/>
      <c r="O121" s="101"/>
      <c r="P121" s="201">
        <f>P122</f>
        <v>0</v>
      </c>
      <c r="Q121" s="101"/>
      <c r="R121" s="201">
        <f>R122</f>
        <v>0</v>
      </c>
      <c r="S121" s="101"/>
      <c r="T121" s="202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76</v>
      </c>
      <c r="AU121" s="14" t="s">
        <v>146</v>
      </c>
      <c r="BK121" s="203">
        <f>BK122</f>
        <v>0</v>
      </c>
    </row>
    <row r="122" s="11" customFormat="1" ht="25.92" customHeight="1">
      <c r="A122" s="11"/>
      <c r="B122" s="227"/>
      <c r="C122" s="228"/>
      <c r="D122" s="229" t="s">
        <v>76</v>
      </c>
      <c r="E122" s="230" t="s">
        <v>99</v>
      </c>
      <c r="F122" s="230" t="s">
        <v>2930</v>
      </c>
      <c r="G122" s="228"/>
      <c r="H122" s="228"/>
      <c r="I122" s="231"/>
      <c r="J122" s="232">
        <f>BK122</f>
        <v>0</v>
      </c>
      <c r="K122" s="228"/>
      <c r="L122" s="233"/>
      <c r="M122" s="234"/>
      <c r="N122" s="235"/>
      <c r="O122" s="235"/>
      <c r="P122" s="236">
        <f>SUM(P123:P156)</f>
        <v>0</v>
      </c>
      <c r="Q122" s="235"/>
      <c r="R122" s="236">
        <f>SUM(R123:R156)</f>
        <v>0</v>
      </c>
      <c r="S122" s="235"/>
      <c r="T122" s="237">
        <f>SUM(T123:T156)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8" t="s">
        <v>83</v>
      </c>
      <c r="AT122" s="239" t="s">
        <v>76</v>
      </c>
      <c r="AU122" s="239" t="s">
        <v>77</v>
      </c>
      <c r="AY122" s="238" t="s">
        <v>166</v>
      </c>
      <c r="BK122" s="240">
        <f>SUM(BK123:BK156)</f>
        <v>0</v>
      </c>
    </row>
    <row r="123" s="2" customFormat="1" ht="24.15" customHeight="1">
      <c r="A123" s="35"/>
      <c r="B123" s="36"/>
      <c r="C123" s="204" t="s">
        <v>249</v>
      </c>
      <c r="D123" s="204" t="s">
        <v>162</v>
      </c>
      <c r="E123" s="205" t="s">
        <v>2931</v>
      </c>
      <c r="F123" s="206" t="s">
        <v>2932</v>
      </c>
      <c r="G123" s="207" t="s">
        <v>165</v>
      </c>
      <c r="H123" s="208">
        <v>2</v>
      </c>
      <c r="I123" s="209"/>
      <c r="J123" s="210">
        <f>ROUND(I123*H123,2)</f>
        <v>0</v>
      </c>
      <c r="K123" s="206" t="s">
        <v>1</v>
      </c>
      <c r="L123" s="211"/>
      <c r="M123" s="212" t="s">
        <v>1</v>
      </c>
      <c r="N123" s="213" t="s">
        <v>42</v>
      </c>
      <c r="O123" s="8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6" t="s">
        <v>210</v>
      </c>
      <c r="AT123" s="216" t="s">
        <v>162</v>
      </c>
      <c r="AU123" s="216" t="s">
        <v>83</v>
      </c>
      <c r="AY123" s="14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4" t="s">
        <v>83</v>
      </c>
      <c r="BK123" s="217">
        <f>ROUND(I123*H123,2)</f>
        <v>0</v>
      </c>
      <c r="BL123" s="14" t="s">
        <v>210</v>
      </c>
      <c r="BM123" s="216" t="s">
        <v>2933</v>
      </c>
    </row>
    <row r="124" s="2" customFormat="1" ht="24.15" customHeight="1">
      <c r="A124" s="35"/>
      <c r="B124" s="36"/>
      <c r="C124" s="204" t="s">
        <v>253</v>
      </c>
      <c r="D124" s="204" t="s">
        <v>162</v>
      </c>
      <c r="E124" s="205" t="s">
        <v>2934</v>
      </c>
      <c r="F124" s="206" t="s">
        <v>2935</v>
      </c>
      <c r="G124" s="207" t="s">
        <v>165</v>
      </c>
      <c r="H124" s="208">
        <v>2</v>
      </c>
      <c r="I124" s="209"/>
      <c r="J124" s="210">
        <f>ROUND(I124*H124,2)</f>
        <v>0</v>
      </c>
      <c r="K124" s="206" t="s">
        <v>1</v>
      </c>
      <c r="L124" s="211"/>
      <c r="M124" s="212" t="s">
        <v>1</v>
      </c>
      <c r="N124" s="213" t="s">
        <v>42</v>
      </c>
      <c r="O124" s="8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210</v>
      </c>
      <c r="AT124" s="216" t="s">
        <v>162</v>
      </c>
      <c r="AU124" s="216" t="s">
        <v>83</v>
      </c>
      <c r="AY124" s="14" t="s">
        <v>166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4" t="s">
        <v>83</v>
      </c>
      <c r="BK124" s="217">
        <f>ROUND(I124*H124,2)</f>
        <v>0</v>
      </c>
      <c r="BL124" s="14" t="s">
        <v>210</v>
      </c>
      <c r="BM124" s="216" t="s">
        <v>2936</v>
      </c>
    </row>
    <row r="125" s="2" customFormat="1" ht="24.15" customHeight="1">
      <c r="A125" s="35"/>
      <c r="B125" s="36"/>
      <c r="C125" s="204" t="s">
        <v>258</v>
      </c>
      <c r="D125" s="204" t="s">
        <v>162</v>
      </c>
      <c r="E125" s="205" t="s">
        <v>2937</v>
      </c>
      <c r="F125" s="206" t="s">
        <v>2938</v>
      </c>
      <c r="G125" s="207" t="s">
        <v>165</v>
      </c>
      <c r="H125" s="208">
        <v>2</v>
      </c>
      <c r="I125" s="209"/>
      <c r="J125" s="210">
        <f>ROUND(I125*H125,2)</f>
        <v>0</v>
      </c>
      <c r="K125" s="206" t="s">
        <v>1</v>
      </c>
      <c r="L125" s="211"/>
      <c r="M125" s="212" t="s">
        <v>1</v>
      </c>
      <c r="N125" s="213" t="s">
        <v>42</v>
      </c>
      <c r="O125" s="8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210</v>
      </c>
      <c r="AT125" s="216" t="s">
        <v>162</v>
      </c>
      <c r="AU125" s="216" t="s">
        <v>83</v>
      </c>
      <c r="AY125" s="14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83</v>
      </c>
      <c r="BK125" s="217">
        <f>ROUND(I125*H125,2)</f>
        <v>0</v>
      </c>
      <c r="BL125" s="14" t="s">
        <v>210</v>
      </c>
      <c r="BM125" s="216" t="s">
        <v>2939</v>
      </c>
    </row>
    <row r="126" s="2" customFormat="1" ht="24.15" customHeight="1">
      <c r="A126" s="35"/>
      <c r="B126" s="36"/>
      <c r="C126" s="204" t="s">
        <v>7</v>
      </c>
      <c r="D126" s="204" t="s">
        <v>162</v>
      </c>
      <c r="E126" s="205" t="s">
        <v>2940</v>
      </c>
      <c r="F126" s="206" t="s">
        <v>2941</v>
      </c>
      <c r="G126" s="207" t="s">
        <v>165</v>
      </c>
      <c r="H126" s="208">
        <v>2</v>
      </c>
      <c r="I126" s="209"/>
      <c r="J126" s="210">
        <f>ROUND(I126*H126,2)</f>
        <v>0</v>
      </c>
      <c r="K126" s="206" t="s">
        <v>1</v>
      </c>
      <c r="L126" s="211"/>
      <c r="M126" s="212" t="s">
        <v>1</v>
      </c>
      <c r="N126" s="213" t="s">
        <v>42</v>
      </c>
      <c r="O126" s="8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210</v>
      </c>
      <c r="AT126" s="216" t="s">
        <v>162</v>
      </c>
      <c r="AU126" s="216" t="s">
        <v>83</v>
      </c>
      <c r="AY126" s="14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83</v>
      </c>
      <c r="BK126" s="217">
        <f>ROUND(I126*H126,2)</f>
        <v>0</v>
      </c>
      <c r="BL126" s="14" t="s">
        <v>210</v>
      </c>
      <c r="BM126" s="216" t="s">
        <v>2942</v>
      </c>
    </row>
    <row r="127" s="2" customFormat="1" ht="24.15" customHeight="1">
      <c r="A127" s="35"/>
      <c r="B127" s="36"/>
      <c r="C127" s="204" t="s">
        <v>264</v>
      </c>
      <c r="D127" s="204" t="s">
        <v>162</v>
      </c>
      <c r="E127" s="205" t="s">
        <v>2943</v>
      </c>
      <c r="F127" s="206" t="s">
        <v>2944</v>
      </c>
      <c r="G127" s="207" t="s">
        <v>165</v>
      </c>
      <c r="H127" s="208">
        <v>4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210</v>
      </c>
      <c r="AT127" s="216" t="s">
        <v>162</v>
      </c>
      <c r="AU127" s="216" t="s">
        <v>83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210</v>
      </c>
      <c r="BM127" s="216" t="s">
        <v>2945</v>
      </c>
    </row>
    <row r="128" s="2" customFormat="1" ht="24.15" customHeight="1">
      <c r="A128" s="35"/>
      <c r="B128" s="36"/>
      <c r="C128" s="204" t="s">
        <v>268</v>
      </c>
      <c r="D128" s="204" t="s">
        <v>162</v>
      </c>
      <c r="E128" s="205" t="s">
        <v>2946</v>
      </c>
      <c r="F128" s="206" t="s">
        <v>2947</v>
      </c>
      <c r="G128" s="207" t="s">
        <v>165</v>
      </c>
      <c r="H128" s="208">
        <v>1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210</v>
      </c>
      <c r="AT128" s="216" t="s">
        <v>162</v>
      </c>
      <c r="AU128" s="216" t="s">
        <v>83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210</v>
      </c>
      <c r="BM128" s="216" t="s">
        <v>2948</v>
      </c>
    </row>
    <row r="129" s="2" customFormat="1" ht="24.15" customHeight="1">
      <c r="A129" s="35"/>
      <c r="B129" s="36"/>
      <c r="C129" s="204" t="s">
        <v>272</v>
      </c>
      <c r="D129" s="204" t="s">
        <v>162</v>
      </c>
      <c r="E129" s="205" t="s">
        <v>2949</v>
      </c>
      <c r="F129" s="206" t="s">
        <v>2950</v>
      </c>
      <c r="G129" s="207" t="s">
        <v>165</v>
      </c>
      <c r="H129" s="208">
        <v>2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210</v>
      </c>
      <c r="AT129" s="216" t="s">
        <v>162</v>
      </c>
      <c r="AU129" s="216" t="s">
        <v>83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210</v>
      </c>
      <c r="BM129" s="216" t="s">
        <v>2951</v>
      </c>
    </row>
    <row r="130" s="2" customFormat="1" ht="24.15" customHeight="1">
      <c r="A130" s="35"/>
      <c r="B130" s="36"/>
      <c r="C130" s="204" t="s">
        <v>387</v>
      </c>
      <c r="D130" s="204" t="s">
        <v>162</v>
      </c>
      <c r="E130" s="205" t="s">
        <v>2952</v>
      </c>
      <c r="F130" s="206" t="s">
        <v>2953</v>
      </c>
      <c r="G130" s="207" t="s">
        <v>165</v>
      </c>
      <c r="H130" s="208">
        <v>2</v>
      </c>
      <c r="I130" s="209"/>
      <c r="J130" s="210">
        <f>ROUND(I130*H130,2)</f>
        <v>0</v>
      </c>
      <c r="K130" s="206" t="s">
        <v>2954</v>
      </c>
      <c r="L130" s="211"/>
      <c r="M130" s="212" t="s">
        <v>1</v>
      </c>
      <c r="N130" s="213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190</v>
      </c>
      <c r="AT130" s="216" t="s">
        <v>162</v>
      </c>
      <c r="AU130" s="216" t="s">
        <v>83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97</v>
      </c>
      <c r="BM130" s="216" t="s">
        <v>2955</v>
      </c>
    </row>
    <row r="131" s="2" customFormat="1" ht="24.15" customHeight="1">
      <c r="A131" s="35"/>
      <c r="B131" s="36"/>
      <c r="C131" s="204" t="s">
        <v>276</v>
      </c>
      <c r="D131" s="204" t="s">
        <v>162</v>
      </c>
      <c r="E131" s="205" t="s">
        <v>2956</v>
      </c>
      <c r="F131" s="206" t="s">
        <v>2957</v>
      </c>
      <c r="G131" s="207" t="s">
        <v>165</v>
      </c>
      <c r="H131" s="208">
        <v>47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210</v>
      </c>
      <c r="AT131" s="216" t="s">
        <v>162</v>
      </c>
      <c r="AU131" s="216" t="s">
        <v>83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210</v>
      </c>
      <c r="BM131" s="216" t="s">
        <v>2958</v>
      </c>
    </row>
    <row r="132" s="2" customFormat="1" ht="24.15" customHeight="1">
      <c r="A132" s="35"/>
      <c r="B132" s="36"/>
      <c r="C132" s="204" t="s">
        <v>280</v>
      </c>
      <c r="D132" s="204" t="s">
        <v>162</v>
      </c>
      <c r="E132" s="205" t="s">
        <v>2959</v>
      </c>
      <c r="F132" s="206" t="s">
        <v>2960</v>
      </c>
      <c r="G132" s="207" t="s">
        <v>165</v>
      </c>
      <c r="H132" s="208">
        <v>2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210</v>
      </c>
      <c r="AT132" s="216" t="s">
        <v>162</v>
      </c>
      <c r="AU132" s="216" t="s">
        <v>83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210</v>
      </c>
      <c r="BM132" s="216" t="s">
        <v>2961</v>
      </c>
    </row>
    <row r="133" s="2" customFormat="1" ht="24.15" customHeight="1">
      <c r="A133" s="35"/>
      <c r="B133" s="36"/>
      <c r="C133" s="204" t="s">
        <v>284</v>
      </c>
      <c r="D133" s="204" t="s">
        <v>162</v>
      </c>
      <c r="E133" s="205" t="s">
        <v>2962</v>
      </c>
      <c r="F133" s="206" t="s">
        <v>2963</v>
      </c>
      <c r="G133" s="207" t="s">
        <v>165</v>
      </c>
      <c r="H133" s="208">
        <v>2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42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210</v>
      </c>
      <c r="AT133" s="216" t="s">
        <v>162</v>
      </c>
      <c r="AU133" s="216" t="s">
        <v>83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210</v>
      </c>
      <c r="BM133" s="216" t="s">
        <v>2964</v>
      </c>
    </row>
    <row r="134" s="2" customFormat="1" ht="14.4" customHeight="1">
      <c r="A134" s="35"/>
      <c r="B134" s="36"/>
      <c r="C134" s="204" t="s">
        <v>288</v>
      </c>
      <c r="D134" s="204" t="s">
        <v>162</v>
      </c>
      <c r="E134" s="205" t="s">
        <v>2965</v>
      </c>
      <c r="F134" s="206" t="s">
        <v>2966</v>
      </c>
      <c r="G134" s="207" t="s">
        <v>165</v>
      </c>
      <c r="H134" s="208">
        <v>2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42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210</v>
      </c>
      <c r="AT134" s="216" t="s">
        <v>162</v>
      </c>
      <c r="AU134" s="216" t="s">
        <v>83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210</v>
      </c>
      <c r="BM134" s="216" t="s">
        <v>2967</v>
      </c>
    </row>
    <row r="135" s="2" customFormat="1" ht="24.15" customHeight="1">
      <c r="A135" s="35"/>
      <c r="B135" s="36"/>
      <c r="C135" s="204" t="s">
        <v>292</v>
      </c>
      <c r="D135" s="204" t="s">
        <v>162</v>
      </c>
      <c r="E135" s="205" t="s">
        <v>2968</v>
      </c>
      <c r="F135" s="206" t="s">
        <v>2969</v>
      </c>
      <c r="G135" s="207" t="s">
        <v>165</v>
      </c>
      <c r="H135" s="208">
        <v>2</v>
      </c>
      <c r="I135" s="209"/>
      <c r="J135" s="210">
        <f>ROUND(I135*H135,2)</f>
        <v>0</v>
      </c>
      <c r="K135" s="206" t="s">
        <v>1</v>
      </c>
      <c r="L135" s="211"/>
      <c r="M135" s="212" t="s">
        <v>1</v>
      </c>
      <c r="N135" s="213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210</v>
      </c>
      <c r="AT135" s="216" t="s">
        <v>162</v>
      </c>
      <c r="AU135" s="216" t="s">
        <v>83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210</v>
      </c>
      <c r="BM135" s="216" t="s">
        <v>2970</v>
      </c>
    </row>
    <row r="136" s="2" customFormat="1" ht="24.15" customHeight="1">
      <c r="A136" s="35"/>
      <c r="B136" s="36"/>
      <c r="C136" s="204" t="s">
        <v>296</v>
      </c>
      <c r="D136" s="204" t="s">
        <v>162</v>
      </c>
      <c r="E136" s="205" t="s">
        <v>2971</v>
      </c>
      <c r="F136" s="206" t="s">
        <v>2972</v>
      </c>
      <c r="G136" s="207" t="s">
        <v>165</v>
      </c>
      <c r="H136" s="208">
        <v>14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210</v>
      </c>
      <c r="AT136" s="216" t="s">
        <v>162</v>
      </c>
      <c r="AU136" s="216" t="s">
        <v>83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210</v>
      </c>
      <c r="BM136" s="216" t="s">
        <v>2973</v>
      </c>
    </row>
    <row r="137" s="2" customFormat="1" ht="24.15" customHeight="1">
      <c r="A137" s="35"/>
      <c r="B137" s="36"/>
      <c r="C137" s="204" t="s">
        <v>300</v>
      </c>
      <c r="D137" s="204" t="s">
        <v>162</v>
      </c>
      <c r="E137" s="205" t="s">
        <v>2974</v>
      </c>
      <c r="F137" s="206" t="s">
        <v>2975</v>
      </c>
      <c r="G137" s="207" t="s">
        <v>165</v>
      </c>
      <c r="H137" s="208">
        <v>1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210</v>
      </c>
      <c r="AT137" s="216" t="s">
        <v>162</v>
      </c>
      <c r="AU137" s="216" t="s">
        <v>83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210</v>
      </c>
      <c r="BM137" s="216" t="s">
        <v>2976</v>
      </c>
    </row>
    <row r="138" s="2" customFormat="1" ht="24.15" customHeight="1">
      <c r="A138" s="35"/>
      <c r="B138" s="36"/>
      <c r="C138" s="204" t="s">
        <v>304</v>
      </c>
      <c r="D138" s="204" t="s">
        <v>162</v>
      </c>
      <c r="E138" s="205" t="s">
        <v>2977</v>
      </c>
      <c r="F138" s="206" t="s">
        <v>2978</v>
      </c>
      <c r="G138" s="207" t="s">
        <v>165</v>
      </c>
      <c r="H138" s="208">
        <v>2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42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210</v>
      </c>
      <c r="AT138" s="216" t="s">
        <v>162</v>
      </c>
      <c r="AU138" s="216" t="s">
        <v>83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210</v>
      </c>
      <c r="BM138" s="216" t="s">
        <v>2979</v>
      </c>
    </row>
    <row r="139" s="2" customFormat="1" ht="24.15" customHeight="1">
      <c r="A139" s="35"/>
      <c r="B139" s="36"/>
      <c r="C139" s="204" t="s">
        <v>308</v>
      </c>
      <c r="D139" s="204" t="s">
        <v>162</v>
      </c>
      <c r="E139" s="205" t="s">
        <v>2980</v>
      </c>
      <c r="F139" s="206" t="s">
        <v>2981</v>
      </c>
      <c r="G139" s="207" t="s">
        <v>165</v>
      </c>
      <c r="H139" s="208">
        <v>2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42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210</v>
      </c>
      <c r="AT139" s="216" t="s">
        <v>162</v>
      </c>
      <c r="AU139" s="216" t="s">
        <v>83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210</v>
      </c>
      <c r="BM139" s="216" t="s">
        <v>2982</v>
      </c>
    </row>
    <row r="140" s="2" customFormat="1" ht="24.15" customHeight="1">
      <c r="A140" s="35"/>
      <c r="B140" s="36"/>
      <c r="C140" s="204" t="s">
        <v>312</v>
      </c>
      <c r="D140" s="204" t="s">
        <v>162</v>
      </c>
      <c r="E140" s="205" t="s">
        <v>2983</v>
      </c>
      <c r="F140" s="206" t="s">
        <v>2984</v>
      </c>
      <c r="G140" s="207" t="s">
        <v>165</v>
      </c>
      <c r="H140" s="208">
        <v>29</v>
      </c>
      <c r="I140" s="209"/>
      <c r="J140" s="210">
        <f>ROUND(I140*H140,2)</f>
        <v>0</v>
      </c>
      <c r="K140" s="206" t="s">
        <v>1</v>
      </c>
      <c r="L140" s="211"/>
      <c r="M140" s="212" t="s">
        <v>1</v>
      </c>
      <c r="N140" s="213" t="s">
        <v>42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210</v>
      </c>
      <c r="AT140" s="216" t="s">
        <v>162</v>
      </c>
      <c r="AU140" s="216" t="s">
        <v>83</v>
      </c>
      <c r="AY140" s="14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83</v>
      </c>
      <c r="BK140" s="217">
        <f>ROUND(I140*H140,2)</f>
        <v>0</v>
      </c>
      <c r="BL140" s="14" t="s">
        <v>210</v>
      </c>
      <c r="BM140" s="216" t="s">
        <v>2985</v>
      </c>
    </row>
    <row r="141" s="2" customFormat="1" ht="24.15" customHeight="1">
      <c r="A141" s="35"/>
      <c r="B141" s="36"/>
      <c r="C141" s="204" t="s">
        <v>316</v>
      </c>
      <c r="D141" s="204" t="s">
        <v>162</v>
      </c>
      <c r="E141" s="205" t="s">
        <v>2986</v>
      </c>
      <c r="F141" s="206" t="s">
        <v>2987</v>
      </c>
      <c r="G141" s="207" t="s">
        <v>165</v>
      </c>
      <c r="H141" s="208">
        <v>2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42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210</v>
      </c>
      <c r="AT141" s="216" t="s">
        <v>162</v>
      </c>
      <c r="AU141" s="216" t="s">
        <v>83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210</v>
      </c>
      <c r="BM141" s="216" t="s">
        <v>2988</v>
      </c>
    </row>
    <row r="142" s="2" customFormat="1" ht="24.15" customHeight="1">
      <c r="A142" s="35"/>
      <c r="B142" s="36"/>
      <c r="C142" s="204" t="s">
        <v>320</v>
      </c>
      <c r="D142" s="204" t="s">
        <v>162</v>
      </c>
      <c r="E142" s="205" t="s">
        <v>2989</v>
      </c>
      <c r="F142" s="206" t="s">
        <v>2990</v>
      </c>
      <c r="G142" s="207" t="s">
        <v>165</v>
      </c>
      <c r="H142" s="208">
        <v>6</v>
      </c>
      <c r="I142" s="209"/>
      <c r="J142" s="210">
        <f>ROUND(I142*H142,2)</f>
        <v>0</v>
      </c>
      <c r="K142" s="206" t="s">
        <v>1</v>
      </c>
      <c r="L142" s="211"/>
      <c r="M142" s="212" t="s">
        <v>1</v>
      </c>
      <c r="N142" s="213" t="s">
        <v>42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210</v>
      </c>
      <c r="AT142" s="216" t="s">
        <v>162</v>
      </c>
      <c r="AU142" s="216" t="s">
        <v>83</v>
      </c>
      <c r="AY142" s="14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83</v>
      </c>
      <c r="BK142" s="217">
        <f>ROUND(I142*H142,2)</f>
        <v>0</v>
      </c>
      <c r="BL142" s="14" t="s">
        <v>210</v>
      </c>
      <c r="BM142" s="216" t="s">
        <v>2991</v>
      </c>
    </row>
    <row r="143" s="2" customFormat="1" ht="24.15" customHeight="1">
      <c r="A143" s="35"/>
      <c r="B143" s="36"/>
      <c r="C143" s="204" t="s">
        <v>328</v>
      </c>
      <c r="D143" s="204" t="s">
        <v>162</v>
      </c>
      <c r="E143" s="205" t="s">
        <v>2992</v>
      </c>
      <c r="F143" s="206" t="s">
        <v>2993</v>
      </c>
      <c r="G143" s="207" t="s">
        <v>165</v>
      </c>
      <c r="H143" s="208">
        <v>47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42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210</v>
      </c>
      <c r="AT143" s="216" t="s">
        <v>162</v>
      </c>
      <c r="AU143" s="216" t="s">
        <v>83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210</v>
      </c>
      <c r="BM143" s="216" t="s">
        <v>2994</v>
      </c>
    </row>
    <row r="144" s="2" customFormat="1" ht="24.15" customHeight="1">
      <c r="A144" s="35"/>
      <c r="B144" s="36"/>
      <c r="C144" s="204" t="s">
        <v>332</v>
      </c>
      <c r="D144" s="204" t="s">
        <v>162</v>
      </c>
      <c r="E144" s="205" t="s">
        <v>2995</v>
      </c>
      <c r="F144" s="206" t="s">
        <v>2996</v>
      </c>
      <c r="G144" s="207" t="s">
        <v>1</v>
      </c>
      <c r="H144" s="208">
        <v>2</v>
      </c>
      <c r="I144" s="209"/>
      <c r="J144" s="210">
        <f>ROUND(I144*H144,2)</f>
        <v>0</v>
      </c>
      <c r="K144" s="206" t="s">
        <v>1</v>
      </c>
      <c r="L144" s="211"/>
      <c r="M144" s="212" t="s">
        <v>1</v>
      </c>
      <c r="N144" s="213" t="s">
        <v>42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210</v>
      </c>
      <c r="AT144" s="216" t="s">
        <v>162</v>
      </c>
      <c r="AU144" s="216" t="s">
        <v>83</v>
      </c>
      <c r="AY144" s="14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83</v>
      </c>
      <c r="BK144" s="217">
        <f>ROUND(I144*H144,2)</f>
        <v>0</v>
      </c>
      <c r="BL144" s="14" t="s">
        <v>210</v>
      </c>
      <c r="BM144" s="216" t="s">
        <v>2997</v>
      </c>
    </row>
    <row r="145" s="2" customFormat="1" ht="24.15" customHeight="1">
      <c r="A145" s="35"/>
      <c r="B145" s="36"/>
      <c r="C145" s="204" t="s">
        <v>336</v>
      </c>
      <c r="D145" s="204" t="s">
        <v>162</v>
      </c>
      <c r="E145" s="205" t="s">
        <v>2998</v>
      </c>
      <c r="F145" s="206" t="s">
        <v>2999</v>
      </c>
      <c r="G145" s="207" t="s">
        <v>1</v>
      </c>
      <c r="H145" s="208">
        <v>2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42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210</v>
      </c>
      <c r="AT145" s="216" t="s">
        <v>162</v>
      </c>
      <c r="AU145" s="216" t="s">
        <v>83</v>
      </c>
      <c r="AY145" s="14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83</v>
      </c>
      <c r="BK145" s="217">
        <f>ROUND(I145*H145,2)</f>
        <v>0</v>
      </c>
      <c r="BL145" s="14" t="s">
        <v>210</v>
      </c>
      <c r="BM145" s="216" t="s">
        <v>3000</v>
      </c>
    </row>
    <row r="146" s="2" customFormat="1" ht="24.15" customHeight="1">
      <c r="A146" s="35"/>
      <c r="B146" s="36"/>
      <c r="C146" s="204" t="s">
        <v>340</v>
      </c>
      <c r="D146" s="204" t="s">
        <v>162</v>
      </c>
      <c r="E146" s="205" t="s">
        <v>3001</v>
      </c>
      <c r="F146" s="206" t="s">
        <v>3002</v>
      </c>
      <c r="G146" s="207" t="s">
        <v>1</v>
      </c>
      <c r="H146" s="208">
        <v>2</v>
      </c>
      <c r="I146" s="209"/>
      <c r="J146" s="210">
        <f>ROUND(I146*H146,2)</f>
        <v>0</v>
      </c>
      <c r="K146" s="206" t="s">
        <v>1</v>
      </c>
      <c r="L146" s="211"/>
      <c r="M146" s="212" t="s">
        <v>1</v>
      </c>
      <c r="N146" s="213" t="s">
        <v>42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210</v>
      </c>
      <c r="AT146" s="216" t="s">
        <v>162</v>
      </c>
      <c r="AU146" s="216" t="s">
        <v>83</v>
      </c>
      <c r="AY146" s="14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83</v>
      </c>
      <c r="BK146" s="217">
        <f>ROUND(I146*H146,2)</f>
        <v>0</v>
      </c>
      <c r="BL146" s="14" t="s">
        <v>210</v>
      </c>
      <c r="BM146" s="216" t="s">
        <v>3003</v>
      </c>
    </row>
    <row r="147" s="2" customFormat="1" ht="24.15" customHeight="1">
      <c r="A147" s="35"/>
      <c r="B147" s="36"/>
      <c r="C147" s="204" t="s">
        <v>344</v>
      </c>
      <c r="D147" s="204" t="s">
        <v>162</v>
      </c>
      <c r="E147" s="205" t="s">
        <v>3004</v>
      </c>
      <c r="F147" s="206" t="s">
        <v>3005</v>
      </c>
      <c r="G147" s="207" t="s">
        <v>1</v>
      </c>
      <c r="H147" s="208">
        <v>2</v>
      </c>
      <c r="I147" s="209"/>
      <c r="J147" s="210">
        <f>ROUND(I147*H147,2)</f>
        <v>0</v>
      </c>
      <c r="K147" s="206" t="s">
        <v>1</v>
      </c>
      <c r="L147" s="211"/>
      <c r="M147" s="212" t="s">
        <v>1</v>
      </c>
      <c r="N147" s="213" t="s">
        <v>42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210</v>
      </c>
      <c r="AT147" s="216" t="s">
        <v>162</v>
      </c>
      <c r="AU147" s="216" t="s">
        <v>83</v>
      </c>
      <c r="AY147" s="14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83</v>
      </c>
      <c r="BK147" s="217">
        <f>ROUND(I147*H147,2)</f>
        <v>0</v>
      </c>
      <c r="BL147" s="14" t="s">
        <v>210</v>
      </c>
      <c r="BM147" s="216" t="s">
        <v>3006</v>
      </c>
    </row>
    <row r="148" s="2" customFormat="1" ht="14.4" customHeight="1">
      <c r="A148" s="35"/>
      <c r="B148" s="36"/>
      <c r="C148" s="204" t="s">
        <v>348</v>
      </c>
      <c r="D148" s="204" t="s">
        <v>162</v>
      </c>
      <c r="E148" s="205" t="s">
        <v>3007</v>
      </c>
      <c r="F148" s="206" t="s">
        <v>3008</v>
      </c>
      <c r="G148" s="207" t="s">
        <v>1</v>
      </c>
      <c r="H148" s="208">
        <v>2</v>
      </c>
      <c r="I148" s="209"/>
      <c r="J148" s="210">
        <f>ROUND(I148*H148,2)</f>
        <v>0</v>
      </c>
      <c r="K148" s="206" t="s">
        <v>1</v>
      </c>
      <c r="L148" s="211"/>
      <c r="M148" s="212" t="s">
        <v>1</v>
      </c>
      <c r="N148" s="213" t="s">
        <v>42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210</v>
      </c>
      <c r="AT148" s="216" t="s">
        <v>162</v>
      </c>
      <c r="AU148" s="216" t="s">
        <v>83</v>
      </c>
      <c r="AY148" s="14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83</v>
      </c>
      <c r="BK148" s="217">
        <f>ROUND(I148*H148,2)</f>
        <v>0</v>
      </c>
      <c r="BL148" s="14" t="s">
        <v>210</v>
      </c>
      <c r="BM148" s="216" t="s">
        <v>3009</v>
      </c>
    </row>
    <row r="149" s="2" customFormat="1" ht="14.4" customHeight="1">
      <c r="A149" s="35"/>
      <c r="B149" s="36"/>
      <c r="C149" s="204" t="s">
        <v>352</v>
      </c>
      <c r="D149" s="204" t="s">
        <v>162</v>
      </c>
      <c r="E149" s="205" t="s">
        <v>3010</v>
      </c>
      <c r="F149" s="206" t="s">
        <v>3011</v>
      </c>
      <c r="G149" s="207" t="s">
        <v>1</v>
      </c>
      <c r="H149" s="208">
        <v>2</v>
      </c>
      <c r="I149" s="209"/>
      <c r="J149" s="210">
        <f>ROUND(I149*H149,2)</f>
        <v>0</v>
      </c>
      <c r="K149" s="206" t="s">
        <v>1</v>
      </c>
      <c r="L149" s="211"/>
      <c r="M149" s="212" t="s">
        <v>1</v>
      </c>
      <c r="N149" s="213" t="s">
        <v>42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210</v>
      </c>
      <c r="AT149" s="216" t="s">
        <v>162</v>
      </c>
      <c r="AU149" s="216" t="s">
        <v>83</v>
      </c>
      <c r="AY149" s="14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83</v>
      </c>
      <c r="BK149" s="217">
        <f>ROUND(I149*H149,2)</f>
        <v>0</v>
      </c>
      <c r="BL149" s="14" t="s">
        <v>210</v>
      </c>
      <c r="BM149" s="216" t="s">
        <v>3012</v>
      </c>
    </row>
    <row r="150" s="2" customFormat="1" ht="14.4" customHeight="1">
      <c r="A150" s="35"/>
      <c r="B150" s="36"/>
      <c r="C150" s="204" t="s">
        <v>356</v>
      </c>
      <c r="D150" s="204" t="s">
        <v>162</v>
      </c>
      <c r="E150" s="205" t="s">
        <v>3013</v>
      </c>
      <c r="F150" s="206" t="s">
        <v>3014</v>
      </c>
      <c r="G150" s="207" t="s">
        <v>1</v>
      </c>
      <c r="H150" s="208">
        <v>2</v>
      </c>
      <c r="I150" s="209"/>
      <c r="J150" s="210">
        <f>ROUND(I150*H150,2)</f>
        <v>0</v>
      </c>
      <c r="K150" s="206" t="s">
        <v>1</v>
      </c>
      <c r="L150" s="211"/>
      <c r="M150" s="212" t="s">
        <v>1</v>
      </c>
      <c r="N150" s="213" t="s">
        <v>42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210</v>
      </c>
      <c r="AT150" s="216" t="s">
        <v>162</v>
      </c>
      <c r="AU150" s="216" t="s">
        <v>83</v>
      </c>
      <c r="AY150" s="14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83</v>
      </c>
      <c r="BK150" s="217">
        <f>ROUND(I150*H150,2)</f>
        <v>0</v>
      </c>
      <c r="BL150" s="14" t="s">
        <v>210</v>
      </c>
      <c r="BM150" s="216" t="s">
        <v>3015</v>
      </c>
    </row>
    <row r="151" s="2" customFormat="1" ht="14.4" customHeight="1">
      <c r="A151" s="35"/>
      <c r="B151" s="36"/>
      <c r="C151" s="204" t="s">
        <v>360</v>
      </c>
      <c r="D151" s="204" t="s">
        <v>162</v>
      </c>
      <c r="E151" s="205" t="s">
        <v>3016</v>
      </c>
      <c r="F151" s="206" t="s">
        <v>3017</v>
      </c>
      <c r="G151" s="207" t="s">
        <v>1</v>
      </c>
      <c r="H151" s="208">
        <v>2</v>
      </c>
      <c r="I151" s="209"/>
      <c r="J151" s="210">
        <f>ROUND(I151*H151,2)</f>
        <v>0</v>
      </c>
      <c r="K151" s="206" t="s">
        <v>1</v>
      </c>
      <c r="L151" s="211"/>
      <c r="M151" s="212" t="s">
        <v>1</v>
      </c>
      <c r="N151" s="213" t="s">
        <v>42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210</v>
      </c>
      <c r="AT151" s="216" t="s">
        <v>162</v>
      </c>
      <c r="AU151" s="216" t="s">
        <v>83</v>
      </c>
      <c r="AY151" s="14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83</v>
      </c>
      <c r="BK151" s="217">
        <f>ROUND(I151*H151,2)</f>
        <v>0</v>
      </c>
      <c r="BL151" s="14" t="s">
        <v>210</v>
      </c>
      <c r="BM151" s="216" t="s">
        <v>3018</v>
      </c>
    </row>
    <row r="152" s="2" customFormat="1" ht="24.15" customHeight="1">
      <c r="A152" s="35"/>
      <c r="B152" s="36"/>
      <c r="C152" s="204" t="s">
        <v>364</v>
      </c>
      <c r="D152" s="204" t="s">
        <v>162</v>
      </c>
      <c r="E152" s="205" t="s">
        <v>3019</v>
      </c>
      <c r="F152" s="206" t="s">
        <v>3020</v>
      </c>
      <c r="G152" s="207" t="s">
        <v>1</v>
      </c>
      <c r="H152" s="208">
        <v>4</v>
      </c>
      <c r="I152" s="209"/>
      <c r="J152" s="210">
        <f>ROUND(I152*H152,2)</f>
        <v>0</v>
      </c>
      <c r="K152" s="206" t="s">
        <v>1</v>
      </c>
      <c r="L152" s="211"/>
      <c r="M152" s="212" t="s">
        <v>1</v>
      </c>
      <c r="N152" s="213" t="s">
        <v>42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210</v>
      </c>
      <c r="AT152" s="216" t="s">
        <v>162</v>
      </c>
      <c r="AU152" s="216" t="s">
        <v>83</v>
      </c>
      <c r="AY152" s="14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83</v>
      </c>
      <c r="BK152" s="217">
        <f>ROUND(I152*H152,2)</f>
        <v>0</v>
      </c>
      <c r="BL152" s="14" t="s">
        <v>210</v>
      </c>
      <c r="BM152" s="216" t="s">
        <v>3021</v>
      </c>
    </row>
    <row r="153" s="2" customFormat="1" ht="24.15" customHeight="1">
      <c r="A153" s="35"/>
      <c r="B153" s="36"/>
      <c r="C153" s="204" t="s">
        <v>368</v>
      </c>
      <c r="D153" s="204" t="s">
        <v>162</v>
      </c>
      <c r="E153" s="205" t="s">
        <v>3022</v>
      </c>
      <c r="F153" s="206" t="s">
        <v>3023</v>
      </c>
      <c r="G153" s="207" t="s">
        <v>1</v>
      </c>
      <c r="H153" s="208">
        <v>4</v>
      </c>
      <c r="I153" s="209"/>
      <c r="J153" s="210">
        <f>ROUND(I153*H153,2)</f>
        <v>0</v>
      </c>
      <c r="K153" s="206" t="s">
        <v>1</v>
      </c>
      <c r="L153" s="211"/>
      <c r="M153" s="212" t="s">
        <v>1</v>
      </c>
      <c r="N153" s="213" t="s">
        <v>42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210</v>
      </c>
      <c r="AT153" s="216" t="s">
        <v>162</v>
      </c>
      <c r="AU153" s="216" t="s">
        <v>83</v>
      </c>
      <c r="AY153" s="14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83</v>
      </c>
      <c r="BK153" s="217">
        <f>ROUND(I153*H153,2)</f>
        <v>0</v>
      </c>
      <c r="BL153" s="14" t="s">
        <v>210</v>
      </c>
      <c r="BM153" s="216" t="s">
        <v>3024</v>
      </c>
    </row>
    <row r="154" s="2" customFormat="1" ht="24.15" customHeight="1">
      <c r="A154" s="35"/>
      <c r="B154" s="36"/>
      <c r="C154" s="204" t="s">
        <v>14</v>
      </c>
      <c r="D154" s="204" t="s">
        <v>162</v>
      </c>
      <c r="E154" s="205" t="s">
        <v>3025</v>
      </c>
      <c r="F154" s="206" t="s">
        <v>3026</v>
      </c>
      <c r="G154" s="207" t="s">
        <v>1</v>
      </c>
      <c r="H154" s="208">
        <v>4</v>
      </c>
      <c r="I154" s="209"/>
      <c r="J154" s="210">
        <f>ROUND(I154*H154,2)</f>
        <v>0</v>
      </c>
      <c r="K154" s="206" t="s">
        <v>1</v>
      </c>
      <c r="L154" s="211"/>
      <c r="M154" s="212" t="s">
        <v>1</v>
      </c>
      <c r="N154" s="213" t="s">
        <v>42</v>
      </c>
      <c r="O154" s="88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190</v>
      </c>
      <c r="AT154" s="216" t="s">
        <v>162</v>
      </c>
      <c r="AU154" s="216" t="s">
        <v>83</v>
      </c>
      <c r="AY154" s="14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83</v>
      </c>
      <c r="BK154" s="217">
        <f>ROUND(I154*H154,2)</f>
        <v>0</v>
      </c>
      <c r="BL154" s="14" t="s">
        <v>97</v>
      </c>
      <c r="BM154" s="216" t="s">
        <v>3027</v>
      </c>
    </row>
    <row r="155" s="2" customFormat="1" ht="14.4" customHeight="1">
      <c r="A155" s="35"/>
      <c r="B155" s="36"/>
      <c r="C155" s="204" t="s">
        <v>375</v>
      </c>
      <c r="D155" s="204" t="s">
        <v>162</v>
      </c>
      <c r="E155" s="205" t="s">
        <v>3028</v>
      </c>
      <c r="F155" s="206" t="s">
        <v>3029</v>
      </c>
      <c r="G155" s="207" t="s">
        <v>165</v>
      </c>
      <c r="H155" s="208">
        <v>4</v>
      </c>
      <c r="I155" s="209"/>
      <c r="J155" s="210">
        <f>ROUND(I155*H155,2)</f>
        <v>0</v>
      </c>
      <c r="K155" s="206" t="s">
        <v>1</v>
      </c>
      <c r="L155" s="211"/>
      <c r="M155" s="212" t="s">
        <v>1</v>
      </c>
      <c r="N155" s="213" t="s">
        <v>42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85</v>
      </c>
      <c r="AT155" s="216" t="s">
        <v>162</v>
      </c>
      <c r="AU155" s="216" t="s">
        <v>83</v>
      </c>
      <c r="AY155" s="14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83</v>
      </c>
      <c r="BK155" s="217">
        <f>ROUND(I155*H155,2)</f>
        <v>0</v>
      </c>
      <c r="BL155" s="14" t="s">
        <v>83</v>
      </c>
      <c r="BM155" s="216" t="s">
        <v>3030</v>
      </c>
    </row>
    <row r="156" s="2" customFormat="1" ht="24.15" customHeight="1">
      <c r="A156" s="35"/>
      <c r="B156" s="36"/>
      <c r="C156" s="204" t="s">
        <v>379</v>
      </c>
      <c r="D156" s="204" t="s">
        <v>162</v>
      </c>
      <c r="E156" s="205" t="s">
        <v>3031</v>
      </c>
      <c r="F156" s="206" t="s">
        <v>3032</v>
      </c>
      <c r="G156" s="207" t="s">
        <v>165</v>
      </c>
      <c r="H156" s="208">
        <v>2</v>
      </c>
      <c r="I156" s="209"/>
      <c r="J156" s="210">
        <f>ROUND(I156*H156,2)</f>
        <v>0</v>
      </c>
      <c r="K156" s="206" t="s">
        <v>1</v>
      </c>
      <c r="L156" s="211"/>
      <c r="M156" s="262" t="s">
        <v>1</v>
      </c>
      <c r="N156" s="263" t="s">
        <v>42</v>
      </c>
      <c r="O156" s="243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85</v>
      </c>
      <c r="AT156" s="216" t="s">
        <v>162</v>
      </c>
      <c r="AU156" s="216" t="s">
        <v>83</v>
      </c>
      <c r="AY156" s="14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83</v>
      </c>
      <c r="BK156" s="217">
        <f>ROUND(I156*H156,2)</f>
        <v>0</v>
      </c>
      <c r="BL156" s="14" t="s">
        <v>83</v>
      </c>
      <c r="BM156" s="216" t="s">
        <v>3033</v>
      </c>
    </row>
    <row r="157" s="2" customFormat="1" ht="6.96" customHeight="1">
      <c r="A157" s="35"/>
      <c r="B157" s="63"/>
      <c r="C157" s="64"/>
      <c r="D157" s="64"/>
      <c r="E157" s="64"/>
      <c r="F157" s="64"/>
      <c r="G157" s="64"/>
      <c r="H157" s="64"/>
      <c r="I157" s="64"/>
      <c r="J157" s="64"/>
      <c r="K157" s="64"/>
      <c r="L157" s="41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sheet="1" autoFilter="0" formatColumns="0" formatRows="0" objects="1" scenarios="1" spinCount="100000" saltValue="HEjaWhQaBBdhK9MuSvraPwNzsYkny39kJG9u/CAmywpXaH7IRI6ouvJS5fTo23DybC8ZtFvEglc+D9cj6st1aw==" hashValue="rrYjlJ7uuI2LNiu8rOHfdb/1/j90GRiPUCtU5bXJy8Ci5ES6qJS0/t1DRyEPfKBE2Gchds3ttkmW02y/ZbsjyQ==" algorithmName="SHA-512" password="CC35"/>
  <autoFilter ref="C120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138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139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140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ROUND(J126,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ROUND((SUM(BE126:BE395)),  2)</f>
        <v>0</v>
      </c>
      <c r="G37" s="35"/>
      <c r="H37" s="35"/>
      <c r="I37" s="162">
        <v>0.20999999999999999</v>
      </c>
      <c r="J37" s="161">
        <f>ROUND(((SUM(BE126:BE395))*I37),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ROUND((SUM(BF126:BF395)),  2)</f>
        <v>0</v>
      </c>
      <c r="G38" s="35"/>
      <c r="H38" s="35"/>
      <c r="I38" s="162">
        <v>0.14999999999999999</v>
      </c>
      <c r="J38" s="161">
        <f>ROUND(((SUM(BF126:BF395))*I38),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ROUND((SUM(BG126:BG395)),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ROUND((SUM(BH126:BH395)),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ROUND((SUM(BI126:BI395)),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138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139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01 - Technologie zab. zař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J126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9" customFormat="1" ht="24.96" customHeight="1">
      <c r="A101" s="9"/>
      <c r="B101" s="187"/>
      <c r="C101" s="188"/>
      <c r="D101" s="189" t="s">
        <v>147</v>
      </c>
      <c r="E101" s="190"/>
      <c r="F101" s="190"/>
      <c r="G101" s="190"/>
      <c r="H101" s="190"/>
      <c r="I101" s="190"/>
      <c r="J101" s="191">
        <f>J362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148</v>
      </c>
      <c r="E102" s="190"/>
      <c r="F102" s="190"/>
      <c r="G102" s="190"/>
      <c r="H102" s="190"/>
      <c r="I102" s="190"/>
      <c r="J102" s="191">
        <f>J363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Oprava zabezpečovacího zařízení v žst. Sázava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135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1" customFormat="1" ht="16.5" customHeight="1">
      <c r="B114" s="18"/>
      <c r="C114" s="19"/>
      <c r="D114" s="19"/>
      <c r="E114" s="181" t="s">
        <v>136</v>
      </c>
      <c r="F114" s="19"/>
      <c r="G114" s="19"/>
      <c r="H114" s="19"/>
      <c r="I114" s="19"/>
      <c r="J114" s="19"/>
      <c r="K114" s="19"/>
      <c r="L114" s="17"/>
    </row>
    <row r="115" s="1" customFormat="1" ht="12" customHeight="1">
      <c r="B115" s="18"/>
      <c r="C115" s="29" t="s">
        <v>137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2" t="s">
        <v>138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139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E13</f>
        <v>01 - Technologie zab. zař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F16</f>
        <v xml:space="preserve"> </v>
      </c>
      <c r="G120" s="37"/>
      <c r="H120" s="37"/>
      <c r="I120" s="29" t="s">
        <v>22</v>
      </c>
      <c r="J120" s="76" t="str">
        <f>IF(J16="","",J16)</f>
        <v>29. 3. 2021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E19</f>
        <v xml:space="preserve"> </v>
      </c>
      <c r="G122" s="37"/>
      <c r="H122" s="37"/>
      <c r="I122" s="29" t="s">
        <v>31</v>
      </c>
      <c r="J122" s="33" t="str">
        <f>E25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29</v>
      </c>
      <c r="D123" s="37"/>
      <c r="E123" s="37"/>
      <c r="F123" s="24" t="str">
        <f>IF(E22="","",E22)</f>
        <v>Vyplň údaj</v>
      </c>
      <c r="G123" s="37"/>
      <c r="H123" s="37"/>
      <c r="I123" s="29" t="s">
        <v>34</v>
      </c>
      <c r="J123" s="33" t="str">
        <f>E28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0" customFormat="1" ht="29.28" customHeight="1">
      <c r="A125" s="193"/>
      <c r="B125" s="194"/>
      <c r="C125" s="195" t="s">
        <v>150</v>
      </c>
      <c r="D125" s="196" t="s">
        <v>62</v>
      </c>
      <c r="E125" s="196" t="s">
        <v>58</v>
      </c>
      <c r="F125" s="196" t="s">
        <v>59</v>
      </c>
      <c r="G125" s="196" t="s">
        <v>151</v>
      </c>
      <c r="H125" s="196" t="s">
        <v>152</v>
      </c>
      <c r="I125" s="196" t="s">
        <v>153</v>
      </c>
      <c r="J125" s="196" t="s">
        <v>144</v>
      </c>
      <c r="K125" s="197" t="s">
        <v>154</v>
      </c>
      <c r="L125" s="198"/>
      <c r="M125" s="97" t="s">
        <v>1</v>
      </c>
      <c r="N125" s="98" t="s">
        <v>41</v>
      </c>
      <c r="O125" s="98" t="s">
        <v>155</v>
      </c>
      <c r="P125" s="98" t="s">
        <v>156</v>
      </c>
      <c r="Q125" s="98" t="s">
        <v>157</v>
      </c>
      <c r="R125" s="98" t="s">
        <v>158</v>
      </c>
      <c r="S125" s="98" t="s">
        <v>159</v>
      </c>
      <c r="T125" s="99" t="s">
        <v>160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5"/>
      <c r="B126" s="36"/>
      <c r="C126" s="104" t="s">
        <v>161</v>
      </c>
      <c r="D126" s="37"/>
      <c r="E126" s="37"/>
      <c r="F126" s="37"/>
      <c r="G126" s="37"/>
      <c r="H126" s="37"/>
      <c r="I126" s="37"/>
      <c r="J126" s="199">
        <f>BK126</f>
        <v>0</v>
      </c>
      <c r="K126" s="37"/>
      <c r="L126" s="41"/>
      <c r="M126" s="100"/>
      <c r="N126" s="200"/>
      <c r="O126" s="101"/>
      <c r="P126" s="201">
        <f>P127+SUM(P128:P363)</f>
        <v>0</v>
      </c>
      <c r="Q126" s="101"/>
      <c r="R126" s="201">
        <f>R127+SUM(R128:R363)</f>
        <v>21.996000000000002</v>
      </c>
      <c r="S126" s="101"/>
      <c r="T126" s="202">
        <f>T127+SUM(T128:T363)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76</v>
      </c>
      <c r="AU126" s="14" t="s">
        <v>146</v>
      </c>
      <c r="BK126" s="203">
        <f>BK127+SUM(BK128:BK363)</f>
        <v>0</v>
      </c>
    </row>
    <row r="127" s="2" customFormat="1" ht="24.15" customHeight="1">
      <c r="A127" s="35"/>
      <c r="B127" s="36"/>
      <c r="C127" s="204" t="s">
        <v>83</v>
      </c>
      <c r="D127" s="204" t="s">
        <v>162</v>
      </c>
      <c r="E127" s="205" t="s">
        <v>163</v>
      </c>
      <c r="F127" s="206" t="s">
        <v>164</v>
      </c>
      <c r="G127" s="207" t="s">
        <v>165</v>
      </c>
      <c r="H127" s="208">
        <v>21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85</v>
      </c>
      <c r="AT127" s="216" t="s">
        <v>162</v>
      </c>
      <c r="AU127" s="216" t="s">
        <v>77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83</v>
      </c>
      <c r="BM127" s="216" t="s">
        <v>167</v>
      </c>
    </row>
    <row r="128" s="2" customFormat="1" ht="24.15" customHeight="1">
      <c r="A128" s="35"/>
      <c r="B128" s="36"/>
      <c r="C128" s="204" t="s">
        <v>85</v>
      </c>
      <c r="D128" s="204" t="s">
        <v>162</v>
      </c>
      <c r="E128" s="205" t="s">
        <v>168</v>
      </c>
      <c r="F128" s="206" t="s">
        <v>169</v>
      </c>
      <c r="G128" s="207" t="s">
        <v>165</v>
      </c>
      <c r="H128" s="208">
        <v>21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85</v>
      </c>
      <c r="AT128" s="216" t="s">
        <v>162</v>
      </c>
      <c r="AU128" s="216" t="s">
        <v>77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83</v>
      </c>
      <c r="BM128" s="216" t="s">
        <v>170</v>
      </c>
    </row>
    <row r="129" s="2" customFormat="1" ht="24.15" customHeight="1">
      <c r="A129" s="35"/>
      <c r="B129" s="36"/>
      <c r="C129" s="204" t="s">
        <v>92</v>
      </c>
      <c r="D129" s="204" t="s">
        <v>162</v>
      </c>
      <c r="E129" s="205" t="s">
        <v>171</v>
      </c>
      <c r="F129" s="206" t="s">
        <v>172</v>
      </c>
      <c r="G129" s="207" t="s">
        <v>165</v>
      </c>
      <c r="H129" s="208">
        <v>21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85</v>
      </c>
      <c r="AT129" s="216" t="s">
        <v>162</v>
      </c>
      <c r="AU129" s="216" t="s">
        <v>77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83</v>
      </c>
      <c r="BM129" s="216" t="s">
        <v>173</v>
      </c>
    </row>
    <row r="130" s="2" customFormat="1" ht="24.15" customHeight="1">
      <c r="A130" s="35"/>
      <c r="B130" s="36"/>
      <c r="C130" s="204" t="s">
        <v>97</v>
      </c>
      <c r="D130" s="204" t="s">
        <v>162</v>
      </c>
      <c r="E130" s="205" t="s">
        <v>174</v>
      </c>
      <c r="F130" s="206" t="s">
        <v>175</v>
      </c>
      <c r="G130" s="207" t="s">
        <v>176</v>
      </c>
      <c r="H130" s="208">
        <v>21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85</v>
      </c>
      <c r="AT130" s="216" t="s">
        <v>162</v>
      </c>
      <c r="AU130" s="216" t="s">
        <v>77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83</v>
      </c>
      <c r="BM130" s="216" t="s">
        <v>177</v>
      </c>
    </row>
    <row r="131" s="2" customFormat="1" ht="24.15" customHeight="1">
      <c r="A131" s="35"/>
      <c r="B131" s="36"/>
      <c r="C131" s="204" t="s">
        <v>178</v>
      </c>
      <c r="D131" s="204" t="s">
        <v>162</v>
      </c>
      <c r="E131" s="205" t="s">
        <v>179</v>
      </c>
      <c r="F131" s="206" t="s">
        <v>180</v>
      </c>
      <c r="G131" s="207" t="s">
        <v>165</v>
      </c>
      <c r="H131" s="208">
        <v>42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85</v>
      </c>
      <c r="AT131" s="216" t="s">
        <v>162</v>
      </c>
      <c r="AU131" s="216" t="s">
        <v>77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83</v>
      </c>
      <c r="BM131" s="216" t="s">
        <v>181</v>
      </c>
    </row>
    <row r="132" s="2" customFormat="1" ht="24.15" customHeight="1">
      <c r="A132" s="35"/>
      <c r="B132" s="36"/>
      <c r="C132" s="204" t="s">
        <v>182</v>
      </c>
      <c r="D132" s="204" t="s">
        <v>162</v>
      </c>
      <c r="E132" s="205" t="s">
        <v>183</v>
      </c>
      <c r="F132" s="206" t="s">
        <v>184</v>
      </c>
      <c r="G132" s="207" t="s">
        <v>165</v>
      </c>
      <c r="H132" s="208">
        <v>42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85</v>
      </c>
      <c r="AT132" s="216" t="s">
        <v>162</v>
      </c>
      <c r="AU132" s="216" t="s">
        <v>77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83</v>
      </c>
      <c r="BM132" s="216" t="s">
        <v>185</v>
      </c>
    </row>
    <row r="133" s="2" customFormat="1" ht="24.15" customHeight="1">
      <c r="A133" s="35"/>
      <c r="B133" s="36"/>
      <c r="C133" s="204" t="s">
        <v>186</v>
      </c>
      <c r="D133" s="204" t="s">
        <v>162</v>
      </c>
      <c r="E133" s="205" t="s">
        <v>187</v>
      </c>
      <c r="F133" s="206" t="s">
        <v>188</v>
      </c>
      <c r="G133" s="207" t="s">
        <v>165</v>
      </c>
      <c r="H133" s="208">
        <v>21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42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85</v>
      </c>
      <c r="AT133" s="216" t="s">
        <v>162</v>
      </c>
      <c r="AU133" s="216" t="s">
        <v>77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83</v>
      </c>
      <c r="BM133" s="216" t="s">
        <v>189</v>
      </c>
    </row>
    <row r="134" s="2" customFormat="1" ht="24.15" customHeight="1">
      <c r="A134" s="35"/>
      <c r="B134" s="36"/>
      <c r="C134" s="204" t="s">
        <v>190</v>
      </c>
      <c r="D134" s="204" t="s">
        <v>162</v>
      </c>
      <c r="E134" s="205" t="s">
        <v>191</v>
      </c>
      <c r="F134" s="206" t="s">
        <v>192</v>
      </c>
      <c r="G134" s="207" t="s">
        <v>165</v>
      </c>
      <c r="H134" s="208">
        <v>2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42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85</v>
      </c>
      <c r="AT134" s="216" t="s">
        <v>162</v>
      </c>
      <c r="AU134" s="216" t="s">
        <v>77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83</v>
      </c>
      <c r="BM134" s="216" t="s">
        <v>193</v>
      </c>
    </row>
    <row r="135" s="2" customFormat="1" ht="24.15" customHeight="1">
      <c r="A135" s="35"/>
      <c r="B135" s="36"/>
      <c r="C135" s="204" t="s">
        <v>194</v>
      </c>
      <c r="D135" s="204" t="s">
        <v>162</v>
      </c>
      <c r="E135" s="205" t="s">
        <v>195</v>
      </c>
      <c r="F135" s="206" t="s">
        <v>196</v>
      </c>
      <c r="G135" s="207" t="s">
        <v>165</v>
      </c>
      <c r="H135" s="208">
        <v>21</v>
      </c>
      <c r="I135" s="209"/>
      <c r="J135" s="210">
        <f>ROUND(I135*H135,2)</f>
        <v>0</v>
      </c>
      <c r="K135" s="206" t="s">
        <v>1</v>
      </c>
      <c r="L135" s="211"/>
      <c r="M135" s="212" t="s">
        <v>1</v>
      </c>
      <c r="N135" s="213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85</v>
      </c>
      <c r="AT135" s="216" t="s">
        <v>162</v>
      </c>
      <c r="AU135" s="216" t="s">
        <v>77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83</v>
      </c>
      <c r="BM135" s="216" t="s">
        <v>197</v>
      </c>
    </row>
    <row r="136" s="2" customFormat="1" ht="24.15" customHeight="1">
      <c r="A136" s="35"/>
      <c r="B136" s="36"/>
      <c r="C136" s="204" t="s">
        <v>198</v>
      </c>
      <c r="D136" s="204" t="s">
        <v>162</v>
      </c>
      <c r="E136" s="205" t="s">
        <v>199</v>
      </c>
      <c r="F136" s="206" t="s">
        <v>200</v>
      </c>
      <c r="G136" s="207" t="s">
        <v>165</v>
      </c>
      <c r="H136" s="208">
        <v>9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85</v>
      </c>
      <c r="AT136" s="216" t="s">
        <v>162</v>
      </c>
      <c r="AU136" s="216" t="s">
        <v>77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83</v>
      </c>
      <c r="BM136" s="216" t="s">
        <v>201</v>
      </c>
    </row>
    <row r="137" s="2" customFormat="1" ht="24.15" customHeight="1">
      <c r="A137" s="35"/>
      <c r="B137" s="36"/>
      <c r="C137" s="204" t="s">
        <v>202</v>
      </c>
      <c r="D137" s="204" t="s">
        <v>162</v>
      </c>
      <c r="E137" s="205" t="s">
        <v>203</v>
      </c>
      <c r="F137" s="206" t="s">
        <v>204</v>
      </c>
      <c r="G137" s="207" t="s">
        <v>165</v>
      </c>
      <c r="H137" s="208">
        <v>12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85</v>
      </c>
      <c r="AT137" s="216" t="s">
        <v>162</v>
      </c>
      <c r="AU137" s="216" t="s">
        <v>77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83</v>
      </c>
      <c r="BM137" s="216" t="s">
        <v>205</v>
      </c>
    </row>
    <row r="138" s="2" customFormat="1" ht="24.15" customHeight="1">
      <c r="A138" s="35"/>
      <c r="B138" s="36"/>
      <c r="C138" s="204" t="s">
        <v>206</v>
      </c>
      <c r="D138" s="204" t="s">
        <v>162</v>
      </c>
      <c r="E138" s="205" t="s">
        <v>207</v>
      </c>
      <c r="F138" s="206" t="s">
        <v>208</v>
      </c>
      <c r="G138" s="207" t="s">
        <v>209</v>
      </c>
      <c r="H138" s="208">
        <v>300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42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210</v>
      </c>
      <c r="AT138" s="216" t="s">
        <v>162</v>
      </c>
      <c r="AU138" s="216" t="s">
        <v>77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210</v>
      </c>
      <c r="BM138" s="216" t="s">
        <v>211</v>
      </c>
    </row>
    <row r="139" s="2" customFormat="1" ht="14.4" customHeight="1">
      <c r="A139" s="35"/>
      <c r="B139" s="36"/>
      <c r="C139" s="204" t="s">
        <v>212</v>
      </c>
      <c r="D139" s="204" t="s">
        <v>162</v>
      </c>
      <c r="E139" s="205" t="s">
        <v>213</v>
      </c>
      <c r="F139" s="206" t="s">
        <v>214</v>
      </c>
      <c r="G139" s="207" t="s">
        <v>165</v>
      </c>
      <c r="H139" s="208">
        <v>12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42</v>
      </c>
      <c r="O139" s="88"/>
      <c r="P139" s="214">
        <f>O139*H139</f>
        <v>0</v>
      </c>
      <c r="Q139" s="214">
        <v>0.33300000000000002</v>
      </c>
      <c r="R139" s="214">
        <f>Q139*H139</f>
        <v>3.9960000000000004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85</v>
      </c>
      <c r="AT139" s="216" t="s">
        <v>162</v>
      </c>
      <c r="AU139" s="216" t="s">
        <v>77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83</v>
      </c>
      <c r="BM139" s="216" t="s">
        <v>215</v>
      </c>
    </row>
    <row r="140" s="2" customFormat="1" ht="14.4" customHeight="1">
      <c r="A140" s="35"/>
      <c r="B140" s="36"/>
      <c r="C140" s="204" t="s">
        <v>216</v>
      </c>
      <c r="D140" s="204" t="s">
        <v>162</v>
      </c>
      <c r="E140" s="205" t="s">
        <v>217</v>
      </c>
      <c r="F140" s="206" t="s">
        <v>218</v>
      </c>
      <c r="G140" s="207" t="s">
        <v>219</v>
      </c>
      <c r="H140" s="208">
        <v>18</v>
      </c>
      <c r="I140" s="209"/>
      <c r="J140" s="210">
        <f>ROUND(I140*H140,2)</f>
        <v>0</v>
      </c>
      <c r="K140" s="206" t="s">
        <v>1</v>
      </c>
      <c r="L140" s="211"/>
      <c r="M140" s="212" t="s">
        <v>1</v>
      </c>
      <c r="N140" s="213" t="s">
        <v>42</v>
      </c>
      <c r="O140" s="88"/>
      <c r="P140" s="214">
        <f>O140*H140</f>
        <v>0</v>
      </c>
      <c r="Q140" s="214">
        <v>1</v>
      </c>
      <c r="R140" s="214">
        <f>Q140*H140</f>
        <v>18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85</v>
      </c>
      <c r="AT140" s="216" t="s">
        <v>162</v>
      </c>
      <c r="AU140" s="216" t="s">
        <v>77</v>
      </c>
      <c r="AY140" s="14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83</v>
      </c>
      <c r="BK140" s="217">
        <f>ROUND(I140*H140,2)</f>
        <v>0</v>
      </c>
      <c r="BL140" s="14" t="s">
        <v>83</v>
      </c>
      <c r="BM140" s="216" t="s">
        <v>220</v>
      </c>
    </row>
    <row r="141" s="2" customFormat="1" ht="14.4" customHeight="1">
      <c r="A141" s="35"/>
      <c r="B141" s="36"/>
      <c r="C141" s="204" t="s">
        <v>221</v>
      </c>
      <c r="D141" s="204" t="s">
        <v>162</v>
      </c>
      <c r="E141" s="205" t="s">
        <v>222</v>
      </c>
      <c r="F141" s="206" t="s">
        <v>223</v>
      </c>
      <c r="G141" s="207" t="s">
        <v>224</v>
      </c>
      <c r="H141" s="208">
        <v>100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42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85</v>
      </c>
      <c r="AT141" s="216" t="s">
        <v>162</v>
      </c>
      <c r="AU141" s="216" t="s">
        <v>77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83</v>
      </c>
      <c r="BM141" s="216" t="s">
        <v>225</v>
      </c>
    </row>
    <row r="142" s="2" customFormat="1" ht="24.15" customHeight="1">
      <c r="A142" s="35"/>
      <c r="B142" s="36"/>
      <c r="C142" s="204" t="s">
        <v>226</v>
      </c>
      <c r="D142" s="204" t="s">
        <v>162</v>
      </c>
      <c r="E142" s="205" t="s">
        <v>227</v>
      </c>
      <c r="F142" s="206" t="s">
        <v>228</v>
      </c>
      <c r="G142" s="207" t="s">
        <v>165</v>
      </c>
      <c r="H142" s="208">
        <v>1</v>
      </c>
      <c r="I142" s="209"/>
      <c r="J142" s="210">
        <f>ROUND(I142*H142,2)</f>
        <v>0</v>
      </c>
      <c r="K142" s="206" t="s">
        <v>1</v>
      </c>
      <c r="L142" s="211"/>
      <c r="M142" s="212" t="s">
        <v>1</v>
      </c>
      <c r="N142" s="213" t="s">
        <v>42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85</v>
      </c>
      <c r="AT142" s="216" t="s">
        <v>162</v>
      </c>
      <c r="AU142" s="216" t="s">
        <v>77</v>
      </c>
      <c r="AY142" s="14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83</v>
      </c>
      <c r="BK142" s="217">
        <f>ROUND(I142*H142,2)</f>
        <v>0</v>
      </c>
      <c r="BL142" s="14" t="s">
        <v>83</v>
      </c>
      <c r="BM142" s="216" t="s">
        <v>229</v>
      </c>
    </row>
    <row r="143" s="2" customFormat="1" ht="24.15" customHeight="1">
      <c r="A143" s="35"/>
      <c r="B143" s="36"/>
      <c r="C143" s="204" t="s">
        <v>230</v>
      </c>
      <c r="D143" s="204" t="s">
        <v>162</v>
      </c>
      <c r="E143" s="205" t="s">
        <v>231</v>
      </c>
      <c r="F143" s="206" t="s">
        <v>232</v>
      </c>
      <c r="G143" s="207" t="s">
        <v>209</v>
      </c>
      <c r="H143" s="208">
        <v>80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42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210</v>
      </c>
      <c r="AT143" s="216" t="s">
        <v>162</v>
      </c>
      <c r="AU143" s="216" t="s">
        <v>77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210</v>
      </c>
      <c r="BM143" s="216" t="s">
        <v>233</v>
      </c>
    </row>
    <row r="144" s="2" customFormat="1" ht="24.15" customHeight="1">
      <c r="A144" s="35"/>
      <c r="B144" s="36"/>
      <c r="C144" s="204" t="s">
        <v>234</v>
      </c>
      <c r="D144" s="204" t="s">
        <v>162</v>
      </c>
      <c r="E144" s="205" t="s">
        <v>235</v>
      </c>
      <c r="F144" s="206" t="s">
        <v>236</v>
      </c>
      <c r="G144" s="207" t="s">
        <v>209</v>
      </c>
      <c r="H144" s="208">
        <v>80</v>
      </c>
      <c r="I144" s="209"/>
      <c r="J144" s="210">
        <f>ROUND(I144*H144,2)</f>
        <v>0</v>
      </c>
      <c r="K144" s="206" t="s">
        <v>1</v>
      </c>
      <c r="L144" s="211"/>
      <c r="M144" s="212" t="s">
        <v>1</v>
      </c>
      <c r="N144" s="213" t="s">
        <v>42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210</v>
      </c>
      <c r="AT144" s="216" t="s">
        <v>162</v>
      </c>
      <c r="AU144" s="216" t="s">
        <v>77</v>
      </c>
      <c r="AY144" s="14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83</v>
      </c>
      <c r="BK144" s="217">
        <f>ROUND(I144*H144,2)</f>
        <v>0</v>
      </c>
      <c r="BL144" s="14" t="s">
        <v>210</v>
      </c>
      <c r="BM144" s="216" t="s">
        <v>237</v>
      </c>
    </row>
    <row r="145" s="2" customFormat="1" ht="24.15" customHeight="1">
      <c r="A145" s="35"/>
      <c r="B145" s="36"/>
      <c r="C145" s="204" t="s">
        <v>8</v>
      </c>
      <c r="D145" s="204" t="s">
        <v>162</v>
      </c>
      <c r="E145" s="205" t="s">
        <v>238</v>
      </c>
      <c r="F145" s="206" t="s">
        <v>239</v>
      </c>
      <c r="G145" s="207" t="s">
        <v>165</v>
      </c>
      <c r="H145" s="208">
        <v>1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42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85</v>
      </c>
      <c r="AT145" s="216" t="s">
        <v>162</v>
      </c>
      <c r="AU145" s="216" t="s">
        <v>77</v>
      </c>
      <c r="AY145" s="14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83</v>
      </c>
      <c r="BK145" s="217">
        <f>ROUND(I145*H145,2)</f>
        <v>0</v>
      </c>
      <c r="BL145" s="14" t="s">
        <v>83</v>
      </c>
      <c r="BM145" s="216" t="s">
        <v>240</v>
      </c>
    </row>
    <row r="146" s="2" customFormat="1" ht="14.4" customHeight="1">
      <c r="A146" s="35"/>
      <c r="B146" s="36"/>
      <c r="C146" s="204" t="s">
        <v>241</v>
      </c>
      <c r="D146" s="204" t="s">
        <v>162</v>
      </c>
      <c r="E146" s="205" t="s">
        <v>242</v>
      </c>
      <c r="F146" s="206" t="s">
        <v>243</v>
      </c>
      <c r="G146" s="207" t="s">
        <v>165</v>
      </c>
      <c r="H146" s="208">
        <v>1</v>
      </c>
      <c r="I146" s="209"/>
      <c r="J146" s="210">
        <f>ROUND(I146*H146,2)</f>
        <v>0</v>
      </c>
      <c r="K146" s="206" t="s">
        <v>1</v>
      </c>
      <c r="L146" s="211"/>
      <c r="M146" s="212" t="s">
        <v>1</v>
      </c>
      <c r="N146" s="213" t="s">
        <v>42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85</v>
      </c>
      <c r="AT146" s="216" t="s">
        <v>162</v>
      </c>
      <c r="AU146" s="216" t="s">
        <v>77</v>
      </c>
      <c r="AY146" s="14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83</v>
      </c>
      <c r="BK146" s="217">
        <f>ROUND(I146*H146,2)</f>
        <v>0</v>
      </c>
      <c r="BL146" s="14" t="s">
        <v>83</v>
      </c>
      <c r="BM146" s="216" t="s">
        <v>244</v>
      </c>
    </row>
    <row r="147" s="2" customFormat="1" ht="24.15" customHeight="1">
      <c r="A147" s="35"/>
      <c r="B147" s="36"/>
      <c r="C147" s="204" t="s">
        <v>245</v>
      </c>
      <c r="D147" s="204" t="s">
        <v>162</v>
      </c>
      <c r="E147" s="205" t="s">
        <v>246</v>
      </c>
      <c r="F147" s="206" t="s">
        <v>247</v>
      </c>
      <c r="G147" s="207" t="s">
        <v>165</v>
      </c>
      <c r="H147" s="208">
        <v>1</v>
      </c>
      <c r="I147" s="209"/>
      <c r="J147" s="210">
        <f>ROUND(I147*H147,2)</f>
        <v>0</v>
      </c>
      <c r="K147" s="206" t="s">
        <v>1</v>
      </c>
      <c r="L147" s="211"/>
      <c r="M147" s="212" t="s">
        <v>1</v>
      </c>
      <c r="N147" s="213" t="s">
        <v>42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85</v>
      </c>
      <c r="AT147" s="216" t="s">
        <v>162</v>
      </c>
      <c r="AU147" s="216" t="s">
        <v>77</v>
      </c>
      <c r="AY147" s="14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83</v>
      </c>
      <c r="BK147" s="217">
        <f>ROUND(I147*H147,2)</f>
        <v>0</v>
      </c>
      <c r="BL147" s="14" t="s">
        <v>83</v>
      </c>
      <c r="BM147" s="216" t="s">
        <v>248</v>
      </c>
    </row>
    <row r="148" s="2" customFormat="1" ht="24.15" customHeight="1">
      <c r="A148" s="35"/>
      <c r="B148" s="36"/>
      <c r="C148" s="204" t="s">
        <v>249</v>
      </c>
      <c r="D148" s="204" t="s">
        <v>162</v>
      </c>
      <c r="E148" s="205" t="s">
        <v>250</v>
      </c>
      <c r="F148" s="206" t="s">
        <v>251</v>
      </c>
      <c r="G148" s="207" t="s">
        <v>165</v>
      </c>
      <c r="H148" s="208">
        <v>1</v>
      </c>
      <c r="I148" s="209"/>
      <c r="J148" s="210">
        <f>ROUND(I148*H148,2)</f>
        <v>0</v>
      </c>
      <c r="K148" s="206" t="s">
        <v>1</v>
      </c>
      <c r="L148" s="211"/>
      <c r="M148" s="212" t="s">
        <v>1</v>
      </c>
      <c r="N148" s="213" t="s">
        <v>42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85</v>
      </c>
      <c r="AT148" s="216" t="s">
        <v>162</v>
      </c>
      <c r="AU148" s="216" t="s">
        <v>77</v>
      </c>
      <c r="AY148" s="14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83</v>
      </c>
      <c r="BK148" s="217">
        <f>ROUND(I148*H148,2)</f>
        <v>0</v>
      </c>
      <c r="BL148" s="14" t="s">
        <v>83</v>
      </c>
      <c r="BM148" s="216" t="s">
        <v>252</v>
      </c>
    </row>
    <row r="149" s="2" customFormat="1" ht="24.15" customHeight="1">
      <c r="A149" s="35"/>
      <c r="B149" s="36"/>
      <c r="C149" s="204" t="s">
        <v>253</v>
      </c>
      <c r="D149" s="204" t="s">
        <v>162</v>
      </c>
      <c r="E149" s="205" t="s">
        <v>254</v>
      </c>
      <c r="F149" s="206" t="s">
        <v>255</v>
      </c>
      <c r="G149" s="207" t="s">
        <v>256</v>
      </c>
      <c r="H149" s="208">
        <v>1</v>
      </c>
      <c r="I149" s="209"/>
      <c r="J149" s="210">
        <f>ROUND(I149*H149,2)</f>
        <v>0</v>
      </c>
      <c r="K149" s="206" t="s">
        <v>1</v>
      </c>
      <c r="L149" s="211"/>
      <c r="M149" s="212" t="s">
        <v>1</v>
      </c>
      <c r="N149" s="213" t="s">
        <v>42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85</v>
      </c>
      <c r="AT149" s="216" t="s">
        <v>162</v>
      </c>
      <c r="AU149" s="216" t="s">
        <v>77</v>
      </c>
      <c r="AY149" s="14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83</v>
      </c>
      <c r="BK149" s="217">
        <f>ROUND(I149*H149,2)</f>
        <v>0</v>
      </c>
      <c r="BL149" s="14" t="s">
        <v>83</v>
      </c>
      <c r="BM149" s="216" t="s">
        <v>257</v>
      </c>
    </row>
    <row r="150" s="2" customFormat="1" ht="14.4" customHeight="1">
      <c r="A150" s="35"/>
      <c r="B150" s="36"/>
      <c r="C150" s="204" t="s">
        <v>258</v>
      </c>
      <c r="D150" s="204" t="s">
        <v>162</v>
      </c>
      <c r="E150" s="205" t="s">
        <v>259</v>
      </c>
      <c r="F150" s="206" t="s">
        <v>243</v>
      </c>
      <c r="G150" s="207" t="s">
        <v>1</v>
      </c>
      <c r="H150" s="208">
        <v>3</v>
      </c>
      <c r="I150" s="209"/>
      <c r="J150" s="210">
        <f>ROUND(I150*H150,2)</f>
        <v>0</v>
      </c>
      <c r="K150" s="206" t="s">
        <v>1</v>
      </c>
      <c r="L150" s="211"/>
      <c r="M150" s="212" t="s">
        <v>1</v>
      </c>
      <c r="N150" s="213" t="s">
        <v>42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85</v>
      </c>
      <c r="AT150" s="216" t="s">
        <v>162</v>
      </c>
      <c r="AU150" s="216" t="s">
        <v>77</v>
      </c>
      <c r="AY150" s="14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83</v>
      </c>
      <c r="BK150" s="217">
        <f>ROUND(I150*H150,2)</f>
        <v>0</v>
      </c>
      <c r="BL150" s="14" t="s">
        <v>83</v>
      </c>
      <c r="BM150" s="216" t="s">
        <v>260</v>
      </c>
    </row>
    <row r="151" s="2" customFormat="1" ht="14.4" customHeight="1">
      <c r="A151" s="35"/>
      <c r="B151" s="36"/>
      <c r="C151" s="204" t="s">
        <v>7</v>
      </c>
      <c r="D151" s="204" t="s">
        <v>162</v>
      </c>
      <c r="E151" s="205" t="s">
        <v>261</v>
      </c>
      <c r="F151" s="206" t="s">
        <v>262</v>
      </c>
      <c r="G151" s="207" t="s">
        <v>256</v>
      </c>
      <c r="H151" s="208">
        <v>1</v>
      </c>
      <c r="I151" s="209"/>
      <c r="J151" s="210">
        <f>ROUND(I151*H151,2)</f>
        <v>0</v>
      </c>
      <c r="K151" s="206" t="s">
        <v>1</v>
      </c>
      <c r="L151" s="211"/>
      <c r="M151" s="212" t="s">
        <v>1</v>
      </c>
      <c r="N151" s="213" t="s">
        <v>42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85</v>
      </c>
      <c r="AT151" s="216" t="s">
        <v>162</v>
      </c>
      <c r="AU151" s="216" t="s">
        <v>77</v>
      </c>
      <c r="AY151" s="14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83</v>
      </c>
      <c r="BK151" s="217">
        <f>ROUND(I151*H151,2)</f>
        <v>0</v>
      </c>
      <c r="BL151" s="14" t="s">
        <v>83</v>
      </c>
      <c r="BM151" s="216" t="s">
        <v>263</v>
      </c>
    </row>
    <row r="152" s="2" customFormat="1" ht="49.05" customHeight="1">
      <c r="A152" s="35"/>
      <c r="B152" s="36"/>
      <c r="C152" s="204" t="s">
        <v>264</v>
      </c>
      <c r="D152" s="204" t="s">
        <v>162</v>
      </c>
      <c r="E152" s="205" t="s">
        <v>265</v>
      </c>
      <c r="F152" s="206" t="s">
        <v>266</v>
      </c>
      <c r="G152" s="207" t="s">
        <v>165</v>
      </c>
      <c r="H152" s="208">
        <v>1</v>
      </c>
      <c r="I152" s="209"/>
      <c r="J152" s="210">
        <f>ROUND(I152*H152,2)</f>
        <v>0</v>
      </c>
      <c r="K152" s="206" t="s">
        <v>1</v>
      </c>
      <c r="L152" s="211"/>
      <c r="M152" s="212" t="s">
        <v>1</v>
      </c>
      <c r="N152" s="213" t="s">
        <v>42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85</v>
      </c>
      <c r="AT152" s="216" t="s">
        <v>162</v>
      </c>
      <c r="AU152" s="216" t="s">
        <v>77</v>
      </c>
      <c r="AY152" s="14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83</v>
      </c>
      <c r="BK152" s="217">
        <f>ROUND(I152*H152,2)</f>
        <v>0</v>
      </c>
      <c r="BL152" s="14" t="s">
        <v>83</v>
      </c>
      <c r="BM152" s="216" t="s">
        <v>267</v>
      </c>
    </row>
    <row r="153" s="2" customFormat="1" ht="24.15" customHeight="1">
      <c r="A153" s="35"/>
      <c r="B153" s="36"/>
      <c r="C153" s="204" t="s">
        <v>268</v>
      </c>
      <c r="D153" s="204" t="s">
        <v>162</v>
      </c>
      <c r="E153" s="205" t="s">
        <v>269</v>
      </c>
      <c r="F153" s="206" t="s">
        <v>270</v>
      </c>
      <c r="G153" s="207" t="s">
        <v>165</v>
      </c>
      <c r="H153" s="208">
        <v>1</v>
      </c>
      <c r="I153" s="209"/>
      <c r="J153" s="210">
        <f>ROUND(I153*H153,2)</f>
        <v>0</v>
      </c>
      <c r="K153" s="206" t="s">
        <v>1</v>
      </c>
      <c r="L153" s="211"/>
      <c r="M153" s="212" t="s">
        <v>1</v>
      </c>
      <c r="N153" s="213" t="s">
        <v>42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85</v>
      </c>
      <c r="AT153" s="216" t="s">
        <v>162</v>
      </c>
      <c r="AU153" s="216" t="s">
        <v>77</v>
      </c>
      <c r="AY153" s="14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83</v>
      </c>
      <c r="BK153" s="217">
        <f>ROUND(I153*H153,2)</f>
        <v>0</v>
      </c>
      <c r="BL153" s="14" t="s">
        <v>83</v>
      </c>
      <c r="BM153" s="216" t="s">
        <v>271</v>
      </c>
    </row>
    <row r="154" s="2" customFormat="1" ht="24.15" customHeight="1">
      <c r="A154" s="35"/>
      <c r="B154" s="36"/>
      <c r="C154" s="204" t="s">
        <v>272</v>
      </c>
      <c r="D154" s="204" t="s">
        <v>162</v>
      </c>
      <c r="E154" s="205" t="s">
        <v>273</v>
      </c>
      <c r="F154" s="206" t="s">
        <v>274</v>
      </c>
      <c r="G154" s="207" t="s">
        <v>165</v>
      </c>
      <c r="H154" s="208">
        <v>1</v>
      </c>
      <c r="I154" s="209"/>
      <c r="J154" s="210">
        <f>ROUND(I154*H154,2)</f>
        <v>0</v>
      </c>
      <c r="K154" s="206" t="s">
        <v>1</v>
      </c>
      <c r="L154" s="211"/>
      <c r="M154" s="212" t="s">
        <v>1</v>
      </c>
      <c r="N154" s="213" t="s">
        <v>42</v>
      </c>
      <c r="O154" s="88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85</v>
      </c>
      <c r="AT154" s="216" t="s">
        <v>162</v>
      </c>
      <c r="AU154" s="216" t="s">
        <v>77</v>
      </c>
      <c r="AY154" s="14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83</v>
      </c>
      <c r="BK154" s="217">
        <f>ROUND(I154*H154,2)</f>
        <v>0</v>
      </c>
      <c r="BL154" s="14" t="s">
        <v>83</v>
      </c>
      <c r="BM154" s="216" t="s">
        <v>275</v>
      </c>
    </row>
    <row r="155" s="2" customFormat="1" ht="24.15" customHeight="1">
      <c r="A155" s="35"/>
      <c r="B155" s="36"/>
      <c r="C155" s="204" t="s">
        <v>276</v>
      </c>
      <c r="D155" s="204" t="s">
        <v>162</v>
      </c>
      <c r="E155" s="205" t="s">
        <v>277</v>
      </c>
      <c r="F155" s="206" t="s">
        <v>278</v>
      </c>
      <c r="G155" s="207" t="s">
        <v>165</v>
      </c>
      <c r="H155" s="208">
        <v>1</v>
      </c>
      <c r="I155" s="209"/>
      <c r="J155" s="210">
        <f>ROUND(I155*H155,2)</f>
        <v>0</v>
      </c>
      <c r="K155" s="206" t="s">
        <v>1</v>
      </c>
      <c r="L155" s="211"/>
      <c r="M155" s="212" t="s">
        <v>1</v>
      </c>
      <c r="N155" s="213" t="s">
        <v>42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85</v>
      </c>
      <c r="AT155" s="216" t="s">
        <v>162</v>
      </c>
      <c r="AU155" s="216" t="s">
        <v>77</v>
      </c>
      <c r="AY155" s="14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83</v>
      </c>
      <c r="BK155" s="217">
        <f>ROUND(I155*H155,2)</f>
        <v>0</v>
      </c>
      <c r="BL155" s="14" t="s">
        <v>83</v>
      </c>
      <c r="BM155" s="216" t="s">
        <v>279</v>
      </c>
    </row>
    <row r="156" s="2" customFormat="1" ht="24.15" customHeight="1">
      <c r="A156" s="35"/>
      <c r="B156" s="36"/>
      <c r="C156" s="204" t="s">
        <v>280</v>
      </c>
      <c r="D156" s="204" t="s">
        <v>162</v>
      </c>
      <c r="E156" s="205" t="s">
        <v>281</v>
      </c>
      <c r="F156" s="206" t="s">
        <v>282</v>
      </c>
      <c r="G156" s="207" t="s">
        <v>165</v>
      </c>
      <c r="H156" s="208">
        <v>1</v>
      </c>
      <c r="I156" s="209"/>
      <c r="J156" s="210">
        <f>ROUND(I156*H156,2)</f>
        <v>0</v>
      </c>
      <c r="K156" s="206" t="s">
        <v>1</v>
      </c>
      <c r="L156" s="211"/>
      <c r="M156" s="212" t="s">
        <v>1</v>
      </c>
      <c r="N156" s="213" t="s">
        <v>42</v>
      </c>
      <c r="O156" s="88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85</v>
      </c>
      <c r="AT156" s="216" t="s">
        <v>162</v>
      </c>
      <c r="AU156" s="216" t="s">
        <v>77</v>
      </c>
      <c r="AY156" s="14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83</v>
      </c>
      <c r="BK156" s="217">
        <f>ROUND(I156*H156,2)</f>
        <v>0</v>
      </c>
      <c r="BL156" s="14" t="s">
        <v>83</v>
      </c>
      <c r="BM156" s="216" t="s">
        <v>283</v>
      </c>
    </row>
    <row r="157" s="2" customFormat="1" ht="24.15" customHeight="1">
      <c r="A157" s="35"/>
      <c r="B157" s="36"/>
      <c r="C157" s="204" t="s">
        <v>284</v>
      </c>
      <c r="D157" s="204" t="s">
        <v>162</v>
      </c>
      <c r="E157" s="205" t="s">
        <v>285</v>
      </c>
      <c r="F157" s="206" t="s">
        <v>286</v>
      </c>
      <c r="G157" s="207" t="s">
        <v>165</v>
      </c>
      <c r="H157" s="208">
        <v>1</v>
      </c>
      <c r="I157" s="209"/>
      <c r="J157" s="210">
        <f>ROUND(I157*H157,2)</f>
        <v>0</v>
      </c>
      <c r="K157" s="206" t="s">
        <v>1</v>
      </c>
      <c r="L157" s="211"/>
      <c r="M157" s="212" t="s">
        <v>1</v>
      </c>
      <c r="N157" s="213" t="s">
        <v>42</v>
      </c>
      <c r="O157" s="88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85</v>
      </c>
      <c r="AT157" s="216" t="s">
        <v>162</v>
      </c>
      <c r="AU157" s="216" t="s">
        <v>77</v>
      </c>
      <c r="AY157" s="14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83</v>
      </c>
      <c r="BK157" s="217">
        <f>ROUND(I157*H157,2)</f>
        <v>0</v>
      </c>
      <c r="BL157" s="14" t="s">
        <v>83</v>
      </c>
      <c r="BM157" s="216" t="s">
        <v>287</v>
      </c>
    </row>
    <row r="158" s="2" customFormat="1" ht="62.7" customHeight="1">
      <c r="A158" s="35"/>
      <c r="B158" s="36"/>
      <c r="C158" s="204" t="s">
        <v>288</v>
      </c>
      <c r="D158" s="204" t="s">
        <v>162</v>
      </c>
      <c r="E158" s="205" t="s">
        <v>289</v>
      </c>
      <c r="F158" s="206" t="s">
        <v>290</v>
      </c>
      <c r="G158" s="207" t="s">
        <v>165</v>
      </c>
      <c r="H158" s="208">
        <v>2</v>
      </c>
      <c r="I158" s="209"/>
      <c r="J158" s="210">
        <f>ROUND(I158*H158,2)</f>
        <v>0</v>
      </c>
      <c r="K158" s="206" t="s">
        <v>1</v>
      </c>
      <c r="L158" s="211"/>
      <c r="M158" s="212" t="s">
        <v>1</v>
      </c>
      <c r="N158" s="213" t="s">
        <v>42</v>
      </c>
      <c r="O158" s="88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85</v>
      </c>
      <c r="AT158" s="216" t="s">
        <v>162</v>
      </c>
      <c r="AU158" s="216" t="s">
        <v>77</v>
      </c>
      <c r="AY158" s="14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83</v>
      </c>
      <c r="BK158" s="217">
        <f>ROUND(I158*H158,2)</f>
        <v>0</v>
      </c>
      <c r="BL158" s="14" t="s">
        <v>83</v>
      </c>
      <c r="BM158" s="216" t="s">
        <v>291</v>
      </c>
    </row>
    <row r="159" s="2" customFormat="1" ht="14.4" customHeight="1">
      <c r="A159" s="35"/>
      <c r="B159" s="36"/>
      <c r="C159" s="204" t="s">
        <v>292</v>
      </c>
      <c r="D159" s="204" t="s">
        <v>162</v>
      </c>
      <c r="E159" s="205" t="s">
        <v>293</v>
      </c>
      <c r="F159" s="206" t="s">
        <v>294</v>
      </c>
      <c r="G159" s="207" t="s">
        <v>165</v>
      </c>
      <c r="H159" s="208">
        <v>1</v>
      </c>
      <c r="I159" s="209"/>
      <c r="J159" s="210">
        <f>ROUND(I159*H159,2)</f>
        <v>0</v>
      </c>
      <c r="K159" s="206" t="s">
        <v>1</v>
      </c>
      <c r="L159" s="211"/>
      <c r="M159" s="212" t="s">
        <v>1</v>
      </c>
      <c r="N159" s="213" t="s">
        <v>42</v>
      </c>
      <c r="O159" s="88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85</v>
      </c>
      <c r="AT159" s="216" t="s">
        <v>162</v>
      </c>
      <c r="AU159" s="216" t="s">
        <v>77</v>
      </c>
      <c r="AY159" s="14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83</v>
      </c>
      <c r="BK159" s="217">
        <f>ROUND(I159*H159,2)</f>
        <v>0</v>
      </c>
      <c r="BL159" s="14" t="s">
        <v>83</v>
      </c>
      <c r="BM159" s="216" t="s">
        <v>295</v>
      </c>
    </row>
    <row r="160" s="2" customFormat="1" ht="14.4" customHeight="1">
      <c r="A160" s="35"/>
      <c r="B160" s="36"/>
      <c r="C160" s="204" t="s">
        <v>296</v>
      </c>
      <c r="D160" s="204" t="s">
        <v>162</v>
      </c>
      <c r="E160" s="205" t="s">
        <v>297</v>
      </c>
      <c r="F160" s="206" t="s">
        <v>298</v>
      </c>
      <c r="G160" s="207" t="s">
        <v>165</v>
      </c>
      <c r="H160" s="208">
        <v>1</v>
      </c>
      <c r="I160" s="209"/>
      <c r="J160" s="210">
        <f>ROUND(I160*H160,2)</f>
        <v>0</v>
      </c>
      <c r="K160" s="206" t="s">
        <v>1</v>
      </c>
      <c r="L160" s="211"/>
      <c r="M160" s="212" t="s">
        <v>1</v>
      </c>
      <c r="N160" s="213" t="s">
        <v>42</v>
      </c>
      <c r="O160" s="88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85</v>
      </c>
      <c r="AT160" s="216" t="s">
        <v>162</v>
      </c>
      <c r="AU160" s="216" t="s">
        <v>77</v>
      </c>
      <c r="AY160" s="14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" t="s">
        <v>83</v>
      </c>
      <c r="BK160" s="217">
        <f>ROUND(I160*H160,2)</f>
        <v>0</v>
      </c>
      <c r="BL160" s="14" t="s">
        <v>83</v>
      </c>
      <c r="BM160" s="216" t="s">
        <v>299</v>
      </c>
    </row>
    <row r="161" s="2" customFormat="1" ht="24.15" customHeight="1">
      <c r="A161" s="35"/>
      <c r="B161" s="36"/>
      <c r="C161" s="204" t="s">
        <v>300</v>
      </c>
      <c r="D161" s="204" t="s">
        <v>162</v>
      </c>
      <c r="E161" s="205" t="s">
        <v>301</v>
      </c>
      <c r="F161" s="206" t="s">
        <v>302</v>
      </c>
      <c r="G161" s="207" t="s">
        <v>165</v>
      </c>
      <c r="H161" s="208">
        <v>3</v>
      </c>
      <c r="I161" s="209"/>
      <c r="J161" s="210">
        <f>ROUND(I161*H161,2)</f>
        <v>0</v>
      </c>
      <c r="K161" s="206" t="s">
        <v>1</v>
      </c>
      <c r="L161" s="211"/>
      <c r="M161" s="212" t="s">
        <v>1</v>
      </c>
      <c r="N161" s="213" t="s">
        <v>42</v>
      </c>
      <c r="O161" s="88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85</v>
      </c>
      <c r="AT161" s="216" t="s">
        <v>162</v>
      </c>
      <c r="AU161" s="216" t="s">
        <v>77</v>
      </c>
      <c r="AY161" s="14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4" t="s">
        <v>83</v>
      </c>
      <c r="BK161" s="217">
        <f>ROUND(I161*H161,2)</f>
        <v>0</v>
      </c>
      <c r="BL161" s="14" t="s">
        <v>83</v>
      </c>
      <c r="BM161" s="216" t="s">
        <v>303</v>
      </c>
    </row>
    <row r="162" s="2" customFormat="1" ht="62.7" customHeight="1">
      <c r="A162" s="35"/>
      <c r="B162" s="36"/>
      <c r="C162" s="204" t="s">
        <v>304</v>
      </c>
      <c r="D162" s="204" t="s">
        <v>162</v>
      </c>
      <c r="E162" s="205" t="s">
        <v>305</v>
      </c>
      <c r="F162" s="206" t="s">
        <v>306</v>
      </c>
      <c r="G162" s="207" t="s">
        <v>165</v>
      </c>
      <c r="H162" s="208">
        <v>1</v>
      </c>
      <c r="I162" s="209"/>
      <c r="J162" s="210">
        <f>ROUND(I162*H162,2)</f>
        <v>0</v>
      </c>
      <c r="K162" s="206" t="s">
        <v>1</v>
      </c>
      <c r="L162" s="211"/>
      <c r="M162" s="212" t="s">
        <v>1</v>
      </c>
      <c r="N162" s="213" t="s">
        <v>42</v>
      </c>
      <c r="O162" s="88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85</v>
      </c>
      <c r="AT162" s="216" t="s">
        <v>162</v>
      </c>
      <c r="AU162" s="216" t="s">
        <v>77</v>
      </c>
      <c r="AY162" s="14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" t="s">
        <v>83</v>
      </c>
      <c r="BK162" s="217">
        <f>ROUND(I162*H162,2)</f>
        <v>0</v>
      </c>
      <c r="BL162" s="14" t="s">
        <v>83</v>
      </c>
      <c r="BM162" s="216" t="s">
        <v>307</v>
      </c>
    </row>
    <row r="163" s="2" customFormat="1" ht="24.15" customHeight="1">
      <c r="A163" s="35"/>
      <c r="B163" s="36"/>
      <c r="C163" s="204" t="s">
        <v>308</v>
      </c>
      <c r="D163" s="204" t="s">
        <v>162</v>
      </c>
      <c r="E163" s="205" t="s">
        <v>309</v>
      </c>
      <c r="F163" s="206" t="s">
        <v>310</v>
      </c>
      <c r="G163" s="207" t="s">
        <v>165</v>
      </c>
      <c r="H163" s="208">
        <v>1</v>
      </c>
      <c r="I163" s="209"/>
      <c r="J163" s="210">
        <f>ROUND(I163*H163,2)</f>
        <v>0</v>
      </c>
      <c r="K163" s="206" t="s">
        <v>1</v>
      </c>
      <c r="L163" s="211"/>
      <c r="M163" s="212" t="s">
        <v>1</v>
      </c>
      <c r="N163" s="213" t="s">
        <v>42</v>
      </c>
      <c r="O163" s="88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85</v>
      </c>
      <c r="AT163" s="216" t="s">
        <v>162</v>
      </c>
      <c r="AU163" s="216" t="s">
        <v>77</v>
      </c>
      <c r="AY163" s="14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" t="s">
        <v>83</v>
      </c>
      <c r="BK163" s="217">
        <f>ROUND(I163*H163,2)</f>
        <v>0</v>
      </c>
      <c r="BL163" s="14" t="s">
        <v>83</v>
      </c>
      <c r="BM163" s="216" t="s">
        <v>311</v>
      </c>
    </row>
    <row r="164" s="2" customFormat="1" ht="24.15" customHeight="1">
      <c r="A164" s="35"/>
      <c r="B164" s="36"/>
      <c r="C164" s="204" t="s">
        <v>312</v>
      </c>
      <c r="D164" s="204" t="s">
        <v>162</v>
      </c>
      <c r="E164" s="205" t="s">
        <v>313</v>
      </c>
      <c r="F164" s="206" t="s">
        <v>314</v>
      </c>
      <c r="G164" s="207" t="s">
        <v>165</v>
      </c>
      <c r="H164" s="208">
        <v>1</v>
      </c>
      <c r="I164" s="209"/>
      <c r="J164" s="210">
        <f>ROUND(I164*H164,2)</f>
        <v>0</v>
      </c>
      <c r="K164" s="206" t="s">
        <v>1</v>
      </c>
      <c r="L164" s="211"/>
      <c r="M164" s="212" t="s">
        <v>1</v>
      </c>
      <c r="N164" s="213" t="s">
        <v>42</v>
      </c>
      <c r="O164" s="88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6" t="s">
        <v>85</v>
      </c>
      <c r="AT164" s="216" t="s">
        <v>162</v>
      </c>
      <c r="AU164" s="216" t="s">
        <v>77</v>
      </c>
      <c r="AY164" s="14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4" t="s">
        <v>83</v>
      </c>
      <c r="BK164" s="217">
        <f>ROUND(I164*H164,2)</f>
        <v>0</v>
      </c>
      <c r="BL164" s="14" t="s">
        <v>83</v>
      </c>
      <c r="BM164" s="216" t="s">
        <v>315</v>
      </c>
    </row>
    <row r="165" s="2" customFormat="1" ht="14.4" customHeight="1">
      <c r="A165" s="35"/>
      <c r="B165" s="36"/>
      <c r="C165" s="204" t="s">
        <v>316</v>
      </c>
      <c r="D165" s="204" t="s">
        <v>162</v>
      </c>
      <c r="E165" s="205" t="s">
        <v>317</v>
      </c>
      <c r="F165" s="206" t="s">
        <v>318</v>
      </c>
      <c r="G165" s="207" t="s">
        <v>165</v>
      </c>
      <c r="H165" s="208">
        <v>1</v>
      </c>
      <c r="I165" s="209"/>
      <c r="J165" s="210">
        <f>ROUND(I165*H165,2)</f>
        <v>0</v>
      </c>
      <c r="K165" s="206" t="s">
        <v>1</v>
      </c>
      <c r="L165" s="211"/>
      <c r="M165" s="212" t="s">
        <v>1</v>
      </c>
      <c r="N165" s="213" t="s">
        <v>42</v>
      </c>
      <c r="O165" s="88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6" t="s">
        <v>85</v>
      </c>
      <c r="AT165" s="216" t="s">
        <v>162</v>
      </c>
      <c r="AU165" s="216" t="s">
        <v>77</v>
      </c>
      <c r="AY165" s="14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4" t="s">
        <v>83</v>
      </c>
      <c r="BK165" s="217">
        <f>ROUND(I165*H165,2)</f>
        <v>0</v>
      </c>
      <c r="BL165" s="14" t="s">
        <v>83</v>
      </c>
      <c r="BM165" s="216" t="s">
        <v>319</v>
      </c>
    </row>
    <row r="166" s="2" customFormat="1" ht="24.15" customHeight="1">
      <c r="A166" s="35"/>
      <c r="B166" s="36"/>
      <c r="C166" s="204" t="s">
        <v>320</v>
      </c>
      <c r="D166" s="204" t="s">
        <v>162</v>
      </c>
      <c r="E166" s="205" t="s">
        <v>321</v>
      </c>
      <c r="F166" s="206" t="s">
        <v>322</v>
      </c>
      <c r="G166" s="207" t="s">
        <v>165</v>
      </c>
      <c r="H166" s="208">
        <v>1</v>
      </c>
      <c r="I166" s="209"/>
      <c r="J166" s="210">
        <f>ROUND(I166*H166,2)</f>
        <v>0</v>
      </c>
      <c r="K166" s="206" t="s">
        <v>1</v>
      </c>
      <c r="L166" s="211"/>
      <c r="M166" s="212" t="s">
        <v>1</v>
      </c>
      <c r="N166" s="213" t="s">
        <v>42</v>
      </c>
      <c r="O166" s="88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85</v>
      </c>
      <c r="AT166" s="216" t="s">
        <v>162</v>
      </c>
      <c r="AU166" s="216" t="s">
        <v>77</v>
      </c>
      <c r="AY166" s="14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4" t="s">
        <v>83</v>
      </c>
      <c r="BK166" s="217">
        <f>ROUND(I166*H166,2)</f>
        <v>0</v>
      </c>
      <c r="BL166" s="14" t="s">
        <v>83</v>
      </c>
      <c r="BM166" s="216" t="s">
        <v>323</v>
      </c>
    </row>
    <row r="167" s="2" customFormat="1" ht="14.4" customHeight="1">
      <c r="A167" s="35"/>
      <c r="B167" s="36"/>
      <c r="C167" s="204" t="s">
        <v>324</v>
      </c>
      <c r="D167" s="204" t="s">
        <v>162</v>
      </c>
      <c r="E167" s="205" t="s">
        <v>325</v>
      </c>
      <c r="F167" s="206" t="s">
        <v>326</v>
      </c>
      <c r="G167" s="207" t="s">
        <v>165</v>
      </c>
      <c r="H167" s="208">
        <v>1</v>
      </c>
      <c r="I167" s="209"/>
      <c r="J167" s="210">
        <f>ROUND(I167*H167,2)</f>
        <v>0</v>
      </c>
      <c r="K167" s="206" t="s">
        <v>1</v>
      </c>
      <c r="L167" s="211"/>
      <c r="M167" s="212" t="s">
        <v>1</v>
      </c>
      <c r="N167" s="213" t="s">
        <v>42</v>
      </c>
      <c r="O167" s="88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6" t="s">
        <v>85</v>
      </c>
      <c r="AT167" s="216" t="s">
        <v>162</v>
      </c>
      <c r="AU167" s="216" t="s">
        <v>77</v>
      </c>
      <c r="AY167" s="14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4" t="s">
        <v>83</v>
      </c>
      <c r="BK167" s="217">
        <f>ROUND(I167*H167,2)</f>
        <v>0</v>
      </c>
      <c r="BL167" s="14" t="s">
        <v>83</v>
      </c>
      <c r="BM167" s="216" t="s">
        <v>327</v>
      </c>
    </row>
    <row r="168" s="2" customFormat="1" ht="24.15" customHeight="1">
      <c r="A168" s="35"/>
      <c r="B168" s="36"/>
      <c r="C168" s="204" t="s">
        <v>328</v>
      </c>
      <c r="D168" s="204" t="s">
        <v>162</v>
      </c>
      <c r="E168" s="205" t="s">
        <v>329</v>
      </c>
      <c r="F168" s="206" t="s">
        <v>330</v>
      </c>
      <c r="G168" s="207" t="s">
        <v>165</v>
      </c>
      <c r="H168" s="208">
        <v>2</v>
      </c>
      <c r="I168" s="209"/>
      <c r="J168" s="210">
        <f>ROUND(I168*H168,2)</f>
        <v>0</v>
      </c>
      <c r="K168" s="206" t="s">
        <v>1</v>
      </c>
      <c r="L168" s="211"/>
      <c r="M168" s="212" t="s">
        <v>1</v>
      </c>
      <c r="N168" s="213" t="s">
        <v>42</v>
      </c>
      <c r="O168" s="88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85</v>
      </c>
      <c r="AT168" s="216" t="s">
        <v>162</v>
      </c>
      <c r="AU168" s="216" t="s">
        <v>77</v>
      </c>
      <c r="AY168" s="14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4" t="s">
        <v>83</v>
      </c>
      <c r="BK168" s="217">
        <f>ROUND(I168*H168,2)</f>
        <v>0</v>
      </c>
      <c r="BL168" s="14" t="s">
        <v>83</v>
      </c>
      <c r="BM168" s="216" t="s">
        <v>331</v>
      </c>
    </row>
    <row r="169" s="2" customFormat="1" ht="24.15" customHeight="1">
      <c r="A169" s="35"/>
      <c r="B169" s="36"/>
      <c r="C169" s="204" t="s">
        <v>332</v>
      </c>
      <c r="D169" s="204" t="s">
        <v>162</v>
      </c>
      <c r="E169" s="205" t="s">
        <v>333</v>
      </c>
      <c r="F169" s="206" t="s">
        <v>334</v>
      </c>
      <c r="G169" s="207" t="s">
        <v>165</v>
      </c>
      <c r="H169" s="208">
        <v>1</v>
      </c>
      <c r="I169" s="209"/>
      <c r="J169" s="210">
        <f>ROUND(I169*H169,2)</f>
        <v>0</v>
      </c>
      <c r="K169" s="206" t="s">
        <v>1</v>
      </c>
      <c r="L169" s="211"/>
      <c r="M169" s="212" t="s">
        <v>1</v>
      </c>
      <c r="N169" s="213" t="s">
        <v>42</v>
      </c>
      <c r="O169" s="88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85</v>
      </c>
      <c r="AT169" s="216" t="s">
        <v>162</v>
      </c>
      <c r="AU169" s="216" t="s">
        <v>77</v>
      </c>
      <c r="AY169" s="14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4" t="s">
        <v>83</v>
      </c>
      <c r="BK169" s="217">
        <f>ROUND(I169*H169,2)</f>
        <v>0</v>
      </c>
      <c r="BL169" s="14" t="s">
        <v>83</v>
      </c>
      <c r="BM169" s="216" t="s">
        <v>335</v>
      </c>
    </row>
    <row r="170" s="2" customFormat="1" ht="37.8" customHeight="1">
      <c r="A170" s="35"/>
      <c r="B170" s="36"/>
      <c r="C170" s="204" t="s">
        <v>336</v>
      </c>
      <c r="D170" s="204" t="s">
        <v>162</v>
      </c>
      <c r="E170" s="205" t="s">
        <v>337</v>
      </c>
      <c r="F170" s="206" t="s">
        <v>338</v>
      </c>
      <c r="G170" s="207" t="s">
        <v>165</v>
      </c>
      <c r="H170" s="208">
        <v>1</v>
      </c>
      <c r="I170" s="209"/>
      <c r="J170" s="210">
        <f>ROUND(I170*H170,2)</f>
        <v>0</v>
      </c>
      <c r="K170" s="206" t="s">
        <v>1</v>
      </c>
      <c r="L170" s="211"/>
      <c r="M170" s="212" t="s">
        <v>1</v>
      </c>
      <c r="N170" s="213" t="s">
        <v>42</v>
      </c>
      <c r="O170" s="88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85</v>
      </c>
      <c r="AT170" s="216" t="s">
        <v>162</v>
      </c>
      <c r="AU170" s="216" t="s">
        <v>77</v>
      </c>
      <c r="AY170" s="14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4" t="s">
        <v>83</v>
      </c>
      <c r="BK170" s="217">
        <f>ROUND(I170*H170,2)</f>
        <v>0</v>
      </c>
      <c r="BL170" s="14" t="s">
        <v>83</v>
      </c>
      <c r="BM170" s="216" t="s">
        <v>339</v>
      </c>
    </row>
    <row r="171" s="2" customFormat="1" ht="24.15" customHeight="1">
      <c r="A171" s="35"/>
      <c r="B171" s="36"/>
      <c r="C171" s="204" t="s">
        <v>340</v>
      </c>
      <c r="D171" s="204" t="s">
        <v>162</v>
      </c>
      <c r="E171" s="205" t="s">
        <v>341</v>
      </c>
      <c r="F171" s="206" t="s">
        <v>342</v>
      </c>
      <c r="G171" s="207" t="s">
        <v>165</v>
      </c>
      <c r="H171" s="208">
        <v>1</v>
      </c>
      <c r="I171" s="209"/>
      <c r="J171" s="210">
        <f>ROUND(I171*H171,2)</f>
        <v>0</v>
      </c>
      <c r="K171" s="206" t="s">
        <v>1</v>
      </c>
      <c r="L171" s="211"/>
      <c r="M171" s="212" t="s">
        <v>1</v>
      </c>
      <c r="N171" s="213" t="s">
        <v>42</v>
      </c>
      <c r="O171" s="88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6" t="s">
        <v>85</v>
      </c>
      <c r="AT171" s="216" t="s">
        <v>162</v>
      </c>
      <c r="AU171" s="216" t="s">
        <v>77</v>
      </c>
      <c r="AY171" s="14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4" t="s">
        <v>83</v>
      </c>
      <c r="BK171" s="217">
        <f>ROUND(I171*H171,2)</f>
        <v>0</v>
      </c>
      <c r="BL171" s="14" t="s">
        <v>83</v>
      </c>
      <c r="BM171" s="216" t="s">
        <v>343</v>
      </c>
    </row>
    <row r="172" s="2" customFormat="1" ht="24.15" customHeight="1">
      <c r="A172" s="35"/>
      <c r="B172" s="36"/>
      <c r="C172" s="204" t="s">
        <v>344</v>
      </c>
      <c r="D172" s="204" t="s">
        <v>162</v>
      </c>
      <c r="E172" s="205" t="s">
        <v>345</v>
      </c>
      <c r="F172" s="206" t="s">
        <v>346</v>
      </c>
      <c r="G172" s="207" t="s">
        <v>165</v>
      </c>
      <c r="H172" s="208">
        <v>2</v>
      </c>
      <c r="I172" s="209"/>
      <c r="J172" s="210">
        <f>ROUND(I172*H172,2)</f>
        <v>0</v>
      </c>
      <c r="K172" s="206" t="s">
        <v>1</v>
      </c>
      <c r="L172" s="211"/>
      <c r="M172" s="212" t="s">
        <v>1</v>
      </c>
      <c r="N172" s="213" t="s">
        <v>42</v>
      </c>
      <c r="O172" s="88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85</v>
      </c>
      <c r="AT172" s="216" t="s">
        <v>162</v>
      </c>
      <c r="AU172" s="216" t="s">
        <v>77</v>
      </c>
      <c r="AY172" s="14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4" t="s">
        <v>83</v>
      </c>
      <c r="BK172" s="217">
        <f>ROUND(I172*H172,2)</f>
        <v>0</v>
      </c>
      <c r="BL172" s="14" t="s">
        <v>83</v>
      </c>
      <c r="BM172" s="216" t="s">
        <v>347</v>
      </c>
    </row>
    <row r="173" s="2" customFormat="1" ht="24.15" customHeight="1">
      <c r="A173" s="35"/>
      <c r="B173" s="36"/>
      <c r="C173" s="204" t="s">
        <v>348</v>
      </c>
      <c r="D173" s="204" t="s">
        <v>162</v>
      </c>
      <c r="E173" s="205" t="s">
        <v>349</v>
      </c>
      <c r="F173" s="206" t="s">
        <v>350</v>
      </c>
      <c r="G173" s="207" t="s">
        <v>165</v>
      </c>
      <c r="H173" s="208">
        <v>3</v>
      </c>
      <c r="I173" s="209"/>
      <c r="J173" s="210">
        <f>ROUND(I173*H173,2)</f>
        <v>0</v>
      </c>
      <c r="K173" s="206" t="s">
        <v>1</v>
      </c>
      <c r="L173" s="211"/>
      <c r="M173" s="212" t="s">
        <v>1</v>
      </c>
      <c r="N173" s="213" t="s">
        <v>42</v>
      </c>
      <c r="O173" s="88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6" t="s">
        <v>85</v>
      </c>
      <c r="AT173" s="216" t="s">
        <v>162</v>
      </c>
      <c r="AU173" s="216" t="s">
        <v>77</v>
      </c>
      <c r="AY173" s="14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4" t="s">
        <v>83</v>
      </c>
      <c r="BK173" s="217">
        <f>ROUND(I173*H173,2)</f>
        <v>0</v>
      </c>
      <c r="BL173" s="14" t="s">
        <v>83</v>
      </c>
      <c r="BM173" s="216" t="s">
        <v>351</v>
      </c>
    </row>
    <row r="174" s="2" customFormat="1" ht="24.15" customHeight="1">
      <c r="A174" s="35"/>
      <c r="B174" s="36"/>
      <c r="C174" s="204" t="s">
        <v>352</v>
      </c>
      <c r="D174" s="204" t="s">
        <v>162</v>
      </c>
      <c r="E174" s="205" t="s">
        <v>353</v>
      </c>
      <c r="F174" s="206" t="s">
        <v>354</v>
      </c>
      <c r="G174" s="207" t="s">
        <v>165</v>
      </c>
      <c r="H174" s="208">
        <v>1</v>
      </c>
      <c r="I174" s="209"/>
      <c r="J174" s="210">
        <f>ROUND(I174*H174,2)</f>
        <v>0</v>
      </c>
      <c r="K174" s="206" t="s">
        <v>1</v>
      </c>
      <c r="L174" s="211"/>
      <c r="M174" s="212" t="s">
        <v>1</v>
      </c>
      <c r="N174" s="213" t="s">
        <v>42</v>
      </c>
      <c r="O174" s="88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6" t="s">
        <v>85</v>
      </c>
      <c r="AT174" s="216" t="s">
        <v>162</v>
      </c>
      <c r="AU174" s="216" t="s">
        <v>77</v>
      </c>
      <c r="AY174" s="14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4" t="s">
        <v>83</v>
      </c>
      <c r="BK174" s="217">
        <f>ROUND(I174*H174,2)</f>
        <v>0</v>
      </c>
      <c r="BL174" s="14" t="s">
        <v>83</v>
      </c>
      <c r="BM174" s="216" t="s">
        <v>355</v>
      </c>
    </row>
    <row r="175" s="2" customFormat="1" ht="24.15" customHeight="1">
      <c r="A175" s="35"/>
      <c r="B175" s="36"/>
      <c r="C175" s="204" t="s">
        <v>356</v>
      </c>
      <c r="D175" s="204" t="s">
        <v>162</v>
      </c>
      <c r="E175" s="205" t="s">
        <v>357</v>
      </c>
      <c r="F175" s="206" t="s">
        <v>358</v>
      </c>
      <c r="G175" s="207" t="s">
        <v>165</v>
      </c>
      <c r="H175" s="208">
        <v>68</v>
      </c>
      <c r="I175" s="209"/>
      <c r="J175" s="210">
        <f>ROUND(I175*H175,2)</f>
        <v>0</v>
      </c>
      <c r="K175" s="206" t="s">
        <v>1</v>
      </c>
      <c r="L175" s="211"/>
      <c r="M175" s="212" t="s">
        <v>1</v>
      </c>
      <c r="N175" s="213" t="s">
        <v>42</v>
      </c>
      <c r="O175" s="88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6" t="s">
        <v>85</v>
      </c>
      <c r="AT175" s="216" t="s">
        <v>162</v>
      </c>
      <c r="AU175" s="216" t="s">
        <v>77</v>
      </c>
      <c r="AY175" s="14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4" t="s">
        <v>83</v>
      </c>
      <c r="BK175" s="217">
        <f>ROUND(I175*H175,2)</f>
        <v>0</v>
      </c>
      <c r="BL175" s="14" t="s">
        <v>83</v>
      </c>
      <c r="BM175" s="216" t="s">
        <v>359</v>
      </c>
    </row>
    <row r="176" s="2" customFormat="1" ht="24.15" customHeight="1">
      <c r="A176" s="35"/>
      <c r="B176" s="36"/>
      <c r="C176" s="204" t="s">
        <v>360</v>
      </c>
      <c r="D176" s="204" t="s">
        <v>162</v>
      </c>
      <c r="E176" s="205" t="s">
        <v>361</v>
      </c>
      <c r="F176" s="206" t="s">
        <v>362</v>
      </c>
      <c r="G176" s="207" t="s">
        <v>165</v>
      </c>
      <c r="H176" s="208">
        <v>68</v>
      </c>
      <c r="I176" s="209"/>
      <c r="J176" s="210">
        <f>ROUND(I176*H176,2)</f>
        <v>0</v>
      </c>
      <c r="K176" s="206" t="s">
        <v>1</v>
      </c>
      <c r="L176" s="211"/>
      <c r="M176" s="212" t="s">
        <v>1</v>
      </c>
      <c r="N176" s="213" t="s">
        <v>42</v>
      </c>
      <c r="O176" s="88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6" t="s">
        <v>85</v>
      </c>
      <c r="AT176" s="216" t="s">
        <v>162</v>
      </c>
      <c r="AU176" s="216" t="s">
        <v>77</v>
      </c>
      <c r="AY176" s="14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4" t="s">
        <v>83</v>
      </c>
      <c r="BK176" s="217">
        <f>ROUND(I176*H176,2)</f>
        <v>0</v>
      </c>
      <c r="BL176" s="14" t="s">
        <v>83</v>
      </c>
      <c r="BM176" s="216" t="s">
        <v>363</v>
      </c>
    </row>
    <row r="177" s="2" customFormat="1" ht="24.15" customHeight="1">
      <c r="A177" s="35"/>
      <c r="B177" s="36"/>
      <c r="C177" s="204" t="s">
        <v>364</v>
      </c>
      <c r="D177" s="204" t="s">
        <v>162</v>
      </c>
      <c r="E177" s="205" t="s">
        <v>365</v>
      </c>
      <c r="F177" s="206" t="s">
        <v>366</v>
      </c>
      <c r="G177" s="207" t="s">
        <v>209</v>
      </c>
      <c r="H177" s="208">
        <v>250</v>
      </c>
      <c r="I177" s="209"/>
      <c r="J177" s="210">
        <f>ROUND(I177*H177,2)</f>
        <v>0</v>
      </c>
      <c r="K177" s="206" t="s">
        <v>1</v>
      </c>
      <c r="L177" s="211"/>
      <c r="M177" s="212" t="s">
        <v>1</v>
      </c>
      <c r="N177" s="213" t="s">
        <v>42</v>
      </c>
      <c r="O177" s="88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6" t="s">
        <v>210</v>
      </c>
      <c r="AT177" s="216" t="s">
        <v>162</v>
      </c>
      <c r="AU177" s="216" t="s">
        <v>77</v>
      </c>
      <c r="AY177" s="14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4" t="s">
        <v>83</v>
      </c>
      <c r="BK177" s="217">
        <f>ROUND(I177*H177,2)</f>
        <v>0</v>
      </c>
      <c r="BL177" s="14" t="s">
        <v>210</v>
      </c>
      <c r="BM177" s="216" t="s">
        <v>367</v>
      </c>
    </row>
    <row r="178" s="2" customFormat="1" ht="24.15" customHeight="1">
      <c r="A178" s="35"/>
      <c r="B178" s="36"/>
      <c r="C178" s="204" t="s">
        <v>368</v>
      </c>
      <c r="D178" s="204" t="s">
        <v>162</v>
      </c>
      <c r="E178" s="205" t="s">
        <v>369</v>
      </c>
      <c r="F178" s="206" t="s">
        <v>370</v>
      </c>
      <c r="G178" s="207" t="s">
        <v>209</v>
      </c>
      <c r="H178" s="208">
        <v>125</v>
      </c>
      <c r="I178" s="209"/>
      <c r="J178" s="210">
        <f>ROUND(I178*H178,2)</f>
        <v>0</v>
      </c>
      <c r="K178" s="206" t="s">
        <v>1</v>
      </c>
      <c r="L178" s="211"/>
      <c r="M178" s="212" t="s">
        <v>1</v>
      </c>
      <c r="N178" s="213" t="s">
        <v>42</v>
      </c>
      <c r="O178" s="88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6" t="s">
        <v>210</v>
      </c>
      <c r="AT178" s="216" t="s">
        <v>162</v>
      </c>
      <c r="AU178" s="216" t="s">
        <v>77</v>
      </c>
      <c r="AY178" s="14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4" t="s">
        <v>83</v>
      </c>
      <c r="BK178" s="217">
        <f>ROUND(I178*H178,2)</f>
        <v>0</v>
      </c>
      <c r="BL178" s="14" t="s">
        <v>210</v>
      </c>
      <c r="BM178" s="216" t="s">
        <v>371</v>
      </c>
    </row>
    <row r="179" s="2" customFormat="1" ht="24.15" customHeight="1">
      <c r="A179" s="35"/>
      <c r="B179" s="36"/>
      <c r="C179" s="204" t="s">
        <v>14</v>
      </c>
      <c r="D179" s="204" t="s">
        <v>162</v>
      </c>
      <c r="E179" s="205" t="s">
        <v>372</v>
      </c>
      <c r="F179" s="206" t="s">
        <v>373</v>
      </c>
      <c r="G179" s="207" t="s">
        <v>209</v>
      </c>
      <c r="H179" s="208">
        <v>44</v>
      </c>
      <c r="I179" s="209"/>
      <c r="J179" s="210">
        <f>ROUND(I179*H179,2)</f>
        <v>0</v>
      </c>
      <c r="K179" s="206" t="s">
        <v>1</v>
      </c>
      <c r="L179" s="211"/>
      <c r="M179" s="212" t="s">
        <v>1</v>
      </c>
      <c r="N179" s="213" t="s">
        <v>42</v>
      </c>
      <c r="O179" s="88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6" t="s">
        <v>85</v>
      </c>
      <c r="AT179" s="216" t="s">
        <v>162</v>
      </c>
      <c r="AU179" s="216" t="s">
        <v>77</v>
      </c>
      <c r="AY179" s="14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4" t="s">
        <v>83</v>
      </c>
      <c r="BK179" s="217">
        <f>ROUND(I179*H179,2)</f>
        <v>0</v>
      </c>
      <c r="BL179" s="14" t="s">
        <v>83</v>
      </c>
      <c r="BM179" s="216" t="s">
        <v>374</v>
      </c>
    </row>
    <row r="180" s="2" customFormat="1" ht="24.15" customHeight="1">
      <c r="A180" s="35"/>
      <c r="B180" s="36"/>
      <c r="C180" s="204" t="s">
        <v>375</v>
      </c>
      <c r="D180" s="204" t="s">
        <v>162</v>
      </c>
      <c r="E180" s="205" t="s">
        <v>376</v>
      </c>
      <c r="F180" s="206" t="s">
        <v>377</v>
      </c>
      <c r="G180" s="207" t="s">
        <v>209</v>
      </c>
      <c r="H180" s="208">
        <v>24</v>
      </c>
      <c r="I180" s="209"/>
      <c r="J180" s="210">
        <f>ROUND(I180*H180,2)</f>
        <v>0</v>
      </c>
      <c r="K180" s="206" t="s">
        <v>1</v>
      </c>
      <c r="L180" s="211"/>
      <c r="M180" s="212" t="s">
        <v>1</v>
      </c>
      <c r="N180" s="213" t="s">
        <v>42</v>
      </c>
      <c r="O180" s="88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6" t="s">
        <v>85</v>
      </c>
      <c r="AT180" s="216" t="s">
        <v>162</v>
      </c>
      <c r="AU180" s="216" t="s">
        <v>77</v>
      </c>
      <c r="AY180" s="14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4" t="s">
        <v>83</v>
      </c>
      <c r="BK180" s="217">
        <f>ROUND(I180*H180,2)</f>
        <v>0</v>
      </c>
      <c r="BL180" s="14" t="s">
        <v>83</v>
      </c>
      <c r="BM180" s="216" t="s">
        <v>378</v>
      </c>
    </row>
    <row r="181" s="2" customFormat="1" ht="24.15" customHeight="1">
      <c r="A181" s="35"/>
      <c r="B181" s="36"/>
      <c r="C181" s="204" t="s">
        <v>379</v>
      </c>
      <c r="D181" s="204" t="s">
        <v>162</v>
      </c>
      <c r="E181" s="205" t="s">
        <v>380</v>
      </c>
      <c r="F181" s="206" t="s">
        <v>381</v>
      </c>
      <c r="G181" s="207" t="s">
        <v>209</v>
      </c>
      <c r="H181" s="208">
        <v>78</v>
      </c>
      <c r="I181" s="209"/>
      <c r="J181" s="210">
        <f>ROUND(I181*H181,2)</f>
        <v>0</v>
      </c>
      <c r="K181" s="206" t="s">
        <v>1</v>
      </c>
      <c r="L181" s="211"/>
      <c r="M181" s="212" t="s">
        <v>1</v>
      </c>
      <c r="N181" s="213" t="s">
        <v>42</v>
      </c>
      <c r="O181" s="88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6" t="s">
        <v>85</v>
      </c>
      <c r="AT181" s="216" t="s">
        <v>162</v>
      </c>
      <c r="AU181" s="216" t="s">
        <v>77</v>
      </c>
      <c r="AY181" s="14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4" t="s">
        <v>83</v>
      </c>
      <c r="BK181" s="217">
        <f>ROUND(I181*H181,2)</f>
        <v>0</v>
      </c>
      <c r="BL181" s="14" t="s">
        <v>83</v>
      </c>
      <c r="BM181" s="216" t="s">
        <v>382</v>
      </c>
    </row>
    <row r="182" s="2" customFormat="1" ht="24.15" customHeight="1">
      <c r="A182" s="35"/>
      <c r="B182" s="36"/>
      <c r="C182" s="204" t="s">
        <v>383</v>
      </c>
      <c r="D182" s="204" t="s">
        <v>162</v>
      </c>
      <c r="E182" s="205" t="s">
        <v>384</v>
      </c>
      <c r="F182" s="206" t="s">
        <v>385</v>
      </c>
      <c r="G182" s="207" t="s">
        <v>209</v>
      </c>
      <c r="H182" s="208">
        <v>66</v>
      </c>
      <c r="I182" s="209"/>
      <c r="J182" s="210">
        <f>ROUND(I182*H182,2)</f>
        <v>0</v>
      </c>
      <c r="K182" s="206" t="s">
        <v>1</v>
      </c>
      <c r="L182" s="211"/>
      <c r="M182" s="212" t="s">
        <v>1</v>
      </c>
      <c r="N182" s="213" t="s">
        <v>42</v>
      </c>
      <c r="O182" s="88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6" t="s">
        <v>85</v>
      </c>
      <c r="AT182" s="216" t="s">
        <v>162</v>
      </c>
      <c r="AU182" s="216" t="s">
        <v>77</v>
      </c>
      <c r="AY182" s="14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4" t="s">
        <v>83</v>
      </c>
      <c r="BK182" s="217">
        <f>ROUND(I182*H182,2)</f>
        <v>0</v>
      </c>
      <c r="BL182" s="14" t="s">
        <v>83</v>
      </c>
      <c r="BM182" s="216" t="s">
        <v>386</v>
      </c>
    </row>
    <row r="183" s="2" customFormat="1" ht="24.15" customHeight="1">
      <c r="A183" s="35"/>
      <c r="B183" s="36"/>
      <c r="C183" s="204" t="s">
        <v>387</v>
      </c>
      <c r="D183" s="204" t="s">
        <v>162</v>
      </c>
      <c r="E183" s="205" t="s">
        <v>388</v>
      </c>
      <c r="F183" s="206" t="s">
        <v>389</v>
      </c>
      <c r="G183" s="207" t="s">
        <v>209</v>
      </c>
      <c r="H183" s="208">
        <v>38</v>
      </c>
      <c r="I183" s="209"/>
      <c r="J183" s="210">
        <f>ROUND(I183*H183,2)</f>
        <v>0</v>
      </c>
      <c r="K183" s="206" t="s">
        <v>1</v>
      </c>
      <c r="L183" s="211"/>
      <c r="M183" s="212" t="s">
        <v>1</v>
      </c>
      <c r="N183" s="213" t="s">
        <v>42</v>
      </c>
      <c r="O183" s="88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6" t="s">
        <v>85</v>
      </c>
      <c r="AT183" s="216" t="s">
        <v>162</v>
      </c>
      <c r="AU183" s="216" t="s">
        <v>77</v>
      </c>
      <c r="AY183" s="14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4" t="s">
        <v>83</v>
      </c>
      <c r="BK183" s="217">
        <f>ROUND(I183*H183,2)</f>
        <v>0</v>
      </c>
      <c r="BL183" s="14" t="s">
        <v>83</v>
      </c>
      <c r="BM183" s="216" t="s">
        <v>390</v>
      </c>
    </row>
    <row r="184" s="2" customFormat="1" ht="24.15" customHeight="1">
      <c r="A184" s="35"/>
      <c r="B184" s="36"/>
      <c r="C184" s="204" t="s">
        <v>391</v>
      </c>
      <c r="D184" s="204" t="s">
        <v>162</v>
      </c>
      <c r="E184" s="205" t="s">
        <v>392</v>
      </c>
      <c r="F184" s="206" t="s">
        <v>393</v>
      </c>
      <c r="G184" s="207" t="s">
        <v>165</v>
      </c>
      <c r="H184" s="208">
        <v>4</v>
      </c>
      <c r="I184" s="209"/>
      <c r="J184" s="210">
        <f>ROUND(I184*H184,2)</f>
        <v>0</v>
      </c>
      <c r="K184" s="206" t="s">
        <v>1</v>
      </c>
      <c r="L184" s="211"/>
      <c r="M184" s="212" t="s">
        <v>1</v>
      </c>
      <c r="N184" s="213" t="s">
        <v>42</v>
      </c>
      <c r="O184" s="88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6" t="s">
        <v>210</v>
      </c>
      <c r="AT184" s="216" t="s">
        <v>162</v>
      </c>
      <c r="AU184" s="216" t="s">
        <v>77</v>
      </c>
      <c r="AY184" s="14" t="s">
        <v>166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4" t="s">
        <v>83</v>
      </c>
      <c r="BK184" s="217">
        <f>ROUND(I184*H184,2)</f>
        <v>0</v>
      </c>
      <c r="BL184" s="14" t="s">
        <v>210</v>
      </c>
      <c r="BM184" s="216" t="s">
        <v>394</v>
      </c>
    </row>
    <row r="185" s="2" customFormat="1" ht="14.4" customHeight="1">
      <c r="A185" s="35"/>
      <c r="B185" s="36"/>
      <c r="C185" s="204" t="s">
        <v>395</v>
      </c>
      <c r="D185" s="204" t="s">
        <v>162</v>
      </c>
      <c r="E185" s="205" t="s">
        <v>396</v>
      </c>
      <c r="F185" s="206" t="s">
        <v>397</v>
      </c>
      <c r="G185" s="207" t="s">
        <v>165</v>
      </c>
      <c r="H185" s="208">
        <v>4</v>
      </c>
      <c r="I185" s="209"/>
      <c r="J185" s="210">
        <f>ROUND(I185*H185,2)</f>
        <v>0</v>
      </c>
      <c r="K185" s="206" t="s">
        <v>1</v>
      </c>
      <c r="L185" s="211"/>
      <c r="M185" s="212" t="s">
        <v>1</v>
      </c>
      <c r="N185" s="213" t="s">
        <v>42</v>
      </c>
      <c r="O185" s="88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6" t="s">
        <v>85</v>
      </c>
      <c r="AT185" s="216" t="s">
        <v>162</v>
      </c>
      <c r="AU185" s="216" t="s">
        <v>77</v>
      </c>
      <c r="AY185" s="14" t="s">
        <v>166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4" t="s">
        <v>83</v>
      </c>
      <c r="BK185" s="217">
        <f>ROUND(I185*H185,2)</f>
        <v>0</v>
      </c>
      <c r="BL185" s="14" t="s">
        <v>83</v>
      </c>
      <c r="BM185" s="216" t="s">
        <v>398</v>
      </c>
    </row>
    <row r="186" s="2" customFormat="1" ht="24.15" customHeight="1">
      <c r="A186" s="35"/>
      <c r="B186" s="36"/>
      <c r="C186" s="204" t="s">
        <v>399</v>
      </c>
      <c r="D186" s="204" t="s">
        <v>162</v>
      </c>
      <c r="E186" s="205" t="s">
        <v>400</v>
      </c>
      <c r="F186" s="206" t="s">
        <v>401</v>
      </c>
      <c r="G186" s="207" t="s">
        <v>165</v>
      </c>
      <c r="H186" s="208">
        <v>4</v>
      </c>
      <c r="I186" s="209"/>
      <c r="J186" s="210">
        <f>ROUND(I186*H186,2)</f>
        <v>0</v>
      </c>
      <c r="K186" s="206" t="s">
        <v>1</v>
      </c>
      <c r="L186" s="211"/>
      <c r="M186" s="212" t="s">
        <v>1</v>
      </c>
      <c r="N186" s="213" t="s">
        <v>42</v>
      </c>
      <c r="O186" s="88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6" t="s">
        <v>85</v>
      </c>
      <c r="AT186" s="216" t="s">
        <v>162</v>
      </c>
      <c r="AU186" s="216" t="s">
        <v>77</v>
      </c>
      <c r="AY186" s="14" t="s">
        <v>166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4" t="s">
        <v>83</v>
      </c>
      <c r="BK186" s="217">
        <f>ROUND(I186*H186,2)</f>
        <v>0</v>
      </c>
      <c r="BL186" s="14" t="s">
        <v>83</v>
      </c>
      <c r="BM186" s="216" t="s">
        <v>402</v>
      </c>
    </row>
    <row r="187" s="2" customFormat="1" ht="49.05" customHeight="1">
      <c r="A187" s="35"/>
      <c r="B187" s="36"/>
      <c r="C187" s="204" t="s">
        <v>403</v>
      </c>
      <c r="D187" s="204" t="s">
        <v>162</v>
      </c>
      <c r="E187" s="205" t="s">
        <v>404</v>
      </c>
      <c r="F187" s="206" t="s">
        <v>405</v>
      </c>
      <c r="G187" s="207" t="s">
        <v>165</v>
      </c>
      <c r="H187" s="208">
        <v>1</v>
      </c>
      <c r="I187" s="209"/>
      <c r="J187" s="210">
        <f>ROUND(I187*H187,2)</f>
        <v>0</v>
      </c>
      <c r="K187" s="206" t="s">
        <v>1</v>
      </c>
      <c r="L187" s="211"/>
      <c r="M187" s="212" t="s">
        <v>1</v>
      </c>
      <c r="N187" s="213" t="s">
        <v>42</v>
      </c>
      <c r="O187" s="88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6" t="s">
        <v>210</v>
      </c>
      <c r="AT187" s="216" t="s">
        <v>162</v>
      </c>
      <c r="AU187" s="216" t="s">
        <v>77</v>
      </c>
      <c r="AY187" s="14" t="s">
        <v>166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4" t="s">
        <v>83</v>
      </c>
      <c r="BK187" s="217">
        <f>ROUND(I187*H187,2)</f>
        <v>0</v>
      </c>
      <c r="BL187" s="14" t="s">
        <v>210</v>
      </c>
      <c r="BM187" s="216" t="s">
        <v>406</v>
      </c>
    </row>
    <row r="188" s="2" customFormat="1" ht="24.15" customHeight="1">
      <c r="A188" s="35"/>
      <c r="B188" s="36"/>
      <c r="C188" s="204" t="s">
        <v>407</v>
      </c>
      <c r="D188" s="204" t="s">
        <v>162</v>
      </c>
      <c r="E188" s="205" t="s">
        <v>408</v>
      </c>
      <c r="F188" s="206" t="s">
        <v>409</v>
      </c>
      <c r="G188" s="207" t="s">
        <v>165</v>
      </c>
      <c r="H188" s="208">
        <v>1</v>
      </c>
      <c r="I188" s="209"/>
      <c r="J188" s="210">
        <f>ROUND(I188*H188,2)</f>
        <v>0</v>
      </c>
      <c r="K188" s="206" t="s">
        <v>1</v>
      </c>
      <c r="L188" s="211"/>
      <c r="M188" s="212" t="s">
        <v>1</v>
      </c>
      <c r="N188" s="213" t="s">
        <v>42</v>
      </c>
      <c r="O188" s="88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6" t="s">
        <v>210</v>
      </c>
      <c r="AT188" s="216" t="s">
        <v>162</v>
      </c>
      <c r="AU188" s="216" t="s">
        <v>77</v>
      </c>
      <c r="AY188" s="14" t="s">
        <v>166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4" t="s">
        <v>83</v>
      </c>
      <c r="BK188" s="217">
        <f>ROUND(I188*H188,2)</f>
        <v>0</v>
      </c>
      <c r="BL188" s="14" t="s">
        <v>210</v>
      </c>
      <c r="BM188" s="216" t="s">
        <v>410</v>
      </c>
    </row>
    <row r="189" s="2" customFormat="1" ht="24.15" customHeight="1">
      <c r="A189" s="35"/>
      <c r="B189" s="36"/>
      <c r="C189" s="204" t="s">
        <v>411</v>
      </c>
      <c r="D189" s="204" t="s">
        <v>162</v>
      </c>
      <c r="E189" s="205" t="s">
        <v>412</v>
      </c>
      <c r="F189" s="206" t="s">
        <v>413</v>
      </c>
      <c r="G189" s="207" t="s">
        <v>165</v>
      </c>
      <c r="H189" s="208">
        <v>1</v>
      </c>
      <c r="I189" s="209"/>
      <c r="J189" s="210">
        <f>ROUND(I189*H189,2)</f>
        <v>0</v>
      </c>
      <c r="K189" s="206" t="s">
        <v>1</v>
      </c>
      <c r="L189" s="211"/>
      <c r="M189" s="212" t="s">
        <v>1</v>
      </c>
      <c r="N189" s="213" t="s">
        <v>42</v>
      </c>
      <c r="O189" s="88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6" t="s">
        <v>85</v>
      </c>
      <c r="AT189" s="216" t="s">
        <v>162</v>
      </c>
      <c r="AU189" s="216" t="s">
        <v>77</v>
      </c>
      <c r="AY189" s="14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4" t="s">
        <v>83</v>
      </c>
      <c r="BK189" s="217">
        <f>ROUND(I189*H189,2)</f>
        <v>0</v>
      </c>
      <c r="BL189" s="14" t="s">
        <v>83</v>
      </c>
      <c r="BM189" s="216" t="s">
        <v>414</v>
      </c>
    </row>
    <row r="190" s="2" customFormat="1" ht="37.8" customHeight="1">
      <c r="A190" s="35"/>
      <c r="B190" s="36"/>
      <c r="C190" s="204" t="s">
        <v>415</v>
      </c>
      <c r="D190" s="204" t="s">
        <v>162</v>
      </c>
      <c r="E190" s="205" t="s">
        <v>416</v>
      </c>
      <c r="F190" s="206" t="s">
        <v>417</v>
      </c>
      <c r="G190" s="207" t="s">
        <v>165</v>
      </c>
      <c r="H190" s="208">
        <v>2</v>
      </c>
      <c r="I190" s="209"/>
      <c r="J190" s="210">
        <f>ROUND(I190*H190,2)</f>
        <v>0</v>
      </c>
      <c r="K190" s="206" t="s">
        <v>1</v>
      </c>
      <c r="L190" s="211"/>
      <c r="M190" s="212" t="s">
        <v>1</v>
      </c>
      <c r="N190" s="213" t="s">
        <v>42</v>
      </c>
      <c r="O190" s="88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6" t="s">
        <v>210</v>
      </c>
      <c r="AT190" s="216" t="s">
        <v>162</v>
      </c>
      <c r="AU190" s="216" t="s">
        <v>77</v>
      </c>
      <c r="AY190" s="14" t="s">
        <v>166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4" t="s">
        <v>83</v>
      </c>
      <c r="BK190" s="217">
        <f>ROUND(I190*H190,2)</f>
        <v>0</v>
      </c>
      <c r="BL190" s="14" t="s">
        <v>210</v>
      </c>
      <c r="BM190" s="216" t="s">
        <v>418</v>
      </c>
    </row>
    <row r="191" s="2" customFormat="1" ht="37.8" customHeight="1">
      <c r="A191" s="35"/>
      <c r="B191" s="36"/>
      <c r="C191" s="204" t="s">
        <v>419</v>
      </c>
      <c r="D191" s="204" t="s">
        <v>162</v>
      </c>
      <c r="E191" s="205" t="s">
        <v>420</v>
      </c>
      <c r="F191" s="206" t="s">
        <v>421</v>
      </c>
      <c r="G191" s="207" t="s">
        <v>165</v>
      </c>
      <c r="H191" s="208">
        <v>2</v>
      </c>
      <c r="I191" s="209"/>
      <c r="J191" s="210">
        <f>ROUND(I191*H191,2)</f>
        <v>0</v>
      </c>
      <c r="K191" s="206" t="s">
        <v>1</v>
      </c>
      <c r="L191" s="211"/>
      <c r="M191" s="212" t="s">
        <v>1</v>
      </c>
      <c r="N191" s="213" t="s">
        <v>42</v>
      </c>
      <c r="O191" s="88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6" t="s">
        <v>210</v>
      </c>
      <c r="AT191" s="216" t="s">
        <v>162</v>
      </c>
      <c r="AU191" s="216" t="s">
        <v>77</v>
      </c>
      <c r="AY191" s="14" t="s">
        <v>166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4" t="s">
        <v>83</v>
      </c>
      <c r="BK191" s="217">
        <f>ROUND(I191*H191,2)</f>
        <v>0</v>
      </c>
      <c r="BL191" s="14" t="s">
        <v>210</v>
      </c>
      <c r="BM191" s="216" t="s">
        <v>422</v>
      </c>
    </row>
    <row r="192" s="2" customFormat="1" ht="37.8" customHeight="1">
      <c r="A192" s="35"/>
      <c r="B192" s="36"/>
      <c r="C192" s="204" t="s">
        <v>423</v>
      </c>
      <c r="D192" s="204" t="s">
        <v>162</v>
      </c>
      <c r="E192" s="205" t="s">
        <v>424</v>
      </c>
      <c r="F192" s="206" t="s">
        <v>425</v>
      </c>
      <c r="G192" s="207" t="s">
        <v>165</v>
      </c>
      <c r="H192" s="208">
        <v>2</v>
      </c>
      <c r="I192" s="209"/>
      <c r="J192" s="210">
        <f>ROUND(I192*H192,2)</f>
        <v>0</v>
      </c>
      <c r="K192" s="206" t="s">
        <v>1</v>
      </c>
      <c r="L192" s="211"/>
      <c r="M192" s="212" t="s">
        <v>1</v>
      </c>
      <c r="N192" s="213" t="s">
        <v>42</v>
      </c>
      <c r="O192" s="88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210</v>
      </c>
      <c r="AT192" s="216" t="s">
        <v>162</v>
      </c>
      <c r="AU192" s="216" t="s">
        <v>77</v>
      </c>
      <c r="AY192" s="14" t="s">
        <v>166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4" t="s">
        <v>83</v>
      </c>
      <c r="BK192" s="217">
        <f>ROUND(I192*H192,2)</f>
        <v>0</v>
      </c>
      <c r="BL192" s="14" t="s">
        <v>210</v>
      </c>
      <c r="BM192" s="216" t="s">
        <v>426</v>
      </c>
    </row>
    <row r="193" s="2" customFormat="1" ht="24.15" customHeight="1">
      <c r="A193" s="35"/>
      <c r="B193" s="36"/>
      <c r="C193" s="204" t="s">
        <v>427</v>
      </c>
      <c r="D193" s="204" t="s">
        <v>162</v>
      </c>
      <c r="E193" s="205" t="s">
        <v>428</v>
      </c>
      <c r="F193" s="206" t="s">
        <v>429</v>
      </c>
      <c r="G193" s="207" t="s">
        <v>165</v>
      </c>
      <c r="H193" s="208">
        <v>12</v>
      </c>
      <c r="I193" s="209"/>
      <c r="J193" s="210">
        <f>ROUND(I193*H193,2)</f>
        <v>0</v>
      </c>
      <c r="K193" s="206" t="s">
        <v>1</v>
      </c>
      <c r="L193" s="211"/>
      <c r="M193" s="212" t="s">
        <v>1</v>
      </c>
      <c r="N193" s="213" t="s">
        <v>42</v>
      </c>
      <c r="O193" s="88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6" t="s">
        <v>210</v>
      </c>
      <c r="AT193" s="216" t="s">
        <v>162</v>
      </c>
      <c r="AU193" s="216" t="s">
        <v>77</v>
      </c>
      <c r="AY193" s="14" t="s">
        <v>166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4" t="s">
        <v>83</v>
      </c>
      <c r="BK193" s="217">
        <f>ROUND(I193*H193,2)</f>
        <v>0</v>
      </c>
      <c r="BL193" s="14" t="s">
        <v>210</v>
      </c>
      <c r="BM193" s="216" t="s">
        <v>430</v>
      </c>
    </row>
    <row r="194" s="2" customFormat="1" ht="24.15" customHeight="1">
      <c r="A194" s="35"/>
      <c r="B194" s="36"/>
      <c r="C194" s="204" t="s">
        <v>431</v>
      </c>
      <c r="D194" s="204" t="s">
        <v>162</v>
      </c>
      <c r="E194" s="205" t="s">
        <v>432</v>
      </c>
      <c r="F194" s="206" t="s">
        <v>433</v>
      </c>
      <c r="G194" s="207" t="s">
        <v>165</v>
      </c>
      <c r="H194" s="208">
        <v>12</v>
      </c>
      <c r="I194" s="209"/>
      <c r="J194" s="210">
        <f>ROUND(I194*H194,2)</f>
        <v>0</v>
      </c>
      <c r="K194" s="206" t="s">
        <v>1</v>
      </c>
      <c r="L194" s="211"/>
      <c r="M194" s="212" t="s">
        <v>1</v>
      </c>
      <c r="N194" s="213" t="s">
        <v>42</v>
      </c>
      <c r="O194" s="88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6" t="s">
        <v>210</v>
      </c>
      <c r="AT194" s="216" t="s">
        <v>162</v>
      </c>
      <c r="AU194" s="216" t="s">
        <v>77</v>
      </c>
      <c r="AY194" s="14" t="s">
        <v>166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4" t="s">
        <v>83</v>
      </c>
      <c r="BK194" s="217">
        <f>ROUND(I194*H194,2)</f>
        <v>0</v>
      </c>
      <c r="BL194" s="14" t="s">
        <v>210</v>
      </c>
      <c r="BM194" s="216" t="s">
        <v>434</v>
      </c>
    </row>
    <row r="195" s="2" customFormat="1" ht="37.8" customHeight="1">
      <c r="A195" s="35"/>
      <c r="B195" s="36"/>
      <c r="C195" s="204" t="s">
        <v>435</v>
      </c>
      <c r="D195" s="204" t="s">
        <v>162</v>
      </c>
      <c r="E195" s="205" t="s">
        <v>436</v>
      </c>
      <c r="F195" s="206" t="s">
        <v>437</v>
      </c>
      <c r="G195" s="207" t="s">
        <v>1</v>
      </c>
      <c r="H195" s="208">
        <v>2</v>
      </c>
      <c r="I195" s="209"/>
      <c r="J195" s="210">
        <f>ROUND(I195*H195,2)</f>
        <v>0</v>
      </c>
      <c r="K195" s="206" t="s">
        <v>1</v>
      </c>
      <c r="L195" s="211"/>
      <c r="M195" s="212" t="s">
        <v>1</v>
      </c>
      <c r="N195" s="213" t="s">
        <v>42</v>
      </c>
      <c r="O195" s="88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6" t="s">
        <v>210</v>
      </c>
      <c r="AT195" s="216" t="s">
        <v>162</v>
      </c>
      <c r="AU195" s="216" t="s">
        <v>77</v>
      </c>
      <c r="AY195" s="14" t="s">
        <v>166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4" t="s">
        <v>83</v>
      </c>
      <c r="BK195" s="217">
        <f>ROUND(I195*H195,2)</f>
        <v>0</v>
      </c>
      <c r="BL195" s="14" t="s">
        <v>210</v>
      </c>
      <c r="BM195" s="216" t="s">
        <v>438</v>
      </c>
    </row>
    <row r="196" s="2" customFormat="1" ht="37.8" customHeight="1">
      <c r="A196" s="35"/>
      <c r="B196" s="36"/>
      <c r="C196" s="204" t="s">
        <v>439</v>
      </c>
      <c r="D196" s="204" t="s">
        <v>162</v>
      </c>
      <c r="E196" s="205" t="s">
        <v>440</v>
      </c>
      <c r="F196" s="206" t="s">
        <v>441</v>
      </c>
      <c r="G196" s="207" t="s">
        <v>1</v>
      </c>
      <c r="H196" s="208">
        <v>2</v>
      </c>
      <c r="I196" s="209"/>
      <c r="J196" s="210">
        <f>ROUND(I196*H196,2)</f>
        <v>0</v>
      </c>
      <c r="K196" s="206" t="s">
        <v>1</v>
      </c>
      <c r="L196" s="211"/>
      <c r="M196" s="212" t="s">
        <v>1</v>
      </c>
      <c r="N196" s="213" t="s">
        <v>42</v>
      </c>
      <c r="O196" s="88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6" t="s">
        <v>210</v>
      </c>
      <c r="AT196" s="216" t="s">
        <v>162</v>
      </c>
      <c r="AU196" s="216" t="s">
        <v>77</v>
      </c>
      <c r="AY196" s="14" t="s">
        <v>166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4" t="s">
        <v>83</v>
      </c>
      <c r="BK196" s="217">
        <f>ROUND(I196*H196,2)</f>
        <v>0</v>
      </c>
      <c r="BL196" s="14" t="s">
        <v>210</v>
      </c>
      <c r="BM196" s="216" t="s">
        <v>442</v>
      </c>
    </row>
    <row r="197" s="2" customFormat="1" ht="37.8" customHeight="1">
      <c r="A197" s="35"/>
      <c r="B197" s="36"/>
      <c r="C197" s="204" t="s">
        <v>443</v>
      </c>
      <c r="D197" s="204" t="s">
        <v>162</v>
      </c>
      <c r="E197" s="205" t="s">
        <v>444</v>
      </c>
      <c r="F197" s="206" t="s">
        <v>445</v>
      </c>
      <c r="G197" s="207" t="s">
        <v>1</v>
      </c>
      <c r="H197" s="208">
        <v>2</v>
      </c>
      <c r="I197" s="209"/>
      <c r="J197" s="210">
        <f>ROUND(I197*H197,2)</f>
        <v>0</v>
      </c>
      <c r="K197" s="206" t="s">
        <v>1</v>
      </c>
      <c r="L197" s="211"/>
      <c r="M197" s="212" t="s">
        <v>1</v>
      </c>
      <c r="N197" s="213" t="s">
        <v>42</v>
      </c>
      <c r="O197" s="88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6" t="s">
        <v>210</v>
      </c>
      <c r="AT197" s="216" t="s">
        <v>162</v>
      </c>
      <c r="AU197" s="216" t="s">
        <v>77</v>
      </c>
      <c r="AY197" s="14" t="s">
        <v>166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4" t="s">
        <v>83</v>
      </c>
      <c r="BK197" s="217">
        <f>ROUND(I197*H197,2)</f>
        <v>0</v>
      </c>
      <c r="BL197" s="14" t="s">
        <v>210</v>
      </c>
      <c r="BM197" s="216" t="s">
        <v>446</v>
      </c>
    </row>
    <row r="198" s="2" customFormat="1" ht="49.05" customHeight="1">
      <c r="A198" s="35"/>
      <c r="B198" s="36"/>
      <c r="C198" s="204" t="s">
        <v>447</v>
      </c>
      <c r="D198" s="204" t="s">
        <v>162</v>
      </c>
      <c r="E198" s="205" t="s">
        <v>448</v>
      </c>
      <c r="F198" s="206" t="s">
        <v>449</v>
      </c>
      <c r="G198" s="207" t="s">
        <v>165</v>
      </c>
      <c r="H198" s="208">
        <v>12</v>
      </c>
      <c r="I198" s="209"/>
      <c r="J198" s="210">
        <f>ROUND(I198*H198,2)</f>
        <v>0</v>
      </c>
      <c r="K198" s="206" t="s">
        <v>1</v>
      </c>
      <c r="L198" s="211"/>
      <c r="M198" s="212" t="s">
        <v>1</v>
      </c>
      <c r="N198" s="213" t="s">
        <v>42</v>
      </c>
      <c r="O198" s="88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6" t="s">
        <v>210</v>
      </c>
      <c r="AT198" s="216" t="s">
        <v>162</v>
      </c>
      <c r="AU198" s="216" t="s">
        <v>77</v>
      </c>
      <c r="AY198" s="14" t="s">
        <v>166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4" t="s">
        <v>83</v>
      </c>
      <c r="BK198" s="217">
        <f>ROUND(I198*H198,2)</f>
        <v>0</v>
      </c>
      <c r="BL198" s="14" t="s">
        <v>210</v>
      </c>
      <c r="BM198" s="216" t="s">
        <v>450</v>
      </c>
    </row>
    <row r="199" s="2" customFormat="1" ht="62.7" customHeight="1">
      <c r="A199" s="35"/>
      <c r="B199" s="36"/>
      <c r="C199" s="204" t="s">
        <v>451</v>
      </c>
      <c r="D199" s="204" t="s">
        <v>162</v>
      </c>
      <c r="E199" s="205" t="s">
        <v>452</v>
      </c>
      <c r="F199" s="206" t="s">
        <v>453</v>
      </c>
      <c r="G199" s="207" t="s">
        <v>165</v>
      </c>
      <c r="H199" s="208">
        <v>1</v>
      </c>
      <c r="I199" s="209"/>
      <c r="J199" s="210">
        <f>ROUND(I199*H199,2)</f>
        <v>0</v>
      </c>
      <c r="K199" s="206" t="s">
        <v>1</v>
      </c>
      <c r="L199" s="211"/>
      <c r="M199" s="212" t="s">
        <v>1</v>
      </c>
      <c r="N199" s="213" t="s">
        <v>42</v>
      </c>
      <c r="O199" s="88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6" t="s">
        <v>85</v>
      </c>
      <c r="AT199" s="216" t="s">
        <v>162</v>
      </c>
      <c r="AU199" s="216" t="s">
        <v>77</v>
      </c>
      <c r="AY199" s="14" t="s">
        <v>166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4" t="s">
        <v>83</v>
      </c>
      <c r="BK199" s="217">
        <f>ROUND(I199*H199,2)</f>
        <v>0</v>
      </c>
      <c r="BL199" s="14" t="s">
        <v>83</v>
      </c>
      <c r="BM199" s="216" t="s">
        <v>454</v>
      </c>
    </row>
    <row r="200" s="2" customFormat="1" ht="24.15" customHeight="1">
      <c r="A200" s="35"/>
      <c r="B200" s="36"/>
      <c r="C200" s="204" t="s">
        <v>455</v>
      </c>
      <c r="D200" s="204" t="s">
        <v>162</v>
      </c>
      <c r="E200" s="205" t="s">
        <v>456</v>
      </c>
      <c r="F200" s="206" t="s">
        <v>457</v>
      </c>
      <c r="G200" s="207" t="s">
        <v>165</v>
      </c>
      <c r="H200" s="208">
        <v>1</v>
      </c>
      <c r="I200" s="209"/>
      <c r="J200" s="210">
        <f>ROUND(I200*H200,2)</f>
        <v>0</v>
      </c>
      <c r="K200" s="206" t="s">
        <v>1</v>
      </c>
      <c r="L200" s="211"/>
      <c r="M200" s="212" t="s">
        <v>1</v>
      </c>
      <c r="N200" s="213" t="s">
        <v>42</v>
      </c>
      <c r="O200" s="88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6" t="s">
        <v>210</v>
      </c>
      <c r="AT200" s="216" t="s">
        <v>162</v>
      </c>
      <c r="AU200" s="216" t="s">
        <v>77</v>
      </c>
      <c r="AY200" s="14" t="s">
        <v>166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4" t="s">
        <v>83</v>
      </c>
      <c r="BK200" s="217">
        <f>ROUND(I200*H200,2)</f>
        <v>0</v>
      </c>
      <c r="BL200" s="14" t="s">
        <v>210</v>
      </c>
      <c r="BM200" s="216" t="s">
        <v>458</v>
      </c>
    </row>
    <row r="201" s="2" customFormat="1" ht="24.15" customHeight="1">
      <c r="A201" s="35"/>
      <c r="B201" s="36"/>
      <c r="C201" s="204" t="s">
        <v>459</v>
      </c>
      <c r="D201" s="204" t="s">
        <v>162</v>
      </c>
      <c r="E201" s="205" t="s">
        <v>460</v>
      </c>
      <c r="F201" s="206" t="s">
        <v>461</v>
      </c>
      <c r="G201" s="207" t="s">
        <v>165</v>
      </c>
      <c r="H201" s="208">
        <v>1</v>
      </c>
      <c r="I201" s="209"/>
      <c r="J201" s="210">
        <f>ROUND(I201*H201,2)</f>
        <v>0</v>
      </c>
      <c r="K201" s="206" t="s">
        <v>1</v>
      </c>
      <c r="L201" s="211"/>
      <c r="M201" s="212" t="s">
        <v>1</v>
      </c>
      <c r="N201" s="213" t="s">
        <v>42</v>
      </c>
      <c r="O201" s="88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6" t="s">
        <v>85</v>
      </c>
      <c r="AT201" s="216" t="s">
        <v>162</v>
      </c>
      <c r="AU201" s="216" t="s">
        <v>77</v>
      </c>
      <c r="AY201" s="14" t="s">
        <v>166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4" t="s">
        <v>83</v>
      </c>
      <c r="BK201" s="217">
        <f>ROUND(I201*H201,2)</f>
        <v>0</v>
      </c>
      <c r="BL201" s="14" t="s">
        <v>83</v>
      </c>
      <c r="BM201" s="216" t="s">
        <v>462</v>
      </c>
    </row>
    <row r="202" s="2" customFormat="1" ht="24.15" customHeight="1">
      <c r="A202" s="35"/>
      <c r="B202" s="36"/>
      <c r="C202" s="204" t="s">
        <v>463</v>
      </c>
      <c r="D202" s="204" t="s">
        <v>162</v>
      </c>
      <c r="E202" s="205" t="s">
        <v>464</v>
      </c>
      <c r="F202" s="206" t="s">
        <v>465</v>
      </c>
      <c r="G202" s="207" t="s">
        <v>165</v>
      </c>
      <c r="H202" s="208">
        <v>1</v>
      </c>
      <c r="I202" s="209"/>
      <c r="J202" s="210">
        <f>ROUND(I202*H202,2)</f>
        <v>0</v>
      </c>
      <c r="K202" s="206" t="s">
        <v>1</v>
      </c>
      <c r="L202" s="211"/>
      <c r="M202" s="212" t="s">
        <v>1</v>
      </c>
      <c r="N202" s="213" t="s">
        <v>42</v>
      </c>
      <c r="O202" s="88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6" t="s">
        <v>85</v>
      </c>
      <c r="AT202" s="216" t="s">
        <v>162</v>
      </c>
      <c r="AU202" s="216" t="s">
        <v>77</v>
      </c>
      <c r="AY202" s="14" t="s">
        <v>166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4" t="s">
        <v>83</v>
      </c>
      <c r="BK202" s="217">
        <f>ROUND(I202*H202,2)</f>
        <v>0</v>
      </c>
      <c r="BL202" s="14" t="s">
        <v>83</v>
      </c>
      <c r="BM202" s="216" t="s">
        <v>466</v>
      </c>
    </row>
    <row r="203" s="2" customFormat="1" ht="14.4" customHeight="1">
      <c r="A203" s="35"/>
      <c r="B203" s="36"/>
      <c r="C203" s="204" t="s">
        <v>467</v>
      </c>
      <c r="D203" s="204" t="s">
        <v>162</v>
      </c>
      <c r="E203" s="205" t="s">
        <v>468</v>
      </c>
      <c r="F203" s="206" t="s">
        <v>469</v>
      </c>
      <c r="G203" s="207" t="s">
        <v>165</v>
      </c>
      <c r="H203" s="208">
        <v>1</v>
      </c>
      <c r="I203" s="209"/>
      <c r="J203" s="210">
        <f>ROUND(I203*H203,2)</f>
        <v>0</v>
      </c>
      <c r="K203" s="206" t="s">
        <v>1</v>
      </c>
      <c r="L203" s="211"/>
      <c r="M203" s="212" t="s">
        <v>1</v>
      </c>
      <c r="N203" s="213" t="s">
        <v>42</v>
      </c>
      <c r="O203" s="88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6" t="s">
        <v>85</v>
      </c>
      <c r="AT203" s="216" t="s">
        <v>162</v>
      </c>
      <c r="AU203" s="216" t="s">
        <v>77</v>
      </c>
      <c r="AY203" s="14" t="s">
        <v>166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4" t="s">
        <v>83</v>
      </c>
      <c r="BK203" s="217">
        <f>ROUND(I203*H203,2)</f>
        <v>0</v>
      </c>
      <c r="BL203" s="14" t="s">
        <v>83</v>
      </c>
      <c r="BM203" s="216" t="s">
        <v>470</v>
      </c>
    </row>
    <row r="204" s="2" customFormat="1" ht="24.15" customHeight="1">
      <c r="A204" s="35"/>
      <c r="B204" s="36"/>
      <c r="C204" s="204" t="s">
        <v>471</v>
      </c>
      <c r="D204" s="204" t="s">
        <v>162</v>
      </c>
      <c r="E204" s="205" t="s">
        <v>472</v>
      </c>
      <c r="F204" s="206" t="s">
        <v>473</v>
      </c>
      <c r="G204" s="207" t="s">
        <v>165</v>
      </c>
      <c r="H204" s="208">
        <v>13</v>
      </c>
      <c r="I204" s="209"/>
      <c r="J204" s="210">
        <f>ROUND(I204*H204,2)</f>
        <v>0</v>
      </c>
      <c r="K204" s="206" t="s">
        <v>1</v>
      </c>
      <c r="L204" s="211"/>
      <c r="M204" s="212" t="s">
        <v>1</v>
      </c>
      <c r="N204" s="213" t="s">
        <v>42</v>
      </c>
      <c r="O204" s="88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6" t="s">
        <v>210</v>
      </c>
      <c r="AT204" s="216" t="s">
        <v>162</v>
      </c>
      <c r="AU204" s="216" t="s">
        <v>77</v>
      </c>
      <c r="AY204" s="14" t="s">
        <v>166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4" t="s">
        <v>83</v>
      </c>
      <c r="BK204" s="217">
        <f>ROUND(I204*H204,2)</f>
        <v>0</v>
      </c>
      <c r="BL204" s="14" t="s">
        <v>210</v>
      </c>
      <c r="BM204" s="216" t="s">
        <v>474</v>
      </c>
    </row>
    <row r="205" s="2" customFormat="1" ht="24.15" customHeight="1">
      <c r="A205" s="35"/>
      <c r="B205" s="36"/>
      <c r="C205" s="204" t="s">
        <v>475</v>
      </c>
      <c r="D205" s="204" t="s">
        <v>162</v>
      </c>
      <c r="E205" s="205" t="s">
        <v>476</v>
      </c>
      <c r="F205" s="206" t="s">
        <v>477</v>
      </c>
      <c r="G205" s="207" t="s">
        <v>165</v>
      </c>
      <c r="H205" s="208">
        <v>21</v>
      </c>
      <c r="I205" s="209"/>
      <c r="J205" s="210">
        <f>ROUND(I205*H205,2)</f>
        <v>0</v>
      </c>
      <c r="K205" s="206" t="s">
        <v>1</v>
      </c>
      <c r="L205" s="211"/>
      <c r="M205" s="212" t="s">
        <v>1</v>
      </c>
      <c r="N205" s="213" t="s">
        <v>42</v>
      </c>
      <c r="O205" s="88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6" t="s">
        <v>85</v>
      </c>
      <c r="AT205" s="216" t="s">
        <v>162</v>
      </c>
      <c r="AU205" s="216" t="s">
        <v>77</v>
      </c>
      <c r="AY205" s="14" t="s">
        <v>166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4" t="s">
        <v>83</v>
      </c>
      <c r="BK205" s="217">
        <f>ROUND(I205*H205,2)</f>
        <v>0</v>
      </c>
      <c r="BL205" s="14" t="s">
        <v>83</v>
      </c>
      <c r="BM205" s="216" t="s">
        <v>478</v>
      </c>
    </row>
    <row r="206" s="2" customFormat="1" ht="24.15" customHeight="1">
      <c r="A206" s="35"/>
      <c r="B206" s="36"/>
      <c r="C206" s="204" t="s">
        <v>479</v>
      </c>
      <c r="D206" s="204" t="s">
        <v>162</v>
      </c>
      <c r="E206" s="205" t="s">
        <v>480</v>
      </c>
      <c r="F206" s="206" t="s">
        <v>481</v>
      </c>
      <c r="G206" s="207" t="s">
        <v>165</v>
      </c>
      <c r="H206" s="208">
        <v>21</v>
      </c>
      <c r="I206" s="209"/>
      <c r="J206" s="210">
        <f>ROUND(I206*H206,2)</f>
        <v>0</v>
      </c>
      <c r="K206" s="206" t="s">
        <v>1</v>
      </c>
      <c r="L206" s="211"/>
      <c r="M206" s="212" t="s">
        <v>1</v>
      </c>
      <c r="N206" s="213" t="s">
        <v>42</v>
      </c>
      <c r="O206" s="88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6" t="s">
        <v>210</v>
      </c>
      <c r="AT206" s="216" t="s">
        <v>162</v>
      </c>
      <c r="AU206" s="216" t="s">
        <v>77</v>
      </c>
      <c r="AY206" s="14" t="s">
        <v>166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4" t="s">
        <v>83</v>
      </c>
      <c r="BK206" s="217">
        <f>ROUND(I206*H206,2)</f>
        <v>0</v>
      </c>
      <c r="BL206" s="14" t="s">
        <v>210</v>
      </c>
      <c r="BM206" s="216" t="s">
        <v>482</v>
      </c>
    </row>
    <row r="207" s="2" customFormat="1" ht="24.15" customHeight="1">
      <c r="A207" s="35"/>
      <c r="B207" s="36"/>
      <c r="C207" s="204" t="s">
        <v>483</v>
      </c>
      <c r="D207" s="204" t="s">
        <v>162</v>
      </c>
      <c r="E207" s="205" t="s">
        <v>484</v>
      </c>
      <c r="F207" s="206" t="s">
        <v>485</v>
      </c>
      <c r="G207" s="207" t="s">
        <v>165</v>
      </c>
      <c r="H207" s="208">
        <v>12</v>
      </c>
      <c r="I207" s="209"/>
      <c r="J207" s="210">
        <f>ROUND(I207*H207,2)</f>
        <v>0</v>
      </c>
      <c r="K207" s="206" t="s">
        <v>1</v>
      </c>
      <c r="L207" s="211"/>
      <c r="M207" s="212" t="s">
        <v>1</v>
      </c>
      <c r="N207" s="213" t="s">
        <v>42</v>
      </c>
      <c r="O207" s="88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6" t="s">
        <v>85</v>
      </c>
      <c r="AT207" s="216" t="s">
        <v>162</v>
      </c>
      <c r="AU207" s="216" t="s">
        <v>77</v>
      </c>
      <c r="AY207" s="14" t="s">
        <v>166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4" t="s">
        <v>83</v>
      </c>
      <c r="BK207" s="217">
        <f>ROUND(I207*H207,2)</f>
        <v>0</v>
      </c>
      <c r="BL207" s="14" t="s">
        <v>83</v>
      </c>
      <c r="BM207" s="216" t="s">
        <v>486</v>
      </c>
    </row>
    <row r="208" s="2" customFormat="1" ht="14.4" customHeight="1">
      <c r="A208" s="35"/>
      <c r="B208" s="36"/>
      <c r="C208" s="204" t="s">
        <v>487</v>
      </c>
      <c r="D208" s="204" t="s">
        <v>162</v>
      </c>
      <c r="E208" s="205" t="s">
        <v>488</v>
      </c>
      <c r="F208" s="206" t="s">
        <v>489</v>
      </c>
      <c r="G208" s="207" t="s">
        <v>165</v>
      </c>
      <c r="H208" s="208">
        <v>4</v>
      </c>
      <c r="I208" s="209"/>
      <c r="J208" s="210">
        <f>ROUND(I208*H208,2)</f>
        <v>0</v>
      </c>
      <c r="K208" s="206" t="s">
        <v>1</v>
      </c>
      <c r="L208" s="211"/>
      <c r="M208" s="212" t="s">
        <v>1</v>
      </c>
      <c r="N208" s="213" t="s">
        <v>42</v>
      </c>
      <c r="O208" s="88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6" t="s">
        <v>190</v>
      </c>
      <c r="AT208" s="216" t="s">
        <v>162</v>
      </c>
      <c r="AU208" s="216" t="s">
        <v>77</v>
      </c>
      <c r="AY208" s="14" t="s">
        <v>166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4" t="s">
        <v>83</v>
      </c>
      <c r="BK208" s="217">
        <f>ROUND(I208*H208,2)</f>
        <v>0</v>
      </c>
      <c r="BL208" s="14" t="s">
        <v>97</v>
      </c>
      <c r="BM208" s="216" t="s">
        <v>490</v>
      </c>
    </row>
    <row r="209" s="2" customFormat="1" ht="24.15" customHeight="1">
      <c r="A209" s="35"/>
      <c r="B209" s="36"/>
      <c r="C209" s="204" t="s">
        <v>491</v>
      </c>
      <c r="D209" s="204" t="s">
        <v>162</v>
      </c>
      <c r="E209" s="205" t="s">
        <v>492</v>
      </c>
      <c r="F209" s="206" t="s">
        <v>493</v>
      </c>
      <c r="G209" s="207" t="s">
        <v>165</v>
      </c>
      <c r="H209" s="208">
        <v>4</v>
      </c>
      <c r="I209" s="209"/>
      <c r="J209" s="210">
        <f>ROUND(I209*H209,2)</f>
        <v>0</v>
      </c>
      <c r="K209" s="206" t="s">
        <v>1</v>
      </c>
      <c r="L209" s="211"/>
      <c r="M209" s="212" t="s">
        <v>1</v>
      </c>
      <c r="N209" s="213" t="s">
        <v>42</v>
      </c>
      <c r="O209" s="88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6" t="s">
        <v>85</v>
      </c>
      <c r="AT209" s="216" t="s">
        <v>162</v>
      </c>
      <c r="AU209" s="216" t="s">
        <v>77</v>
      </c>
      <c r="AY209" s="14" t="s">
        <v>166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4" t="s">
        <v>83</v>
      </c>
      <c r="BK209" s="217">
        <f>ROUND(I209*H209,2)</f>
        <v>0</v>
      </c>
      <c r="BL209" s="14" t="s">
        <v>83</v>
      </c>
      <c r="BM209" s="216" t="s">
        <v>494</v>
      </c>
    </row>
    <row r="210" s="2" customFormat="1" ht="14.4" customHeight="1">
      <c r="A210" s="35"/>
      <c r="B210" s="36"/>
      <c r="C210" s="204" t="s">
        <v>495</v>
      </c>
      <c r="D210" s="204" t="s">
        <v>162</v>
      </c>
      <c r="E210" s="205" t="s">
        <v>496</v>
      </c>
      <c r="F210" s="206" t="s">
        <v>497</v>
      </c>
      <c r="G210" s="207" t="s">
        <v>165</v>
      </c>
      <c r="H210" s="208">
        <v>29</v>
      </c>
      <c r="I210" s="209"/>
      <c r="J210" s="210">
        <f>ROUND(I210*H210,2)</f>
        <v>0</v>
      </c>
      <c r="K210" s="206" t="s">
        <v>1</v>
      </c>
      <c r="L210" s="211"/>
      <c r="M210" s="212" t="s">
        <v>1</v>
      </c>
      <c r="N210" s="213" t="s">
        <v>42</v>
      </c>
      <c r="O210" s="88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6" t="s">
        <v>85</v>
      </c>
      <c r="AT210" s="216" t="s">
        <v>162</v>
      </c>
      <c r="AU210" s="216" t="s">
        <v>77</v>
      </c>
      <c r="AY210" s="14" t="s">
        <v>166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4" t="s">
        <v>83</v>
      </c>
      <c r="BK210" s="217">
        <f>ROUND(I210*H210,2)</f>
        <v>0</v>
      </c>
      <c r="BL210" s="14" t="s">
        <v>83</v>
      </c>
      <c r="BM210" s="216" t="s">
        <v>498</v>
      </c>
    </row>
    <row r="211" s="2" customFormat="1" ht="24.15" customHeight="1">
      <c r="A211" s="35"/>
      <c r="B211" s="36"/>
      <c r="C211" s="204" t="s">
        <v>499</v>
      </c>
      <c r="D211" s="204" t="s">
        <v>162</v>
      </c>
      <c r="E211" s="205" t="s">
        <v>500</v>
      </c>
      <c r="F211" s="206" t="s">
        <v>501</v>
      </c>
      <c r="G211" s="207" t="s">
        <v>165</v>
      </c>
      <c r="H211" s="208">
        <v>1</v>
      </c>
      <c r="I211" s="209"/>
      <c r="J211" s="210">
        <f>ROUND(I211*H211,2)</f>
        <v>0</v>
      </c>
      <c r="K211" s="206" t="s">
        <v>1</v>
      </c>
      <c r="L211" s="211"/>
      <c r="M211" s="212" t="s">
        <v>1</v>
      </c>
      <c r="N211" s="213" t="s">
        <v>42</v>
      </c>
      <c r="O211" s="88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6" t="s">
        <v>210</v>
      </c>
      <c r="AT211" s="216" t="s">
        <v>162</v>
      </c>
      <c r="AU211" s="216" t="s">
        <v>77</v>
      </c>
      <c r="AY211" s="14" t="s">
        <v>166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4" t="s">
        <v>83</v>
      </c>
      <c r="BK211" s="217">
        <f>ROUND(I211*H211,2)</f>
        <v>0</v>
      </c>
      <c r="BL211" s="14" t="s">
        <v>210</v>
      </c>
      <c r="BM211" s="216" t="s">
        <v>502</v>
      </c>
    </row>
    <row r="212" s="2" customFormat="1" ht="24.15" customHeight="1">
      <c r="A212" s="35"/>
      <c r="B212" s="36"/>
      <c r="C212" s="204" t="s">
        <v>503</v>
      </c>
      <c r="D212" s="204" t="s">
        <v>162</v>
      </c>
      <c r="E212" s="205" t="s">
        <v>504</v>
      </c>
      <c r="F212" s="206" t="s">
        <v>505</v>
      </c>
      <c r="G212" s="207" t="s">
        <v>209</v>
      </c>
      <c r="H212" s="208">
        <v>3466</v>
      </c>
      <c r="I212" s="209"/>
      <c r="J212" s="210">
        <f>ROUND(I212*H212,2)</f>
        <v>0</v>
      </c>
      <c r="K212" s="206" t="s">
        <v>1</v>
      </c>
      <c r="L212" s="211"/>
      <c r="M212" s="212" t="s">
        <v>1</v>
      </c>
      <c r="N212" s="213" t="s">
        <v>42</v>
      </c>
      <c r="O212" s="88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6" t="s">
        <v>210</v>
      </c>
      <c r="AT212" s="216" t="s">
        <v>162</v>
      </c>
      <c r="AU212" s="216" t="s">
        <v>77</v>
      </c>
      <c r="AY212" s="14" t="s">
        <v>166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4" t="s">
        <v>83</v>
      </c>
      <c r="BK212" s="217">
        <f>ROUND(I212*H212,2)</f>
        <v>0</v>
      </c>
      <c r="BL212" s="14" t="s">
        <v>210</v>
      </c>
      <c r="BM212" s="216" t="s">
        <v>506</v>
      </c>
    </row>
    <row r="213" s="2" customFormat="1" ht="24.15" customHeight="1">
      <c r="A213" s="35"/>
      <c r="B213" s="36"/>
      <c r="C213" s="204" t="s">
        <v>507</v>
      </c>
      <c r="D213" s="204" t="s">
        <v>162</v>
      </c>
      <c r="E213" s="205" t="s">
        <v>508</v>
      </c>
      <c r="F213" s="206" t="s">
        <v>509</v>
      </c>
      <c r="G213" s="207" t="s">
        <v>209</v>
      </c>
      <c r="H213" s="208">
        <v>132</v>
      </c>
      <c r="I213" s="209"/>
      <c r="J213" s="210">
        <f>ROUND(I213*H213,2)</f>
        <v>0</v>
      </c>
      <c r="K213" s="206" t="s">
        <v>1</v>
      </c>
      <c r="L213" s="211"/>
      <c r="M213" s="212" t="s">
        <v>1</v>
      </c>
      <c r="N213" s="213" t="s">
        <v>42</v>
      </c>
      <c r="O213" s="88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6" t="s">
        <v>210</v>
      </c>
      <c r="AT213" s="216" t="s">
        <v>162</v>
      </c>
      <c r="AU213" s="216" t="s">
        <v>77</v>
      </c>
      <c r="AY213" s="14" t="s">
        <v>166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4" t="s">
        <v>83</v>
      </c>
      <c r="BK213" s="217">
        <f>ROUND(I213*H213,2)</f>
        <v>0</v>
      </c>
      <c r="BL213" s="14" t="s">
        <v>210</v>
      </c>
      <c r="BM213" s="216" t="s">
        <v>510</v>
      </c>
    </row>
    <row r="214" s="2" customFormat="1" ht="24.15" customHeight="1">
      <c r="A214" s="35"/>
      <c r="B214" s="36"/>
      <c r="C214" s="204" t="s">
        <v>511</v>
      </c>
      <c r="D214" s="204" t="s">
        <v>162</v>
      </c>
      <c r="E214" s="205" t="s">
        <v>512</v>
      </c>
      <c r="F214" s="206" t="s">
        <v>513</v>
      </c>
      <c r="G214" s="207" t="s">
        <v>209</v>
      </c>
      <c r="H214" s="208">
        <v>4493</v>
      </c>
      <c r="I214" s="209"/>
      <c r="J214" s="210">
        <f>ROUND(I214*H214,2)</f>
        <v>0</v>
      </c>
      <c r="K214" s="206" t="s">
        <v>1</v>
      </c>
      <c r="L214" s="211"/>
      <c r="M214" s="212" t="s">
        <v>1</v>
      </c>
      <c r="N214" s="213" t="s">
        <v>42</v>
      </c>
      <c r="O214" s="88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6" t="s">
        <v>210</v>
      </c>
      <c r="AT214" s="216" t="s">
        <v>162</v>
      </c>
      <c r="AU214" s="216" t="s">
        <v>77</v>
      </c>
      <c r="AY214" s="14" t="s">
        <v>166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4" t="s">
        <v>83</v>
      </c>
      <c r="BK214" s="217">
        <f>ROUND(I214*H214,2)</f>
        <v>0</v>
      </c>
      <c r="BL214" s="14" t="s">
        <v>210</v>
      </c>
      <c r="BM214" s="216" t="s">
        <v>514</v>
      </c>
    </row>
    <row r="215" s="2" customFormat="1" ht="24.15" customHeight="1">
      <c r="A215" s="35"/>
      <c r="B215" s="36"/>
      <c r="C215" s="204" t="s">
        <v>515</v>
      </c>
      <c r="D215" s="204" t="s">
        <v>162</v>
      </c>
      <c r="E215" s="205" t="s">
        <v>516</v>
      </c>
      <c r="F215" s="206" t="s">
        <v>517</v>
      </c>
      <c r="G215" s="207" t="s">
        <v>209</v>
      </c>
      <c r="H215" s="208">
        <v>2039</v>
      </c>
      <c r="I215" s="209"/>
      <c r="J215" s="210">
        <f>ROUND(I215*H215,2)</f>
        <v>0</v>
      </c>
      <c r="K215" s="206" t="s">
        <v>1</v>
      </c>
      <c r="L215" s="211"/>
      <c r="M215" s="212" t="s">
        <v>1</v>
      </c>
      <c r="N215" s="213" t="s">
        <v>42</v>
      </c>
      <c r="O215" s="88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6" t="s">
        <v>210</v>
      </c>
      <c r="AT215" s="216" t="s">
        <v>162</v>
      </c>
      <c r="AU215" s="216" t="s">
        <v>77</v>
      </c>
      <c r="AY215" s="14" t="s">
        <v>166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4" t="s">
        <v>83</v>
      </c>
      <c r="BK215" s="217">
        <f>ROUND(I215*H215,2)</f>
        <v>0</v>
      </c>
      <c r="BL215" s="14" t="s">
        <v>210</v>
      </c>
      <c r="BM215" s="216" t="s">
        <v>518</v>
      </c>
    </row>
    <row r="216" s="2" customFormat="1" ht="24.15" customHeight="1">
      <c r="A216" s="35"/>
      <c r="B216" s="36"/>
      <c r="C216" s="204" t="s">
        <v>519</v>
      </c>
      <c r="D216" s="204" t="s">
        <v>162</v>
      </c>
      <c r="E216" s="205" t="s">
        <v>520</v>
      </c>
      <c r="F216" s="206" t="s">
        <v>521</v>
      </c>
      <c r="G216" s="207" t="s">
        <v>209</v>
      </c>
      <c r="H216" s="208">
        <v>1595</v>
      </c>
      <c r="I216" s="209"/>
      <c r="J216" s="210">
        <f>ROUND(I216*H216,2)</f>
        <v>0</v>
      </c>
      <c r="K216" s="206" t="s">
        <v>1</v>
      </c>
      <c r="L216" s="211"/>
      <c r="M216" s="212" t="s">
        <v>1</v>
      </c>
      <c r="N216" s="213" t="s">
        <v>42</v>
      </c>
      <c r="O216" s="88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6" t="s">
        <v>210</v>
      </c>
      <c r="AT216" s="216" t="s">
        <v>162</v>
      </c>
      <c r="AU216" s="216" t="s">
        <v>77</v>
      </c>
      <c r="AY216" s="14" t="s">
        <v>166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4" t="s">
        <v>83</v>
      </c>
      <c r="BK216" s="217">
        <f>ROUND(I216*H216,2)</f>
        <v>0</v>
      </c>
      <c r="BL216" s="14" t="s">
        <v>210</v>
      </c>
      <c r="BM216" s="216" t="s">
        <v>522</v>
      </c>
    </row>
    <row r="217" s="2" customFormat="1" ht="24.15" customHeight="1">
      <c r="A217" s="35"/>
      <c r="B217" s="36"/>
      <c r="C217" s="204" t="s">
        <v>523</v>
      </c>
      <c r="D217" s="204" t="s">
        <v>162</v>
      </c>
      <c r="E217" s="205" t="s">
        <v>524</v>
      </c>
      <c r="F217" s="206" t="s">
        <v>525</v>
      </c>
      <c r="G217" s="207" t="s">
        <v>209</v>
      </c>
      <c r="H217" s="208">
        <v>499</v>
      </c>
      <c r="I217" s="209"/>
      <c r="J217" s="210">
        <f>ROUND(I217*H217,2)</f>
        <v>0</v>
      </c>
      <c r="K217" s="206" t="s">
        <v>1</v>
      </c>
      <c r="L217" s="211"/>
      <c r="M217" s="212" t="s">
        <v>1</v>
      </c>
      <c r="N217" s="213" t="s">
        <v>42</v>
      </c>
      <c r="O217" s="88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6" t="s">
        <v>210</v>
      </c>
      <c r="AT217" s="216" t="s">
        <v>162</v>
      </c>
      <c r="AU217" s="216" t="s">
        <v>77</v>
      </c>
      <c r="AY217" s="14" t="s">
        <v>166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4" t="s">
        <v>83</v>
      </c>
      <c r="BK217" s="217">
        <f>ROUND(I217*H217,2)</f>
        <v>0</v>
      </c>
      <c r="BL217" s="14" t="s">
        <v>210</v>
      </c>
      <c r="BM217" s="216" t="s">
        <v>526</v>
      </c>
    </row>
    <row r="218" s="2" customFormat="1" ht="37.8" customHeight="1">
      <c r="A218" s="35"/>
      <c r="B218" s="36"/>
      <c r="C218" s="204" t="s">
        <v>527</v>
      </c>
      <c r="D218" s="204" t="s">
        <v>162</v>
      </c>
      <c r="E218" s="205" t="s">
        <v>528</v>
      </c>
      <c r="F218" s="206" t="s">
        <v>529</v>
      </c>
      <c r="G218" s="207" t="s">
        <v>209</v>
      </c>
      <c r="H218" s="208">
        <v>202</v>
      </c>
      <c r="I218" s="209"/>
      <c r="J218" s="210">
        <f>ROUND(I218*H218,2)</f>
        <v>0</v>
      </c>
      <c r="K218" s="206" t="s">
        <v>1</v>
      </c>
      <c r="L218" s="211"/>
      <c r="M218" s="212" t="s">
        <v>1</v>
      </c>
      <c r="N218" s="213" t="s">
        <v>42</v>
      </c>
      <c r="O218" s="88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6" t="s">
        <v>210</v>
      </c>
      <c r="AT218" s="216" t="s">
        <v>162</v>
      </c>
      <c r="AU218" s="216" t="s">
        <v>77</v>
      </c>
      <c r="AY218" s="14" t="s">
        <v>166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4" t="s">
        <v>83</v>
      </c>
      <c r="BK218" s="217">
        <f>ROUND(I218*H218,2)</f>
        <v>0</v>
      </c>
      <c r="BL218" s="14" t="s">
        <v>210</v>
      </c>
      <c r="BM218" s="216" t="s">
        <v>530</v>
      </c>
    </row>
    <row r="219" s="2" customFormat="1" ht="24.15" customHeight="1">
      <c r="A219" s="35"/>
      <c r="B219" s="36"/>
      <c r="C219" s="204" t="s">
        <v>531</v>
      </c>
      <c r="D219" s="204" t="s">
        <v>162</v>
      </c>
      <c r="E219" s="205" t="s">
        <v>532</v>
      </c>
      <c r="F219" s="206" t="s">
        <v>533</v>
      </c>
      <c r="G219" s="207" t="s">
        <v>209</v>
      </c>
      <c r="H219" s="208">
        <v>1696</v>
      </c>
      <c r="I219" s="209"/>
      <c r="J219" s="210">
        <f>ROUND(I219*H219,2)</f>
        <v>0</v>
      </c>
      <c r="K219" s="206" t="s">
        <v>1</v>
      </c>
      <c r="L219" s="211"/>
      <c r="M219" s="212" t="s">
        <v>1</v>
      </c>
      <c r="N219" s="213" t="s">
        <v>42</v>
      </c>
      <c r="O219" s="88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6" t="s">
        <v>210</v>
      </c>
      <c r="AT219" s="216" t="s">
        <v>162</v>
      </c>
      <c r="AU219" s="216" t="s">
        <v>77</v>
      </c>
      <c r="AY219" s="14" t="s">
        <v>166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4" t="s">
        <v>83</v>
      </c>
      <c r="BK219" s="217">
        <f>ROUND(I219*H219,2)</f>
        <v>0</v>
      </c>
      <c r="BL219" s="14" t="s">
        <v>210</v>
      </c>
      <c r="BM219" s="216" t="s">
        <v>534</v>
      </c>
    </row>
    <row r="220" s="2" customFormat="1" ht="14.4" customHeight="1">
      <c r="A220" s="35"/>
      <c r="B220" s="36"/>
      <c r="C220" s="204" t="s">
        <v>535</v>
      </c>
      <c r="D220" s="204" t="s">
        <v>162</v>
      </c>
      <c r="E220" s="205" t="s">
        <v>536</v>
      </c>
      <c r="F220" s="206" t="s">
        <v>537</v>
      </c>
      <c r="G220" s="207" t="s">
        <v>165</v>
      </c>
      <c r="H220" s="208">
        <v>27</v>
      </c>
      <c r="I220" s="209"/>
      <c r="J220" s="210">
        <f>ROUND(I220*H220,2)</f>
        <v>0</v>
      </c>
      <c r="K220" s="206" t="s">
        <v>1</v>
      </c>
      <c r="L220" s="211"/>
      <c r="M220" s="212" t="s">
        <v>1</v>
      </c>
      <c r="N220" s="213" t="s">
        <v>42</v>
      </c>
      <c r="O220" s="88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6" t="s">
        <v>210</v>
      </c>
      <c r="AT220" s="216" t="s">
        <v>162</v>
      </c>
      <c r="AU220" s="216" t="s">
        <v>77</v>
      </c>
      <c r="AY220" s="14" t="s">
        <v>166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4" t="s">
        <v>83</v>
      </c>
      <c r="BK220" s="217">
        <f>ROUND(I220*H220,2)</f>
        <v>0</v>
      </c>
      <c r="BL220" s="14" t="s">
        <v>210</v>
      </c>
      <c r="BM220" s="216" t="s">
        <v>538</v>
      </c>
    </row>
    <row r="221" s="2" customFormat="1" ht="14.4" customHeight="1">
      <c r="A221" s="35"/>
      <c r="B221" s="36"/>
      <c r="C221" s="204" t="s">
        <v>539</v>
      </c>
      <c r="D221" s="204" t="s">
        <v>162</v>
      </c>
      <c r="E221" s="205" t="s">
        <v>540</v>
      </c>
      <c r="F221" s="206" t="s">
        <v>541</v>
      </c>
      <c r="G221" s="207" t="s">
        <v>165</v>
      </c>
      <c r="H221" s="208">
        <v>1</v>
      </c>
      <c r="I221" s="209"/>
      <c r="J221" s="210">
        <f>ROUND(I221*H221,2)</f>
        <v>0</v>
      </c>
      <c r="K221" s="206" t="s">
        <v>1</v>
      </c>
      <c r="L221" s="211"/>
      <c r="M221" s="212" t="s">
        <v>1</v>
      </c>
      <c r="N221" s="213" t="s">
        <v>42</v>
      </c>
      <c r="O221" s="88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6" t="s">
        <v>210</v>
      </c>
      <c r="AT221" s="216" t="s">
        <v>162</v>
      </c>
      <c r="AU221" s="216" t="s">
        <v>77</v>
      </c>
      <c r="AY221" s="14" t="s">
        <v>166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4" t="s">
        <v>83</v>
      </c>
      <c r="BK221" s="217">
        <f>ROUND(I221*H221,2)</f>
        <v>0</v>
      </c>
      <c r="BL221" s="14" t="s">
        <v>210</v>
      </c>
      <c r="BM221" s="216" t="s">
        <v>542</v>
      </c>
    </row>
    <row r="222" s="2" customFormat="1" ht="24.15" customHeight="1">
      <c r="A222" s="35"/>
      <c r="B222" s="36"/>
      <c r="C222" s="204" t="s">
        <v>543</v>
      </c>
      <c r="D222" s="204" t="s">
        <v>162</v>
      </c>
      <c r="E222" s="205" t="s">
        <v>544</v>
      </c>
      <c r="F222" s="206" t="s">
        <v>545</v>
      </c>
      <c r="G222" s="207" t="s">
        <v>165</v>
      </c>
      <c r="H222" s="208">
        <v>10</v>
      </c>
      <c r="I222" s="209"/>
      <c r="J222" s="210">
        <f>ROUND(I222*H222,2)</f>
        <v>0</v>
      </c>
      <c r="K222" s="206" t="s">
        <v>1</v>
      </c>
      <c r="L222" s="211"/>
      <c r="M222" s="212" t="s">
        <v>1</v>
      </c>
      <c r="N222" s="213" t="s">
        <v>42</v>
      </c>
      <c r="O222" s="88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6" t="s">
        <v>210</v>
      </c>
      <c r="AT222" s="216" t="s">
        <v>162</v>
      </c>
      <c r="AU222" s="216" t="s">
        <v>77</v>
      </c>
      <c r="AY222" s="14" t="s">
        <v>166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4" t="s">
        <v>83</v>
      </c>
      <c r="BK222" s="217">
        <f>ROUND(I222*H222,2)</f>
        <v>0</v>
      </c>
      <c r="BL222" s="14" t="s">
        <v>210</v>
      </c>
      <c r="BM222" s="216" t="s">
        <v>546</v>
      </c>
    </row>
    <row r="223" s="2" customFormat="1" ht="37.8" customHeight="1">
      <c r="A223" s="35"/>
      <c r="B223" s="36"/>
      <c r="C223" s="204" t="s">
        <v>210</v>
      </c>
      <c r="D223" s="204" t="s">
        <v>162</v>
      </c>
      <c r="E223" s="205" t="s">
        <v>547</v>
      </c>
      <c r="F223" s="206" t="s">
        <v>548</v>
      </c>
      <c r="G223" s="207" t="s">
        <v>1</v>
      </c>
      <c r="H223" s="208">
        <v>49</v>
      </c>
      <c r="I223" s="209"/>
      <c r="J223" s="210">
        <f>ROUND(I223*H223,2)</f>
        <v>0</v>
      </c>
      <c r="K223" s="206" t="s">
        <v>1</v>
      </c>
      <c r="L223" s="211"/>
      <c r="M223" s="212" t="s">
        <v>1</v>
      </c>
      <c r="N223" s="213" t="s">
        <v>42</v>
      </c>
      <c r="O223" s="88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6" t="s">
        <v>210</v>
      </c>
      <c r="AT223" s="216" t="s">
        <v>162</v>
      </c>
      <c r="AU223" s="216" t="s">
        <v>77</v>
      </c>
      <c r="AY223" s="14" t="s">
        <v>166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4" t="s">
        <v>83</v>
      </c>
      <c r="BK223" s="217">
        <f>ROUND(I223*H223,2)</f>
        <v>0</v>
      </c>
      <c r="BL223" s="14" t="s">
        <v>210</v>
      </c>
      <c r="BM223" s="216" t="s">
        <v>549</v>
      </c>
    </row>
    <row r="224" s="2" customFormat="1" ht="14.4" customHeight="1">
      <c r="A224" s="35"/>
      <c r="B224" s="36"/>
      <c r="C224" s="204" t="s">
        <v>550</v>
      </c>
      <c r="D224" s="204" t="s">
        <v>162</v>
      </c>
      <c r="E224" s="205" t="s">
        <v>551</v>
      </c>
      <c r="F224" s="206" t="s">
        <v>552</v>
      </c>
      <c r="G224" s="207" t="s">
        <v>165</v>
      </c>
      <c r="H224" s="208">
        <v>2</v>
      </c>
      <c r="I224" s="209"/>
      <c r="J224" s="210">
        <f>ROUND(I224*H224,2)</f>
        <v>0</v>
      </c>
      <c r="K224" s="206" t="s">
        <v>1</v>
      </c>
      <c r="L224" s="211"/>
      <c r="M224" s="212" t="s">
        <v>1</v>
      </c>
      <c r="N224" s="213" t="s">
        <v>42</v>
      </c>
      <c r="O224" s="88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6" t="s">
        <v>190</v>
      </c>
      <c r="AT224" s="216" t="s">
        <v>162</v>
      </c>
      <c r="AU224" s="216" t="s">
        <v>77</v>
      </c>
      <c r="AY224" s="14" t="s">
        <v>166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4" t="s">
        <v>83</v>
      </c>
      <c r="BK224" s="217">
        <f>ROUND(I224*H224,2)</f>
        <v>0</v>
      </c>
      <c r="BL224" s="14" t="s">
        <v>97</v>
      </c>
      <c r="BM224" s="216" t="s">
        <v>553</v>
      </c>
    </row>
    <row r="225" s="2" customFormat="1" ht="24.15" customHeight="1">
      <c r="A225" s="35"/>
      <c r="B225" s="36"/>
      <c r="C225" s="204" t="s">
        <v>554</v>
      </c>
      <c r="D225" s="204" t="s">
        <v>162</v>
      </c>
      <c r="E225" s="205" t="s">
        <v>555</v>
      </c>
      <c r="F225" s="206" t="s">
        <v>556</v>
      </c>
      <c r="G225" s="207" t="s">
        <v>165</v>
      </c>
      <c r="H225" s="208">
        <v>2</v>
      </c>
      <c r="I225" s="209"/>
      <c r="J225" s="210">
        <f>ROUND(I225*H225,2)</f>
        <v>0</v>
      </c>
      <c r="K225" s="206" t="s">
        <v>1</v>
      </c>
      <c r="L225" s="211"/>
      <c r="M225" s="212" t="s">
        <v>1</v>
      </c>
      <c r="N225" s="213" t="s">
        <v>42</v>
      </c>
      <c r="O225" s="88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6" t="s">
        <v>190</v>
      </c>
      <c r="AT225" s="216" t="s">
        <v>162</v>
      </c>
      <c r="AU225" s="216" t="s">
        <v>77</v>
      </c>
      <c r="AY225" s="14" t="s">
        <v>166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4" t="s">
        <v>83</v>
      </c>
      <c r="BK225" s="217">
        <f>ROUND(I225*H225,2)</f>
        <v>0</v>
      </c>
      <c r="BL225" s="14" t="s">
        <v>97</v>
      </c>
      <c r="BM225" s="216" t="s">
        <v>557</v>
      </c>
    </row>
    <row r="226" s="2" customFormat="1" ht="24.15" customHeight="1">
      <c r="A226" s="35"/>
      <c r="B226" s="36"/>
      <c r="C226" s="218" t="s">
        <v>558</v>
      </c>
      <c r="D226" s="218" t="s">
        <v>559</v>
      </c>
      <c r="E226" s="219" t="s">
        <v>560</v>
      </c>
      <c r="F226" s="220" t="s">
        <v>561</v>
      </c>
      <c r="G226" s="221" t="s">
        <v>165</v>
      </c>
      <c r="H226" s="222">
        <v>21</v>
      </c>
      <c r="I226" s="223"/>
      <c r="J226" s="224">
        <f>ROUND(I226*H226,2)</f>
        <v>0</v>
      </c>
      <c r="K226" s="220" t="s">
        <v>1</v>
      </c>
      <c r="L226" s="41"/>
      <c r="M226" s="225" t="s">
        <v>1</v>
      </c>
      <c r="N226" s="226" t="s">
        <v>42</v>
      </c>
      <c r="O226" s="88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6" t="s">
        <v>562</v>
      </c>
      <c r="AT226" s="216" t="s">
        <v>559</v>
      </c>
      <c r="AU226" s="216" t="s">
        <v>77</v>
      </c>
      <c r="AY226" s="14" t="s">
        <v>166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4" t="s">
        <v>83</v>
      </c>
      <c r="BK226" s="217">
        <f>ROUND(I226*H226,2)</f>
        <v>0</v>
      </c>
      <c r="BL226" s="14" t="s">
        <v>562</v>
      </c>
      <c r="BM226" s="216" t="s">
        <v>563</v>
      </c>
    </row>
    <row r="227" s="2" customFormat="1" ht="24.15" customHeight="1">
      <c r="A227" s="35"/>
      <c r="B227" s="36"/>
      <c r="C227" s="218" t="s">
        <v>564</v>
      </c>
      <c r="D227" s="218" t="s">
        <v>559</v>
      </c>
      <c r="E227" s="219" t="s">
        <v>565</v>
      </c>
      <c r="F227" s="220" t="s">
        <v>566</v>
      </c>
      <c r="G227" s="221" t="s">
        <v>165</v>
      </c>
      <c r="H227" s="222">
        <v>45</v>
      </c>
      <c r="I227" s="223"/>
      <c r="J227" s="224">
        <f>ROUND(I227*H227,2)</f>
        <v>0</v>
      </c>
      <c r="K227" s="220" t="s">
        <v>1</v>
      </c>
      <c r="L227" s="41"/>
      <c r="M227" s="225" t="s">
        <v>1</v>
      </c>
      <c r="N227" s="226" t="s">
        <v>42</v>
      </c>
      <c r="O227" s="88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6" t="s">
        <v>83</v>
      </c>
      <c r="AT227" s="216" t="s">
        <v>559</v>
      </c>
      <c r="AU227" s="216" t="s">
        <v>77</v>
      </c>
      <c r="AY227" s="14" t="s">
        <v>166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4" t="s">
        <v>83</v>
      </c>
      <c r="BK227" s="217">
        <f>ROUND(I227*H227,2)</f>
        <v>0</v>
      </c>
      <c r="BL227" s="14" t="s">
        <v>83</v>
      </c>
      <c r="BM227" s="216" t="s">
        <v>567</v>
      </c>
    </row>
    <row r="228" s="2" customFormat="1" ht="37.8" customHeight="1">
      <c r="A228" s="35"/>
      <c r="B228" s="36"/>
      <c r="C228" s="218" t="s">
        <v>568</v>
      </c>
      <c r="D228" s="218" t="s">
        <v>559</v>
      </c>
      <c r="E228" s="219" t="s">
        <v>569</v>
      </c>
      <c r="F228" s="220" t="s">
        <v>570</v>
      </c>
      <c r="G228" s="221" t="s">
        <v>165</v>
      </c>
      <c r="H228" s="222">
        <v>1</v>
      </c>
      <c r="I228" s="223"/>
      <c r="J228" s="224">
        <f>ROUND(I228*H228,2)</f>
        <v>0</v>
      </c>
      <c r="K228" s="220" t="s">
        <v>1</v>
      </c>
      <c r="L228" s="41"/>
      <c r="M228" s="225" t="s">
        <v>1</v>
      </c>
      <c r="N228" s="226" t="s">
        <v>42</v>
      </c>
      <c r="O228" s="88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6" t="s">
        <v>562</v>
      </c>
      <c r="AT228" s="216" t="s">
        <v>559</v>
      </c>
      <c r="AU228" s="216" t="s">
        <v>77</v>
      </c>
      <c r="AY228" s="14" t="s">
        <v>166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4" t="s">
        <v>83</v>
      </c>
      <c r="BK228" s="217">
        <f>ROUND(I228*H228,2)</f>
        <v>0</v>
      </c>
      <c r="BL228" s="14" t="s">
        <v>562</v>
      </c>
      <c r="BM228" s="216" t="s">
        <v>571</v>
      </c>
    </row>
    <row r="229" s="2" customFormat="1" ht="24.15" customHeight="1">
      <c r="A229" s="35"/>
      <c r="B229" s="36"/>
      <c r="C229" s="218" t="s">
        <v>572</v>
      </c>
      <c r="D229" s="218" t="s">
        <v>559</v>
      </c>
      <c r="E229" s="219" t="s">
        <v>573</v>
      </c>
      <c r="F229" s="220" t="s">
        <v>574</v>
      </c>
      <c r="G229" s="221" t="s">
        <v>165</v>
      </c>
      <c r="H229" s="222">
        <v>35</v>
      </c>
      <c r="I229" s="223"/>
      <c r="J229" s="224">
        <f>ROUND(I229*H229,2)</f>
        <v>0</v>
      </c>
      <c r="K229" s="220" t="s">
        <v>1</v>
      </c>
      <c r="L229" s="41"/>
      <c r="M229" s="225" t="s">
        <v>1</v>
      </c>
      <c r="N229" s="226" t="s">
        <v>42</v>
      </c>
      <c r="O229" s="88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6" t="s">
        <v>562</v>
      </c>
      <c r="AT229" s="216" t="s">
        <v>559</v>
      </c>
      <c r="AU229" s="216" t="s">
        <v>77</v>
      </c>
      <c r="AY229" s="14" t="s">
        <v>166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4" t="s">
        <v>83</v>
      </c>
      <c r="BK229" s="217">
        <f>ROUND(I229*H229,2)</f>
        <v>0</v>
      </c>
      <c r="BL229" s="14" t="s">
        <v>562</v>
      </c>
      <c r="BM229" s="216" t="s">
        <v>575</v>
      </c>
    </row>
    <row r="230" s="2" customFormat="1" ht="24.15" customHeight="1">
      <c r="A230" s="35"/>
      <c r="B230" s="36"/>
      <c r="C230" s="218" t="s">
        <v>576</v>
      </c>
      <c r="D230" s="218" t="s">
        <v>559</v>
      </c>
      <c r="E230" s="219" t="s">
        <v>577</v>
      </c>
      <c r="F230" s="220" t="s">
        <v>578</v>
      </c>
      <c r="G230" s="221" t="s">
        <v>165</v>
      </c>
      <c r="H230" s="222">
        <v>1</v>
      </c>
      <c r="I230" s="223"/>
      <c r="J230" s="224">
        <f>ROUND(I230*H230,2)</f>
        <v>0</v>
      </c>
      <c r="K230" s="220" t="s">
        <v>1</v>
      </c>
      <c r="L230" s="41"/>
      <c r="M230" s="225" t="s">
        <v>1</v>
      </c>
      <c r="N230" s="226" t="s">
        <v>42</v>
      </c>
      <c r="O230" s="88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6" t="s">
        <v>83</v>
      </c>
      <c r="AT230" s="216" t="s">
        <v>559</v>
      </c>
      <c r="AU230" s="216" t="s">
        <v>77</v>
      </c>
      <c r="AY230" s="14" t="s">
        <v>166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4" t="s">
        <v>83</v>
      </c>
      <c r="BK230" s="217">
        <f>ROUND(I230*H230,2)</f>
        <v>0</v>
      </c>
      <c r="BL230" s="14" t="s">
        <v>83</v>
      </c>
      <c r="BM230" s="216" t="s">
        <v>579</v>
      </c>
    </row>
    <row r="231" s="2" customFormat="1" ht="24.15" customHeight="1">
      <c r="A231" s="35"/>
      <c r="B231" s="36"/>
      <c r="C231" s="218" t="s">
        <v>580</v>
      </c>
      <c r="D231" s="218" t="s">
        <v>559</v>
      </c>
      <c r="E231" s="219" t="s">
        <v>581</v>
      </c>
      <c r="F231" s="220" t="s">
        <v>582</v>
      </c>
      <c r="G231" s="221" t="s">
        <v>165</v>
      </c>
      <c r="H231" s="222">
        <v>21</v>
      </c>
      <c r="I231" s="223"/>
      <c r="J231" s="224">
        <f>ROUND(I231*H231,2)</f>
        <v>0</v>
      </c>
      <c r="K231" s="220" t="s">
        <v>1</v>
      </c>
      <c r="L231" s="41"/>
      <c r="M231" s="225" t="s">
        <v>1</v>
      </c>
      <c r="N231" s="226" t="s">
        <v>42</v>
      </c>
      <c r="O231" s="88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6" t="s">
        <v>562</v>
      </c>
      <c r="AT231" s="216" t="s">
        <v>559</v>
      </c>
      <c r="AU231" s="216" t="s">
        <v>77</v>
      </c>
      <c r="AY231" s="14" t="s">
        <v>166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4" t="s">
        <v>83</v>
      </c>
      <c r="BK231" s="217">
        <f>ROUND(I231*H231,2)</f>
        <v>0</v>
      </c>
      <c r="BL231" s="14" t="s">
        <v>562</v>
      </c>
      <c r="BM231" s="216" t="s">
        <v>583</v>
      </c>
    </row>
    <row r="232" s="2" customFormat="1" ht="14.4" customHeight="1">
      <c r="A232" s="35"/>
      <c r="B232" s="36"/>
      <c r="C232" s="218" t="s">
        <v>584</v>
      </c>
      <c r="D232" s="218" t="s">
        <v>559</v>
      </c>
      <c r="E232" s="219" t="s">
        <v>585</v>
      </c>
      <c r="F232" s="220" t="s">
        <v>586</v>
      </c>
      <c r="G232" s="221" t="s">
        <v>587</v>
      </c>
      <c r="H232" s="222">
        <v>80</v>
      </c>
      <c r="I232" s="223"/>
      <c r="J232" s="224">
        <f>ROUND(I232*H232,2)</f>
        <v>0</v>
      </c>
      <c r="K232" s="220" t="s">
        <v>1</v>
      </c>
      <c r="L232" s="41"/>
      <c r="M232" s="225" t="s">
        <v>1</v>
      </c>
      <c r="N232" s="226" t="s">
        <v>42</v>
      </c>
      <c r="O232" s="88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6" t="s">
        <v>83</v>
      </c>
      <c r="AT232" s="216" t="s">
        <v>559</v>
      </c>
      <c r="AU232" s="216" t="s">
        <v>77</v>
      </c>
      <c r="AY232" s="14" t="s">
        <v>166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4" t="s">
        <v>83</v>
      </c>
      <c r="BK232" s="217">
        <f>ROUND(I232*H232,2)</f>
        <v>0</v>
      </c>
      <c r="BL232" s="14" t="s">
        <v>83</v>
      </c>
      <c r="BM232" s="216" t="s">
        <v>588</v>
      </c>
    </row>
    <row r="233" s="2" customFormat="1" ht="14.4" customHeight="1">
      <c r="A233" s="35"/>
      <c r="B233" s="36"/>
      <c r="C233" s="218" t="s">
        <v>589</v>
      </c>
      <c r="D233" s="218" t="s">
        <v>559</v>
      </c>
      <c r="E233" s="219" t="s">
        <v>590</v>
      </c>
      <c r="F233" s="220" t="s">
        <v>591</v>
      </c>
      <c r="G233" s="221" t="s">
        <v>587</v>
      </c>
      <c r="H233" s="222">
        <v>50</v>
      </c>
      <c r="I233" s="223"/>
      <c r="J233" s="224">
        <f>ROUND(I233*H233,2)</f>
        <v>0</v>
      </c>
      <c r="K233" s="220" t="s">
        <v>1</v>
      </c>
      <c r="L233" s="41"/>
      <c r="M233" s="225" t="s">
        <v>1</v>
      </c>
      <c r="N233" s="226" t="s">
        <v>42</v>
      </c>
      <c r="O233" s="88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6" t="s">
        <v>83</v>
      </c>
      <c r="AT233" s="216" t="s">
        <v>559</v>
      </c>
      <c r="AU233" s="216" t="s">
        <v>77</v>
      </c>
      <c r="AY233" s="14" t="s">
        <v>166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4" t="s">
        <v>83</v>
      </c>
      <c r="BK233" s="217">
        <f>ROUND(I233*H233,2)</f>
        <v>0</v>
      </c>
      <c r="BL233" s="14" t="s">
        <v>83</v>
      </c>
      <c r="BM233" s="216" t="s">
        <v>592</v>
      </c>
    </row>
    <row r="234" s="2" customFormat="1" ht="14.4" customHeight="1">
      <c r="A234" s="35"/>
      <c r="B234" s="36"/>
      <c r="C234" s="218" t="s">
        <v>593</v>
      </c>
      <c r="D234" s="218" t="s">
        <v>559</v>
      </c>
      <c r="E234" s="219" t="s">
        <v>594</v>
      </c>
      <c r="F234" s="220" t="s">
        <v>595</v>
      </c>
      <c r="G234" s="221" t="s">
        <v>587</v>
      </c>
      <c r="H234" s="222">
        <v>50</v>
      </c>
      <c r="I234" s="223"/>
      <c r="J234" s="224">
        <f>ROUND(I234*H234,2)</f>
        <v>0</v>
      </c>
      <c r="K234" s="220" t="s">
        <v>1</v>
      </c>
      <c r="L234" s="41"/>
      <c r="M234" s="225" t="s">
        <v>1</v>
      </c>
      <c r="N234" s="226" t="s">
        <v>42</v>
      </c>
      <c r="O234" s="88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6" t="s">
        <v>83</v>
      </c>
      <c r="AT234" s="216" t="s">
        <v>559</v>
      </c>
      <c r="AU234" s="216" t="s">
        <v>77</v>
      </c>
      <c r="AY234" s="14" t="s">
        <v>166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4" t="s">
        <v>83</v>
      </c>
      <c r="BK234" s="217">
        <f>ROUND(I234*H234,2)</f>
        <v>0</v>
      </c>
      <c r="BL234" s="14" t="s">
        <v>83</v>
      </c>
      <c r="BM234" s="216" t="s">
        <v>596</v>
      </c>
    </row>
    <row r="235" s="2" customFormat="1" ht="14.4" customHeight="1">
      <c r="A235" s="35"/>
      <c r="B235" s="36"/>
      <c r="C235" s="218" t="s">
        <v>597</v>
      </c>
      <c r="D235" s="218" t="s">
        <v>559</v>
      </c>
      <c r="E235" s="219" t="s">
        <v>598</v>
      </c>
      <c r="F235" s="220" t="s">
        <v>599</v>
      </c>
      <c r="G235" s="221" t="s">
        <v>165</v>
      </c>
      <c r="H235" s="222">
        <v>1</v>
      </c>
      <c r="I235" s="223"/>
      <c r="J235" s="224">
        <f>ROUND(I235*H235,2)</f>
        <v>0</v>
      </c>
      <c r="K235" s="220" t="s">
        <v>1</v>
      </c>
      <c r="L235" s="41"/>
      <c r="M235" s="225" t="s">
        <v>1</v>
      </c>
      <c r="N235" s="226" t="s">
        <v>42</v>
      </c>
      <c r="O235" s="88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6" t="s">
        <v>562</v>
      </c>
      <c r="AT235" s="216" t="s">
        <v>559</v>
      </c>
      <c r="AU235" s="216" t="s">
        <v>77</v>
      </c>
      <c r="AY235" s="14" t="s">
        <v>166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4" t="s">
        <v>83</v>
      </c>
      <c r="BK235" s="217">
        <f>ROUND(I235*H235,2)</f>
        <v>0</v>
      </c>
      <c r="BL235" s="14" t="s">
        <v>562</v>
      </c>
      <c r="BM235" s="216" t="s">
        <v>600</v>
      </c>
    </row>
    <row r="236" s="2" customFormat="1" ht="24.15" customHeight="1">
      <c r="A236" s="35"/>
      <c r="B236" s="36"/>
      <c r="C236" s="218" t="s">
        <v>601</v>
      </c>
      <c r="D236" s="218" t="s">
        <v>559</v>
      </c>
      <c r="E236" s="219" t="s">
        <v>602</v>
      </c>
      <c r="F236" s="220" t="s">
        <v>603</v>
      </c>
      <c r="G236" s="221" t="s">
        <v>165</v>
      </c>
      <c r="H236" s="222">
        <v>15</v>
      </c>
      <c r="I236" s="223"/>
      <c r="J236" s="224">
        <f>ROUND(I236*H236,2)</f>
        <v>0</v>
      </c>
      <c r="K236" s="220" t="s">
        <v>1</v>
      </c>
      <c r="L236" s="41"/>
      <c r="M236" s="225" t="s">
        <v>1</v>
      </c>
      <c r="N236" s="226" t="s">
        <v>42</v>
      </c>
      <c r="O236" s="88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6" t="s">
        <v>83</v>
      </c>
      <c r="AT236" s="216" t="s">
        <v>559</v>
      </c>
      <c r="AU236" s="216" t="s">
        <v>77</v>
      </c>
      <c r="AY236" s="14" t="s">
        <v>166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4" t="s">
        <v>83</v>
      </c>
      <c r="BK236" s="217">
        <f>ROUND(I236*H236,2)</f>
        <v>0</v>
      </c>
      <c r="BL236" s="14" t="s">
        <v>83</v>
      </c>
      <c r="BM236" s="216" t="s">
        <v>604</v>
      </c>
    </row>
    <row r="237" s="2" customFormat="1" ht="24.15" customHeight="1">
      <c r="A237" s="35"/>
      <c r="B237" s="36"/>
      <c r="C237" s="218" t="s">
        <v>605</v>
      </c>
      <c r="D237" s="218" t="s">
        <v>559</v>
      </c>
      <c r="E237" s="219" t="s">
        <v>606</v>
      </c>
      <c r="F237" s="220" t="s">
        <v>607</v>
      </c>
      <c r="G237" s="221" t="s">
        <v>165</v>
      </c>
      <c r="H237" s="222">
        <v>2</v>
      </c>
      <c r="I237" s="223"/>
      <c r="J237" s="224">
        <f>ROUND(I237*H237,2)</f>
        <v>0</v>
      </c>
      <c r="K237" s="220" t="s">
        <v>1</v>
      </c>
      <c r="L237" s="41"/>
      <c r="M237" s="225" t="s">
        <v>1</v>
      </c>
      <c r="N237" s="226" t="s">
        <v>42</v>
      </c>
      <c r="O237" s="88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6" t="s">
        <v>83</v>
      </c>
      <c r="AT237" s="216" t="s">
        <v>559</v>
      </c>
      <c r="AU237" s="216" t="s">
        <v>77</v>
      </c>
      <c r="AY237" s="14" t="s">
        <v>166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4" t="s">
        <v>83</v>
      </c>
      <c r="BK237" s="217">
        <f>ROUND(I237*H237,2)</f>
        <v>0</v>
      </c>
      <c r="BL237" s="14" t="s">
        <v>83</v>
      </c>
      <c r="BM237" s="216" t="s">
        <v>608</v>
      </c>
    </row>
    <row r="238" s="2" customFormat="1" ht="14.4" customHeight="1">
      <c r="A238" s="35"/>
      <c r="B238" s="36"/>
      <c r="C238" s="218" t="s">
        <v>609</v>
      </c>
      <c r="D238" s="218" t="s">
        <v>559</v>
      </c>
      <c r="E238" s="219" t="s">
        <v>610</v>
      </c>
      <c r="F238" s="220" t="s">
        <v>611</v>
      </c>
      <c r="G238" s="221" t="s">
        <v>165</v>
      </c>
      <c r="H238" s="222">
        <v>5</v>
      </c>
      <c r="I238" s="223"/>
      <c r="J238" s="224">
        <f>ROUND(I238*H238,2)</f>
        <v>0</v>
      </c>
      <c r="K238" s="220" t="s">
        <v>1</v>
      </c>
      <c r="L238" s="41"/>
      <c r="M238" s="225" t="s">
        <v>1</v>
      </c>
      <c r="N238" s="226" t="s">
        <v>42</v>
      </c>
      <c r="O238" s="88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6" t="s">
        <v>83</v>
      </c>
      <c r="AT238" s="216" t="s">
        <v>559</v>
      </c>
      <c r="AU238" s="216" t="s">
        <v>77</v>
      </c>
      <c r="AY238" s="14" t="s">
        <v>166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4" t="s">
        <v>83</v>
      </c>
      <c r="BK238" s="217">
        <f>ROUND(I238*H238,2)</f>
        <v>0</v>
      </c>
      <c r="BL238" s="14" t="s">
        <v>83</v>
      </c>
      <c r="BM238" s="216" t="s">
        <v>612</v>
      </c>
    </row>
    <row r="239" s="2" customFormat="1" ht="14.4" customHeight="1">
      <c r="A239" s="35"/>
      <c r="B239" s="36"/>
      <c r="C239" s="218" t="s">
        <v>613</v>
      </c>
      <c r="D239" s="218" t="s">
        <v>559</v>
      </c>
      <c r="E239" s="219" t="s">
        <v>614</v>
      </c>
      <c r="F239" s="220" t="s">
        <v>615</v>
      </c>
      <c r="G239" s="221" t="s">
        <v>165</v>
      </c>
      <c r="H239" s="222">
        <v>48</v>
      </c>
      <c r="I239" s="223"/>
      <c r="J239" s="224">
        <f>ROUND(I239*H239,2)</f>
        <v>0</v>
      </c>
      <c r="K239" s="220" t="s">
        <v>1</v>
      </c>
      <c r="L239" s="41"/>
      <c r="M239" s="225" t="s">
        <v>1</v>
      </c>
      <c r="N239" s="226" t="s">
        <v>42</v>
      </c>
      <c r="O239" s="88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6" t="s">
        <v>83</v>
      </c>
      <c r="AT239" s="216" t="s">
        <v>559</v>
      </c>
      <c r="AU239" s="216" t="s">
        <v>77</v>
      </c>
      <c r="AY239" s="14" t="s">
        <v>166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4" t="s">
        <v>83</v>
      </c>
      <c r="BK239" s="217">
        <f>ROUND(I239*H239,2)</f>
        <v>0</v>
      </c>
      <c r="BL239" s="14" t="s">
        <v>83</v>
      </c>
      <c r="BM239" s="216" t="s">
        <v>616</v>
      </c>
    </row>
    <row r="240" s="2" customFormat="1" ht="37.8" customHeight="1">
      <c r="A240" s="35"/>
      <c r="B240" s="36"/>
      <c r="C240" s="218" t="s">
        <v>617</v>
      </c>
      <c r="D240" s="218" t="s">
        <v>559</v>
      </c>
      <c r="E240" s="219" t="s">
        <v>618</v>
      </c>
      <c r="F240" s="220" t="s">
        <v>619</v>
      </c>
      <c r="G240" s="221" t="s">
        <v>209</v>
      </c>
      <c r="H240" s="222">
        <v>8091</v>
      </c>
      <c r="I240" s="223"/>
      <c r="J240" s="224">
        <f>ROUND(I240*H240,2)</f>
        <v>0</v>
      </c>
      <c r="K240" s="220" t="s">
        <v>1</v>
      </c>
      <c r="L240" s="41"/>
      <c r="M240" s="225" t="s">
        <v>1</v>
      </c>
      <c r="N240" s="226" t="s">
        <v>42</v>
      </c>
      <c r="O240" s="88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6" t="s">
        <v>562</v>
      </c>
      <c r="AT240" s="216" t="s">
        <v>559</v>
      </c>
      <c r="AU240" s="216" t="s">
        <v>77</v>
      </c>
      <c r="AY240" s="14" t="s">
        <v>166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4" t="s">
        <v>83</v>
      </c>
      <c r="BK240" s="217">
        <f>ROUND(I240*H240,2)</f>
        <v>0</v>
      </c>
      <c r="BL240" s="14" t="s">
        <v>562</v>
      </c>
      <c r="BM240" s="216" t="s">
        <v>620</v>
      </c>
    </row>
    <row r="241" s="2" customFormat="1" ht="37.8" customHeight="1">
      <c r="A241" s="35"/>
      <c r="B241" s="36"/>
      <c r="C241" s="218" t="s">
        <v>621</v>
      </c>
      <c r="D241" s="218" t="s">
        <v>559</v>
      </c>
      <c r="E241" s="219" t="s">
        <v>622</v>
      </c>
      <c r="F241" s="220" t="s">
        <v>623</v>
      </c>
      <c r="G241" s="221" t="s">
        <v>209</v>
      </c>
      <c r="H241" s="222">
        <v>3634</v>
      </c>
      <c r="I241" s="223"/>
      <c r="J241" s="224">
        <f>ROUND(I241*H241,2)</f>
        <v>0</v>
      </c>
      <c r="K241" s="220" t="s">
        <v>1</v>
      </c>
      <c r="L241" s="41"/>
      <c r="M241" s="225" t="s">
        <v>1</v>
      </c>
      <c r="N241" s="226" t="s">
        <v>42</v>
      </c>
      <c r="O241" s="88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6" t="s">
        <v>562</v>
      </c>
      <c r="AT241" s="216" t="s">
        <v>559</v>
      </c>
      <c r="AU241" s="216" t="s">
        <v>77</v>
      </c>
      <c r="AY241" s="14" t="s">
        <v>166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4" t="s">
        <v>83</v>
      </c>
      <c r="BK241" s="217">
        <f>ROUND(I241*H241,2)</f>
        <v>0</v>
      </c>
      <c r="BL241" s="14" t="s">
        <v>562</v>
      </c>
      <c r="BM241" s="216" t="s">
        <v>624</v>
      </c>
    </row>
    <row r="242" s="2" customFormat="1" ht="37.8" customHeight="1">
      <c r="A242" s="35"/>
      <c r="B242" s="36"/>
      <c r="C242" s="218" t="s">
        <v>625</v>
      </c>
      <c r="D242" s="218" t="s">
        <v>559</v>
      </c>
      <c r="E242" s="219" t="s">
        <v>626</v>
      </c>
      <c r="F242" s="220" t="s">
        <v>627</v>
      </c>
      <c r="G242" s="221" t="s">
        <v>209</v>
      </c>
      <c r="H242" s="222">
        <v>499</v>
      </c>
      <c r="I242" s="223"/>
      <c r="J242" s="224">
        <f>ROUND(I242*H242,2)</f>
        <v>0</v>
      </c>
      <c r="K242" s="220" t="s">
        <v>1</v>
      </c>
      <c r="L242" s="41"/>
      <c r="M242" s="225" t="s">
        <v>1</v>
      </c>
      <c r="N242" s="226" t="s">
        <v>42</v>
      </c>
      <c r="O242" s="88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6" t="s">
        <v>562</v>
      </c>
      <c r="AT242" s="216" t="s">
        <v>559</v>
      </c>
      <c r="AU242" s="216" t="s">
        <v>77</v>
      </c>
      <c r="AY242" s="14" t="s">
        <v>166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4" t="s">
        <v>83</v>
      </c>
      <c r="BK242" s="217">
        <f>ROUND(I242*H242,2)</f>
        <v>0</v>
      </c>
      <c r="BL242" s="14" t="s">
        <v>562</v>
      </c>
      <c r="BM242" s="216" t="s">
        <v>628</v>
      </c>
    </row>
    <row r="243" s="2" customFormat="1" ht="24.15" customHeight="1">
      <c r="A243" s="35"/>
      <c r="B243" s="36"/>
      <c r="C243" s="218" t="s">
        <v>629</v>
      </c>
      <c r="D243" s="218" t="s">
        <v>559</v>
      </c>
      <c r="E243" s="219" t="s">
        <v>630</v>
      </c>
      <c r="F243" s="220" t="s">
        <v>631</v>
      </c>
      <c r="G243" s="221" t="s">
        <v>165</v>
      </c>
      <c r="H243" s="222">
        <v>4</v>
      </c>
      <c r="I243" s="223"/>
      <c r="J243" s="224">
        <f>ROUND(I243*H243,2)</f>
        <v>0</v>
      </c>
      <c r="K243" s="220" t="s">
        <v>1</v>
      </c>
      <c r="L243" s="41"/>
      <c r="M243" s="225" t="s">
        <v>1</v>
      </c>
      <c r="N243" s="226" t="s">
        <v>42</v>
      </c>
      <c r="O243" s="88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6" t="s">
        <v>83</v>
      </c>
      <c r="AT243" s="216" t="s">
        <v>559</v>
      </c>
      <c r="AU243" s="216" t="s">
        <v>77</v>
      </c>
      <c r="AY243" s="14" t="s">
        <v>166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4" t="s">
        <v>83</v>
      </c>
      <c r="BK243" s="217">
        <f>ROUND(I243*H243,2)</f>
        <v>0</v>
      </c>
      <c r="BL243" s="14" t="s">
        <v>83</v>
      </c>
      <c r="BM243" s="216" t="s">
        <v>632</v>
      </c>
    </row>
    <row r="244" s="2" customFormat="1" ht="24.15" customHeight="1">
      <c r="A244" s="35"/>
      <c r="B244" s="36"/>
      <c r="C244" s="218" t="s">
        <v>633</v>
      </c>
      <c r="D244" s="218" t="s">
        <v>559</v>
      </c>
      <c r="E244" s="219" t="s">
        <v>634</v>
      </c>
      <c r="F244" s="220" t="s">
        <v>635</v>
      </c>
      <c r="G244" s="221" t="s">
        <v>165</v>
      </c>
      <c r="H244" s="222">
        <v>3</v>
      </c>
      <c r="I244" s="223"/>
      <c r="J244" s="224">
        <f>ROUND(I244*H244,2)</f>
        <v>0</v>
      </c>
      <c r="K244" s="220" t="s">
        <v>1</v>
      </c>
      <c r="L244" s="41"/>
      <c r="M244" s="225" t="s">
        <v>1</v>
      </c>
      <c r="N244" s="226" t="s">
        <v>42</v>
      </c>
      <c r="O244" s="88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6" t="s">
        <v>83</v>
      </c>
      <c r="AT244" s="216" t="s">
        <v>559</v>
      </c>
      <c r="AU244" s="216" t="s">
        <v>77</v>
      </c>
      <c r="AY244" s="14" t="s">
        <v>166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4" t="s">
        <v>83</v>
      </c>
      <c r="BK244" s="217">
        <f>ROUND(I244*H244,2)</f>
        <v>0</v>
      </c>
      <c r="BL244" s="14" t="s">
        <v>83</v>
      </c>
      <c r="BM244" s="216" t="s">
        <v>636</v>
      </c>
    </row>
    <row r="245" s="2" customFormat="1" ht="24.15" customHeight="1">
      <c r="A245" s="35"/>
      <c r="B245" s="36"/>
      <c r="C245" s="218" t="s">
        <v>637</v>
      </c>
      <c r="D245" s="218" t="s">
        <v>559</v>
      </c>
      <c r="E245" s="219" t="s">
        <v>638</v>
      </c>
      <c r="F245" s="220" t="s">
        <v>639</v>
      </c>
      <c r="G245" s="221" t="s">
        <v>165</v>
      </c>
      <c r="H245" s="222">
        <v>2</v>
      </c>
      <c r="I245" s="223"/>
      <c r="J245" s="224">
        <f>ROUND(I245*H245,2)</f>
        <v>0</v>
      </c>
      <c r="K245" s="220" t="s">
        <v>1</v>
      </c>
      <c r="L245" s="41"/>
      <c r="M245" s="225" t="s">
        <v>1</v>
      </c>
      <c r="N245" s="226" t="s">
        <v>42</v>
      </c>
      <c r="O245" s="88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6" t="s">
        <v>83</v>
      </c>
      <c r="AT245" s="216" t="s">
        <v>559</v>
      </c>
      <c r="AU245" s="216" t="s">
        <v>77</v>
      </c>
      <c r="AY245" s="14" t="s">
        <v>166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4" t="s">
        <v>83</v>
      </c>
      <c r="BK245" s="217">
        <f>ROUND(I245*H245,2)</f>
        <v>0</v>
      </c>
      <c r="BL245" s="14" t="s">
        <v>83</v>
      </c>
      <c r="BM245" s="216" t="s">
        <v>640</v>
      </c>
    </row>
    <row r="246" s="2" customFormat="1" ht="24.15" customHeight="1">
      <c r="A246" s="35"/>
      <c r="B246" s="36"/>
      <c r="C246" s="218" t="s">
        <v>641</v>
      </c>
      <c r="D246" s="218" t="s">
        <v>559</v>
      </c>
      <c r="E246" s="219" t="s">
        <v>642</v>
      </c>
      <c r="F246" s="220" t="s">
        <v>643</v>
      </c>
      <c r="G246" s="221" t="s">
        <v>209</v>
      </c>
      <c r="H246" s="222">
        <v>20</v>
      </c>
      <c r="I246" s="223"/>
      <c r="J246" s="224">
        <f>ROUND(I246*H246,2)</f>
        <v>0</v>
      </c>
      <c r="K246" s="220" t="s">
        <v>1</v>
      </c>
      <c r="L246" s="41"/>
      <c r="M246" s="225" t="s">
        <v>1</v>
      </c>
      <c r="N246" s="226" t="s">
        <v>42</v>
      </c>
      <c r="O246" s="88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6" t="s">
        <v>83</v>
      </c>
      <c r="AT246" s="216" t="s">
        <v>559</v>
      </c>
      <c r="AU246" s="216" t="s">
        <v>77</v>
      </c>
      <c r="AY246" s="14" t="s">
        <v>166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4" t="s">
        <v>83</v>
      </c>
      <c r="BK246" s="217">
        <f>ROUND(I246*H246,2)</f>
        <v>0</v>
      </c>
      <c r="BL246" s="14" t="s">
        <v>83</v>
      </c>
      <c r="BM246" s="216" t="s">
        <v>644</v>
      </c>
    </row>
    <row r="247" s="2" customFormat="1" ht="24.15" customHeight="1">
      <c r="A247" s="35"/>
      <c r="B247" s="36"/>
      <c r="C247" s="218" t="s">
        <v>645</v>
      </c>
      <c r="D247" s="218" t="s">
        <v>559</v>
      </c>
      <c r="E247" s="219" t="s">
        <v>646</v>
      </c>
      <c r="F247" s="220" t="s">
        <v>647</v>
      </c>
      <c r="G247" s="221" t="s">
        <v>209</v>
      </c>
      <c r="H247" s="222">
        <v>185</v>
      </c>
      <c r="I247" s="223"/>
      <c r="J247" s="224">
        <f>ROUND(I247*H247,2)</f>
        <v>0</v>
      </c>
      <c r="K247" s="220" t="s">
        <v>1</v>
      </c>
      <c r="L247" s="41"/>
      <c r="M247" s="225" t="s">
        <v>1</v>
      </c>
      <c r="N247" s="226" t="s">
        <v>42</v>
      </c>
      <c r="O247" s="88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6" t="s">
        <v>83</v>
      </c>
      <c r="AT247" s="216" t="s">
        <v>559</v>
      </c>
      <c r="AU247" s="216" t="s">
        <v>77</v>
      </c>
      <c r="AY247" s="14" t="s">
        <v>166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4" t="s">
        <v>83</v>
      </c>
      <c r="BK247" s="217">
        <f>ROUND(I247*H247,2)</f>
        <v>0</v>
      </c>
      <c r="BL247" s="14" t="s">
        <v>83</v>
      </c>
      <c r="BM247" s="216" t="s">
        <v>648</v>
      </c>
    </row>
    <row r="248" s="2" customFormat="1" ht="14.4" customHeight="1">
      <c r="A248" s="35"/>
      <c r="B248" s="36"/>
      <c r="C248" s="218" t="s">
        <v>649</v>
      </c>
      <c r="D248" s="218" t="s">
        <v>559</v>
      </c>
      <c r="E248" s="219" t="s">
        <v>650</v>
      </c>
      <c r="F248" s="220" t="s">
        <v>651</v>
      </c>
      <c r="G248" s="221" t="s">
        <v>652</v>
      </c>
      <c r="H248" s="222">
        <v>26</v>
      </c>
      <c r="I248" s="223"/>
      <c r="J248" s="224">
        <f>ROUND(I248*H248,2)</f>
        <v>0</v>
      </c>
      <c r="K248" s="220" t="s">
        <v>1</v>
      </c>
      <c r="L248" s="41"/>
      <c r="M248" s="225" t="s">
        <v>1</v>
      </c>
      <c r="N248" s="226" t="s">
        <v>42</v>
      </c>
      <c r="O248" s="88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6" t="s">
        <v>83</v>
      </c>
      <c r="AT248" s="216" t="s">
        <v>559</v>
      </c>
      <c r="AU248" s="216" t="s">
        <v>77</v>
      </c>
      <c r="AY248" s="14" t="s">
        <v>166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4" t="s">
        <v>83</v>
      </c>
      <c r="BK248" s="217">
        <f>ROUND(I248*H248,2)</f>
        <v>0</v>
      </c>
      <c r="BL248" s="14" t="s">
        <v>83</v>
      </c>
      <c r="BM248" s="216" t="s">
        <v>653</v>
      </c>
    </row>
    <row r="249" s="2" customFormat="1" ht="14.4" customHeight="1">
      <c r="A249" s="35"/>
      <c r="B249" s="36"/>
      <c r="C249" s="218" t="s">
        <v>654</v>
      </c>
      <c r="D249" s="218" t="s">
        <v>559</v>
      </c>
      <c r="E249" s="219" t="s">
        <v>655</v>
      </c>
      <c r="F249" s="220" t="s">
        <v>656</v>
      </c>
      <c r="G249" s="221" t="s">
        <v>652</v>
      </c>
      <c r="H249" s="222">
        <v>8</v>
      </c>
      <c r="I249" s="223"/>
      <c r="J249" s="224">
        <f>ROUND(I249*H249,2)</f>
        <v>0</v>
      </c>
      <c r="K249" s="220" t="s">
        <v>1</v>
      </c>
      <c r="L249" s="41"/>
      <c r="M249" s="225" t="s">
        <v>1</v>
      </c>
      <c r="N249" s="226" t="s">
        <v>42</v>
      </c>
      <c r="O249" s="88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6" t="s">
        <v>83</v>
      </c>
      <c r="AT249" s="216" t="s">
        <v>559</v>
      </c>
      <c r="AU249" s="216" t="s">
        <v>77</v>
      </c>
      <c r="AY249" s="14" t="s">
        <v>166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4" t="s">
        <v>83</v>
      </c>
      <c r="BK249" s="217">
        <f>ROUND(I249*H249,2)</f>
        <v>0</v>
      </c>
      <c r="BL249" s="14" t="s">
        <v>83</v>
      </c>
      <c r="BM249" s="216" t="s">
        <v>657</v>
      </c>
    </row>
    <row r="250" s="2" customFormat="1" ht="14.4" customHeight="1">
      <c r="A250" s="35"/>
      <c r="B250" s="36"/>
      <c r="C250" s="218" t="s">
        <v>658</v>
      </c>
      <c r="D250" s="218" t="s">
        <v>559</v>
      </c>
      <c r="E250" s="219" t="s">
        <v>659</v>
      </c>
      <c r="F250" s="220" t="s">
        <v>660</v>
      </c>
      <c r="G250" s="221" t="s">
        <v>165</v>
      </c>
      <c r="H250" s="222">
        <v>4</v>
      </c>
      <c r="I250" s="223"/>
      <c r="J250" s="224">
        <f>ROUND(I250*H250,2)</f>
        <v>0</v>
      </c>
      <c r="K250" s="220" t="s">
        <v>1</v>
      </c>
      <c r="L250" s="41"/>
      <c r="M250" s="225" t="s">
        <v>1</v>
      </c>
      <c r="N250" s="226" t="s">
        <v>42</v>
      </c>
      <c r="O250" s="88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6" t="s">
        <v>83</v>
      </c>
      <c r="AT250" s="216" t="s">
        <v>559</v>
      </c>
      <c r="AU250" s="216" t="s">
        <v>77</v>
      </c>
      <c r="AY250" s="14" t="s">
        <v>166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4" t="s">
        <v>83</v>
      </c>
      <c r="BK250" s="217">
        <f>ROUND(I250*H250,2)</f>
        <v>0</v>
      </c>
      <c r="BL250" s="14" t="s">
        <v>83</v>
      </c>
      <c r="BM250" s="216" t="s">
        <v>661</v>
      </c>
    </row>
    <row r="251" s="2" customFormat="1" ht="14.4" customHeight="1">
      <c r="A251" s="35"/>
      <c r="B251" s="36"/>
      <c r="C251" s="218" t="s">
        <v>662</v>
      </c>
      <c r="D251" s="218" t="s">
        <v>559</v>
      </c>
      <c r="E251" s="219" t="s">
        <v>663</v>
      </c>
      <c r="F251" s="220" t="s">
        <v>664</v>
      </c>
      <c r="G251" s="221" t="s">
        <v>165</v>
      </c>
      <c r="H251" s="222">
        <v>6</v>
      </c>
      <c r="I251" s="223"/>
      <c r="J251" s="224">
        <f>ROUND(I251*H251,2)</f>
        <v>0</v>
      </c>
      <c r="K251" s="220" t="s">
        <v>1</v>
      </c>
      <c r="L251" s="41"/>
      <c r="M251" s="225" t="s">
        <v>1</v>
      </c>
      <c r="N251" s="226" t="s">
        <v>42</v>
      </c>
      <c r="O251" s="88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6" t="s">
        <v>83</v>
      </c>
      <c r="AT251" s="216" t="s">
        <v>559</v>
      </c>
      <c r="AU251" s="216" t="s">
        <v>77</v>
      </c>
      <c r="AY251" s="14" t="s">
        <v>166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4" t="s">
        <v>83</v>
      </c>
      <c r="BK251" s="217">
        <f>ROUND(I251*H251,2)</f>
        <v>0</v>
      </c>
      <c r="BL251" s="14" t="s">
        <v>83</v>
      </c>
      <c r="BM251" s="216" t="s">
        <v>665</v>
      </c>
    </row>
    <row r="252" s="2" customFormat="1" ht="14.4" customHeight="1">
      <c r="A252" s="35"/>
      <c r="B252" s="36"/>
      <c r="C252" s="218" t="s">
        <v>666</v>
      </c>
      <c r="D252" s="218" t="s">
        <v>559</v>
      </c>
      <c r="E252" s="219" t="s">
        <v>667</v>
      </c>
      <c r="F252" s="220" t="s">
        <v>668</v>
      </c>
      <c r="G252" s="221" t="s">
        <v>165</v>
      </c>
      <c r="H252" s="222">
        <v>78</v>
      </c>
      <c r="I252" s="223"/>
      <c r="J252" s="224">
        <f>ROUND(I252*H252,2)</f>
        <v>0</v>
      </c>
      <c r="K252" s="220" t="s">
        <v>1</v>
      </c>
      <c r="L252" s="41"/>
      <c r="M252" s="225" t="s">
        <v>1</v>
      </c>
      <c r="N252" s="226" t="s">
        <v>42</v>
      </c>
      <c r="O252" s="88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6" t="s">
        <v>83</v>
      </c>
      <c r="AT252" s="216" t="s">
        <v>559</v>
      </c>
      <c r="AU252" s="216" t="s">
        <v>77</v>
      </c>
      <c r="AY252" s="14" t="s">
        <v>166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4" t="s">
        <v>83</v>
      </c>
      <c r="BK252" s="217">
        <f>ROUND(I252*H252,2)</f>
        <v>0</v>
      </c>
      <c r="BL252" s="14" t="s">
        <v>83</v>
      </c>
      <c r="BM252" s="216" t="s">
        <v>669</v>
      </c>
    </row>
    <row r="253" s="2" customFormat="1" ht="14.4" customHeight="1">
      <c r="A253" s="35"/>
      <c r="B253" s="36"/>
      <c r="C253" s="218" t="s">
        <v>670</v>
      </c>
      <c r="D253" s="218" t="s">
        <v>559</v>
      </c>
      <c r="E253" s="219" t="s">
        <v>671</v>
      </c>
      <c r="F253" s="220" t="s">
        <v>672</v>
      </c>
      <c r="G253" s="221" t="s">
        <v>165</v>
      </c>
      <c r="H253" s="222">
        <v>182</v>
      </c>
      <c r="I253" s="223"/>
      <c r="J253" s="224">
        <f>ROUND(I253*H253,2)</f>
        <v>0</v>
      </c>
      <c r="K253" s="220" t="s">
        <v>1</v>
      </c>
      <c r="L253" s="41"/>
      <c r="M253" s="225" t="s">
        <v>1</v>
      </c>
      <c r="N253" s="226" t="s">
        <v>42</v>
      </c>
      <c r="O253" s="88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6" t="s">
        <v>83</v>
      </c>
      <c r="AT253" s="216" t="s">
        <v>559</v>
      </c>
      <c r="AU253" s="216" t="s">
        <v>77</v>
      </c>
      <c r="AY253" s="14" t="s">
        <v>166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4" t="s">
        <v>83</v>
      </c>
      <c r="BK253" s="217">
        <f>ROUND(I253*H253,2)</f>
        <v>0</v>
      </c>
      <c r="BL253" s="14" t="s">
        <v>83</v>
      </c>
      <c r="BM253" s="216" t="s">
        <v>673</v>
      </c>
    </row>
    <row r="254" s="2" customFormat="1" ht="24.15" customHeight="1">
      <c r="A254" s="35"/>
      <c r="B254" s="36"/>
      <c r="C254" s="218" t="s">
        <v>674</v>
      </c>
      <c r="D254" s="218" t="s">
        <v>559</v>
      </c>
      <c r="E254" s="219" t="s">
        <v>675</v>
      </c>
      <c r="F254" s="220" t="s">
        <v>676</v>
      </c>
      <c r="G254" s="221" t="s">
        <v>165</v>
      </c>
      <c r="H254" s="222">
        <v>24</v>
      </c>
      <c r="I254" s="223"/>
      <c r="J254" s="224">
        <f>ROUND(I254*H254,2)</f>
        <v>0</v>
      </c>
      <c r="K254" s="220" t="s">
        <v>1</v>
      </c>
      <c r="L254" s="41"/>
      <c r="M254" s="225" t="s">
        <v>1</v>
      </c>
      <c r="N254" s="226" t="s">
        <v>42</v>
      </c>
      <c r="O254" s="88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6" t="s">
        <v>562</v>
      </c>
      <c r="AT254" s="216" t="s">
        <v>559</v>
      </c>
      <c r="AU254" s="216" t="s">
        <v>77</v>
      </c>
      <c r="AY254" s="14" t="s">
        <v>166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4" t="s">
        <v>83</v>
      </c>
      <c r="BK254" s="217">
        <f>ROUND(I254*H254,2)</f>
        <v>0</v>
      </c>
      <c r="BL254" s="14" t="s">
        <v>562</v>
      </c>
      <c r="BM254" s="216" t="s">
        <v>677</v>
      </c>
    </row>
    <row r="255" s="2" customFormat="1" ht="24.15" customHeight="1">
      <c r="A255" s="35"/>
      <c r="B255" s="36"/>
      <c r="C255" s="218" t="s">
        <v>678</v>
      </c>
      <c r="D255" s="218" t="s">
        <v>559</v>
      </c>
      <c r="E255" s="219" t="s">
        <v>679</v>
      </c>
      <c r="F255" s="220" t="s">
        <v>680</v>
      </c>
      <c r="G255" s="221" t="s">
        <v>165</v>
      </c>
      <c r="H255" s="222">
        <v>4</v>
      </c>
      <c r="I255" s="223"/>
      <c r="J255" s="224">
        <f>ROUND(I255*H255,2)</f>
        <v>0</v>
      </c>
      <c r="K255" s="220" t="s">
        <v>1</v>
      </c>
      <c r="L255" s="41"/>
      <c r="M255" s="225" t="s">
        <v>1</v>
      </c>
      <c r="N255" s="226" t="s">
        <v>42</v>
      </c>
      <c r="O255" s="88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6" t="s">
        <v>562</v>
      </c>
      <c r="AT255" s="216" t="s">
        <v>559</v>
      </c>
      <c r="AU255" s="216" t="s">
        <v>77</v>
      </c>
      <c r="AY255" s="14" t="s">
        <v>166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4" t="s">
        <v>83</v>
      </c>
      <c r="BK255" s="217">
        <f>ROUND(I255*H255,2)</f>
        <v>0</v>
      </c>
      <c r="BL255" s="14" t="s">
        <v>562</v>
      </c>
      <c r="BM255" s="216" t="s">
        <v>681</v>
      </c>
    </row>
    <row r="256" s="2" customFormat="1" ht="24.15" customHeight="1">
      <c r="A256" s="35"/>
      <c r="B256" s="36"/>
      <c r="C256" s="218" t="s">
        <v>682</v>
      </c>
      <c r="D256" s="218" t="s">
        <v>559</v>
      </c>
      <c r="E256" s="219" t="s">
        <v>683</v>
      </c>
      <c r="F256" s="220" t="s">
        <v>684</v>
      </c>
      <c r="G256" s="221" t="s">
        <v>165</v>
      </c>
      <c r="H256" s="222">
        <v>44</v>
      </c>
      <c r="I256" s="223"/>
      <c r="J256" s="224">
        <f>ROUND(I256*H256,2)</f>
        <v>0</v>
      </c>
      <c r="K256" s="220" t="s">
        <v>1</v>
      </c>
      <c r="L256" s="41"/>
      <c r="M256" s="225" t="s">
        <v>1</v>
      </c>
      <c r="N256" s="226" t="s">
        <v>42</v>
      </c>
      <c r="O256" s="88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6" t="s">
        <v>562</v>
      </c>
      <c r="AT256" s="216" t="s">
        <v>559</v>
      </c>
      <c r="AU256" s="216" t="s">
        <v>77</v>
      </c>
      <c r="AY256" s="14" t="s">
        <v>166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4" t="s">
        <v>83</v>
      </c>
      <c r="BK256" s="217">
        <f>ROUND(I256*H256,2)</f>
        <v>0</v>
      </c>
      <c r="BL256" s="14" t="s">
        <v>562</v>
      </c>
      <c r="BM256" s="216" t="s">
        <v>685</v>
      </c>
    </row>
    <row r="257" s="2" customFormat="1" ht="24.15" customHeight="1">
      <c r="A257" s="35"/>
      <c r="B257" s="36"/>
      <c r="C257" s="218" t="s">
        <v>686</v>
      </c>
      <c r="D257" s="218" t="s">
        <v>559</v>
      </c>
      <c r="E257" s="219" t="s">
        <v>687</v>
      </c>
      <c r="F257" s="220" t="s">
        <v>688</v>
      </c>
      <c r="G257" s="221" t="s">
        <v>165</v>
      </c>
      <c r="H257" s="222">
        <v>16</v>
      </c>
      <c r="I257" s="223"/>
      <c r="J257" s="224">
        <f>ROUND(I257*H257,2)</f>
        <v>0</v>
      </c>
      <c r="K257" s="220" t="s">
        <v>1</v>
      </c>
      <c r="L257" s="41"/>
      <c r="M257" s="225" t="s">
        <v>1</v>
      </c>
      <c r="N257" s="226" t="s">
        <v>42</v>
      </c>
      <c r="O257" s="88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6" t="s">
        <v>562</v>
      </c>
      <c r="AT257" s="216" t="s">
        <v>559</v>
      </c>
      <c r="AU257" s="216" t="s">
        <v>77</v>
      </c>
      <c r="AY257" s="14" t="s">
        <v>166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4" t="s">
        <v>83</v>
      </c>
      <c r="BK257" s="217">
        <f>ROUND(I257*H257,2)</f>
        <v>0</v>
      </c>
      <c r="BL257" s="14" t="s">
        <v>562</v>
      </c>
      <c r="BM257" s="216" t="s">
        <v>689</v>
      </c>
    </row>
    <row r="258" s="2" customFormat="1" ht="24.15" customHeight="1">
      <c r="A258" s="35"/>
      <c r="B258" s="36"/>
      <c r="C258" s="218" t="s">
        <v>690</v>
      </c>
      <c r="D258" s="218" t="s">
        <v>559</v>
      </c>
      <c r="E258" s="219" t="s">
        <v>691</v>
      </c>
      <c r="F258" s="220" t="s">
        <v>692</v>
      </c>
      <c r="G258" s="221" t="s">
        <v>165</v>
      </c>
      <c r="H258" s="222">
        <v>8</v>
      </c>
      <c r="I258" s="223"/>
      <c r="J258" s="224">
        <f>ROUND(I258*H258,2)</f>
        <v>0</v>
      </c>
      <c r="K258" s="220" t="s">
        <v>1</v>
      </c>
      <c r="L258" s="41"/>
      <c r="M258" s="225" t="s">
        <v>1</v>
      </c>
      <c r="N258" s="226" t="s">
        <v>42</v>
      </c>
      <c r="O258" s="88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6" t="s">
        <v>562</v>
      </c>
      <c r="AT258" s="216" t="s">
        <v>559</v>
      </c>
      <c r="AU258" s="216" t="s">
        <v>77</v>
      </c>
      <c r="AY258" s="14" t="s">
        <v>166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4" t="s">
        <v>83</v>
      </c>
      <c r="BK258" s="217">
        <f>ROUND(I258*H258,2)</f>
        <v>0</v>
      </c>
      <c r="BL258" s="14" t="s">
        <v>562</v>
      </c>
      <c r="BM258" s="216" t="s">
        <v>693</v>
      </c>
    </row>
    <row r="259" s="2" customFormat="1" ht="24.15" customHeight="1">
      <c r="A259" s="35"/>
      <c r="B259" s="36"/>
      <c r="C259" s="218" t="s">
        <v>694</v>
      </c>
      <c r="D259" s="218" t="s">
        <v>559</v>
      </c>
      <c r="E259" s="219" t="s">
        <v>695</v>
      </c>
      <c r="F259" s="220" t="s">
        <v>696</v>
      </c>
      <c r="G259" s="221" t="s">
        <v>165</v>
      </c>
      <c r="H259" s="222">
        <v>4</v>
      </c>
      <c r="I259" s="223"/>
      <c r="J259" s="224">
        <f>ROUND(I259*H259,2)</f>
        <v>0</v>
      </c>
      <c r="K259" s="220" t="s">
        <v>1</v>
      </c>
      <c r="L259" s="41"/>
      <c r="M259" s="225" t="s">
        <v>1</v>
      </c>
      <c r="N259" s="226" t="s">
        <v>42</v>
      </c>
      <c r="O259" s="88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6" t="s">
        <v>562</v>
      </c>
      <c r="AT259" s="216" t="s">
        <v>559</v>
      </c>
      <c r="AU259" s="216" t="s">
        <v>77</v>
      </c>
      <c r="AY259" s="14" t="s">
        <v>166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4" t="s">
        <v>83</v>
      </c>
      <c r="BK259" s="217">
        <f>ROUND(I259*H259,2)</f>
        <v>0</v>
      </c>
      <c r="BL259" s="14" t="s">
        <v>562</v>
      </c>
      <c r="BM259" s="216" t="s">
        <v>697</v>
      </c>
    </row>
    <row r="260" s="2" customFormat="1" ht="24.15" customHeight="1">
      <c r="A260" s="35"/>
      <c r="B260" s="36"/>
      <c r="C260" s="218" t="s">
        <v>698</v>
      </c>
      <c r="D260" s="218" t="s">
        <v>559</v>
      </c>
      <c r="E260" s="219" t="s">
        <v>699</v>
      </c>
      <c r="F260" s="220" t="s">
        <v>700</v>
      </c>
      <c r="G260" s="221" t="s">
        <v>165</v>
      </c>
      <c r="H260" s="222">
        <v>4</v>
      </c>
      <c r="I260" s="223"/>
      <c r="J260" s="224">
        <f>ROUND(I260*H260,2)</f>
        <v>0</v>
      </c>
      <c r="K260" s="220" t="s">
        <v>1</v>
      </c>
      <c r="L260" s="41"/>
      <c r="M260" s="225" t="s">
        <v>1</v>
      </c>
      <c r="N260" s="226" t="s">
        <v>42</v>
      </c>
      <c r="O260" s="88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6" t="s">
        <v>83</v>
      </c>
      <c r="AT260" s="216" t="s">
        <v>559</v>
      </c>
      <c r="AU260" s="216" t="s">
        <v>77</v>
      </c>
      <c r="AY260" s="14" t="s">
        <v>166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4" t="s">
        <v>83</v>
      </c>
      <c r="BK260" s="217">
        <f>ROUND(I260*H260,2)</f>
        <v>0</v>
      </c>
      <c r="BL260" s="14" t="s">
        <v>83</v>
      </c>
      <c r="BM260" s="216" t="s">
        <v>701</v>
      </c>
    </row>
    <row r="261" s="2" customFormat="1" ht="24.15" customHeight="1">
      <c r="A261" s="35"/>
      <c r="B261" s="36"/>
      <c r="C261" s="218" t="s">
        <v>702</v>
      </c>
      <c r="D261" s="218" t="s">
        <v>559</v>
      </c>
      <c r="E261" s="219" t="s">
        <v>703</v>
      </c>
      <c r="F261" s="220" t="s">
        <v>704</v>
      </c>
      <c r="G261" s="221" t="s">
        <v>165</v>
      </c>
      <c r="H261" s="222">
        <v>3</v>
      </c>
      <c r="I261" s="223"/>
      <c r="J261" s="224">
        <f>ROUND(I261*H261,2)</f>
        <v>0</v>
      </c>
      <c r="K261" s="220" t="s">
        <v>1</v>
      </c>
      <c r="L261" s="41"/>
      <c r="M261" s="225" t="s">
        <v>1</v>
      </c>
      <c r="N261" s="226" t="s">
        <v>42</v>
      </c>
      <c r="O261" s="88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6" t="s">
        <v>83</v>
      </c>
      <c r="AT261" s="216" t="s">
        <v>559</v>
      </c>
      <c r="AU261" s="216" t="s">
        <v>77</v>
      </c>
      <c r="AY261" s="14" t="s">
        <v>166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4" t="s">
        <v>83</v>
      </c>
      <c r="BK261" s="217">
        <f>ROUND(I261*H261,2)</f>
        <v>0</v>
      </c>
      <c r="BL261" s="14" t="s">
        <v>83</v>
      </c>
      <c r="BM261" s="216" t="s">
        <v>705</v>
      </c>
    </row>
    <row r="262" s="2" customFormat="1" ht="24.15" customHeight="1">
      <c r="A262" s="35"/>
      <c r="B262" s="36"/>
      <c r="C262" s="218" t="s">
        <v>706</v>
      </c>
      <c r="D262" s="218" t="s">
        <v>559</v>
      </c>
      <c r="E262" s="219" t="s">
        <v>707</v>
      </c>
      <c r="F262" s="220" t="s">
        <v>708</v>
      </c>
      <c r="G262" s="221" t="s">
        <v>165</v>
      </c>
      <c r="H262" s="222">
        <v>4</v>
      </c>
      <c r="I262" s="223"/>
      <c r="J262" s="224">
        <f>ROUND(I262*H262,2)</f>
        <v>0</v>
      </c>
      <c r="K262" s="220" t="s">
        <v>1</v>
      </c>
      <c r="L262" s="41"/>
      <c r="M262" s="225" t="s">
        <v>1</v>
      </c>
      <c r="N262" s="226" t="s">
        <v>42</v>
      </c>
      <c r="O262" s="88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6" t="s">
        <v>83</v>
      </c>
      <c r="AT262" s="216" t="s">
        <v>559</v>
      </c>
      <c r="AU262" s="216" t="s">
        <v>77</v>
      </c>
      <c r="AY262" s="14" t="s">
        <v>166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4" t="s">
        <v>83</v>
      </c>
      <c r="BK262" s="217">
        <f>ROUND(I262*H262,2)</f>
        <v>0</v>
      </c>
      <c r="BL262" s="14" t="s">
        <v>83</v>
      </c>
      <c r="BM262" s="216" t="s">
        <v>709</v>
      </c>
    </row>
    <row r="263" s="2" customFormat="1" ht="24.15" customHeight="1">
      <c r="A263" s="35"/>
      <c r="B263" s="36"/>
      <c r="C263" s="218" t="s">
        <v>710</v>
      </c>
      <c r="D263" s="218" t="s">
        <v>559</v>
      </c>
      <c r="E263" s="219" t="s">
        <v>711</v>
      </c>
      <c r="F263" s="220" t="s">
        <v>712</v>
      </c>
      <c r="G263" s="221" t="s">
        <v>165</v>
      </c>
      <c r="H263" s="222">
        <v>2</v>
      </c>
      <c r="I263" s="223"/>
      <c r="J263" s="224">
        <f>ROUND(I263*H263,2)</f>
        <v>0</v>
      </c>
      <c r="K263" s="220" t="s">
        <v>1</v>
      </c>
      <c r="L263" s="41"/>
      <c r="M263" s="225" t="s">
        <v>1</v>
      </c>
      <c r="N263" s="226" t="s">
        <v>42</v>
      </c>
      <c r="O263" s="88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6" t="s">
        <v>83</v>
      </c>
      <c r="AT263" s="216" t="s">
        <v>559</v>
      </c>
      <c r="AU263" s="216" t="s">
        <v>77</v>
      </c>
      <c r="AY263" s="14" t="s">
        <v>166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4" t="s">
        <v>83</v>
      </c>
      <c r="BK263" s="217">
        <f>ROUND(I263*H263,2)</f>
        <v>0</v>
      </c>
      <c r="BL263" s="14" t="s">
        <v>83</v>
      </c>
      <c r="BM263" s="216" t="s">
        <v>713</v>
      </c>
    </row>
    <row r="264" s="2" customFormat="1" ht="24.15" customHeight="1">
      <c r="A264" s="35"/>
      <c r="B264" s="36"/>
      <c r="C264" s="218" t="s">
        <v>714</v>
      </c>
      <c r="D264" s="218" t="s">
        <v>559</v>
      </c>
      <c r="E264" s="219" t="s">
        <v>715</v>
      </c>
      <c r="F264" s="220" t="s">
        <v>716</v>
      </c>
      <c r="G264" s="221" t="s">
        <v>165</v>
      </c>
      <c r="H264" s="222">
        <v>15</v>
      </c>
      <c r="I264" s="223"/>
      <c r="J264" s="224">
        <f>ROUND(I264*H264,2)</f>
        <v>0</v>
      </c>
      <c r="K264" s="220" t="s">
        <v>1</v>
      </c>
      <c r="L264" s="41"/>
      <c r="M264" s="225" t="s">
        <v>1</v>
      </c>
      <c r="N264" s="226" t="s">
        <v>42</v>
      </c>
      <c r="O264" s="88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6" t="s">
        <v>83</v>
      </c>
      <c r="AT264" s="216" t="s">
        <v>559</v>
      </c>
      <c r="AU264" s="216" t="s">
        <v>77</v>
      </c>
      <c r="AY264" s="14" t="s">
        <v>166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4" t="s">
        <v>83</v>
      </c>
      <c r="BK264" s="217">
        <f>ROUND(I264*H264,2)</f>
        <v>0</v>
      </c>
      <c r="BL264" s="14" t="s">
        <v>83</v>
      </c>
      <c r="BM264" s="216" t="s">
        <v>717</v>
      </c>
    </row>
    <row r="265" s="2" customFormat="1" ht="14.4" customHeight="1">
      <c r="A265" s="35"/>
      <c r="B265" s="36"/>
      <c r="C265" s="218" t="s">
        <v>718</v>
      </c>
      <c r="D265" s="218" t="s">
        <v>559</v>
      </c>
      <c r="E265" s="219" t="s">
        <v>719</v>
      </c>
      <c r="F265" s="220" t="s">
        <v>720</v>
      </c>
      <c r="G265" s="221" t="s">
        <v>165</v>
      </c>
      <c r="H265" s="222">
        <v>15</v>
      </c>
      <c r="I265" s="223"/>
      <c r="J265" s="224">
        <f>ROUND(I265*H265,2)</f>
        <v>0</v>
      </c>
      <c r="K265" s="220" t="s">
        <v>1</v>
      </c>
      <c r="L265" s="41"/>
      <c r="M265" s="225" t="s">
        <v>1</v>
      </c>
      <c r="N265" s="226" t="s">
        <v>42</v>
      </c>
      <c r="O265" s="88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6" t="s">
        <v>83</v>
      </c>
      <c r="AT265" s="216" t="s">
        <v>559</v>
      </c>
      <c r="AU265" s="216" t="s">
        <v>77</v>
      </c>
      <c r="AY265" s="14" t="s">
        <v>166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4" t="s">
        <v>83</v>
      </c>
      <c r="BK265" s="217">
        <f>ROUND(I265*H265,2)</f>
        <v>0</v>
      </c>
      <c r="BL265" s="14" t="s">
        <v>83</v>
      </c>
      <c r="BM265" s="216" t="s">
        <v>721</v>
      </c>
    </row>
    <row r="266" s="2" customFormat="1" ht="14.4" customHeight="1">
      <c r="A266" s="35"/>
      <c r="B266" s="36"/>
      <c r="C266" s="218" t="s">
        <v>722</v>
      </c>
      <c r="D266" s="218" t="s">
        <v>559</v>
      </c>
      <c r="E266" s="219" t="s">
        <v>723</v>
      </c>
      <c r="F266" s="220" t="s">
        <v>724</v>
      </c>
      <c r="G266" s="221" t="s">
        <v>165</v>
      </c>
      <c r="H266" s="222">
        <v>15</v>
      </c>
      <c r="I266" s="223"/>
      <c r="J266" s="224">
        <f>ROUND(I266*H266,2)</f>
        <v>0</v>
      </c>
      <c r="K266" s="220" t="s">
        <v>1</v>
      </c>
      <c r="L266" s="41"/>
      <c r="M266" s="225" t="s">
        <v>1</v>
      </c>
      <c r="N266" s="226" t="s">
        <v>42</v>
      </c>
      <c r="O266" s="88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6" t="s">
        <v>83</v>
      </c>
      <c r="AT266" s="216" t="s">
        <v>559</v>
      </c>
      <c r="AU266" s="216" t="s">
        <v>77</v>
      </c>
      <c r="AY266" s="14" t="s">
        <v>166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4" t="s">
        <v>83</v>
      </c>
      <c r="BK266" s="217">
        <f>ROUND(I266*H266,2)</f>
        <v>0</v>
      </c>
      <c r="BL266" s="14" t="s">
        <v>83</v>
      </c>
      <c r="BM266" s="216" t="s">
        <v>725</v>
      </c>
    </row>
    <row r="267" s="2" customFormat="1" ht="24.15" customHeight="1">
      <c r="A267" s="35"/>
      <c r="B267" s="36"/>
      <c r="C267" s="218" t="s">
        <v>726</v>
      </c>
      <c r="D267" s="218" t="s">
        <v>559</v>
      </c>
      <c r="E267" s="219" t="s">
        <v>727</v>
      </c>
      <c r="F267" s="220" t="s">
        <v>728</v>
      </c>
      <c r="G267" s="221" t="s">
        <v>165</v>
      </c>
      <c r="H267" s="222">
        <v>5</v>
      </c>
      <c r="I267" s="223"/>
      <c r="J267" s="224">
        <f>ROUND(I267*H267,2)</f>
        <v>0</v>
      </c>
      <c r="K267" s="220" t="s">
        <v>1</v>
      </c>
      <c r="L267" s="41"/>
      <c r="M267" s="225" t="s">
        <v>1</v>
      </c>
      <c r="N267" s="226" t="s">
        <v>42</v>
      </c>
      <c r="O267" s="88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6" t="s">
        <v>83</v>
      </c>
      <c r="AT267" s="216" t="s">
        <v>559</v>
      </c>
      <c r="AU267" s="216" t="s">
        <v>77</v>
      </c>
      <c r="AY267" s="14" t="s">
        <v>166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4" t="s">
        <v>83</v>
      </c>
      <c r="BK267" s="217">
        <f>ROUND(I267*H267,2)</f>
        <v>0</v>
      </c>
      <c r="BL267" s="14" t="s">
        <v>83</v>
      </c>
      <c r="BM267" s="216" t="s">
        <v>729</v>
      </c>
    </row>
    <row r="268" s="2" customFormat="1" ht="24.15" customHeight="1">
      <c r="A268" s="35"/>
      <c r="B268" s="36"/>
      <c r="C268" s="204" t="s">
        <v>730</v>
      </c>
      <c r="D268" s="204" t="s">
        <v>162</v>
      </c>
      <c r="E268" s="205" t="s">
        <v>731</v>
      </c>
      <c r="F268" s="206" t="s">
        <v>732</v>
      </c>
      <c r="G268" s="207" t="s">
        <v>165</v>
      </c>
      <c r="H268" s="208">
        <v>1</v>
      </c>
      <c r="I268" s="209"/>
      <c r="J268" s="210">
        <f>ROUND(I268*H268,2)</f>
        <v>0</v>
      </c>
      <c r="K268" s="206" t="s">
        <v>1</v>
      </c>
      <c r="L268" s="211"/>
      <c r="M268" s="212" t="s">
        <v>1</v>
      </c>
      <c r="N268" s="213" t="s">
        <v>42</v>
      </c>
      <c r="O268" s="88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6" t="s">
        <v>210</v>
      </c>
      <c r="AT268" s="216" t="s">
        <v>162</v>
      </c>
      <c r="AU268" s="216" t="s">
        <v>77</v>
      </c>
      <c r="AY268" s="14" t="s">
        <v>166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4" t="s">
        <v>83</v>
      </c>
      <c r="BK268" s="217">
        <f>ROUND(I268*H268,2)</f>
        <v>0</v>
      </c>
      <c r="BL268" s="14" t="s">
        <v>210</v>
      </c>
      <c r="BM268" s="216" t="s">
        <v>733</v>
      </c>
    </row>
    <row r="269" s="2" customFormat="1" ht="24.15" customHeight="1">
      <c r="A269" s="35"/>
      <c r="B269" s="36"/>
      <c r="C269" s="204" t="s">
        <v>734</v>
      </c>
      <c r="D269" s="204" t="s">
        <v>162</v>
      </c>
      <c r="E269" s="205" t="s">
        <v>735</v>
      </c>
      <c r="F269" s="206" t="s">
        <v>736</v>
      </c>
      <c r="G269" s="207" t="s">
        <v>165</v>
      </c>
      <c r="H269" s="208">
        <v>2</v>
      </c>
      <c r="I269" s="209"/>
      <c r="J269" s="210">
        <f>ROUND(I269*H269,2)</f>
        <v>0</v>
      </c>
      <c r="K269" s="206" t="s">
        <v>1</v>
      </c>
      <c r="L269" s="211"/>
      <c r="M269" s="212" t="s">
        <v>1</v>
      </c>
      <c r="N269" s="213" t="s">
        <v>42</v>
      </c>
      <c r="O269" s="88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6" t="s">
        <v>210</v>
      </c>
      <c r="AT269" s="216" t="s">
        <v>162</v>
      </c>
      <c r="AU269" s="216" t="s">
        <v>77</v>
      </c>
      <c r="AY269" s="14" t="s">
        <v>166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4" t="s">
        <v>83</v>
      </c>
      <c r="BK269" s="217">
        <f>ROUND(I269*H269,2)</f>
        <v>0</v>
      </c>
      <c r="BL269" s="14" t="s">
        <v>210</v>
      </c>
      <c r="BM269" s="216" t="s">
        <v>737</v>
      </c>
    </row>
    <row r="270" s="2" customFormat="1" ht="24.15" customHeight="1">
      <c r="A270" s="35"/>
      <c r="B270" s="36"/>
      <c r="C270" s="204" t="s">
        <v>738</v>
      </c>
      <c r="D270" s="204" t="s">
        <v>162</v>
      </c>
      <c r="E270" s="205" t="s">
        <v>739</v>
      </c>
      <c r="F270" s="206" t="s">
        <v>740</v>
      </c>
      <c r="G270" s="207" t="s">
        <v>165</v>
      </c>
      <c r="H270" s="208">
        <v>3</v>
      </c>
      <c r="I270" s="209"/>
      <c r="J270" s="210">
        <f>ROUND(I270*H270,2)</f>
        <v>0</v>
      </c>
      <c r="K270" s="206" t="s">
        <v>1</v>
      </c>
      <c r="L270" s="211"/>
      <c r="M270" s="212" t="s">
        <v>1</v>
      </c>
      <c r="N270" s="213" t="s">
        <v>42</v>
      </c>
      <c r="O270" s="88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6" t="s">
        <v>210</v>
      </c>
      <c r="AT270" s="216" t="s">
        <v>162</v>
      </c>
      <c r="AU270" s="216" t="s">
        <v>77</v>
      </c>
      <c r="AY270" s="14" t="s">
        <v>166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4" t="s">
        <v>83</v>
      </c>
      <c r="BK270" s="217">
        <f>ROUND(I270*H270,2)</f>
        <v>0</v>
      </c>
      <c r="BL270" s="14" t="s">
        <v>210</v>
      </c>
      <c r="BM270" s="216" t="s">
        <v>741</v>
      </c>
    </row>
    <row r="271" s="2" customFormat="1" ht="24.15" customHeight="1">
      <c r="A271" s="35"/>
      <c r="B271" s="36"/>
      <c r="C271" s="204" t="s">
        <v>742</v>
      </c>
      <c r="D271" s="204" t="s">
        <v>162</v>
      </c>
      <c r="E271" s="205" t="s">
        <v>743</v>
      </c>
      <c r="F271" s="206" t="s">
        <v>744</v>
      </c>
      <c r="G271" s="207" t="s">
        <v>165</v>
      </c>
      <c r="H271" s="208">
        <v>3</v>
      </c>
      <c r="I271" s="209"/>
      <c r="J271" s="210">
        <f>ROUND(I271*H271,2)</f>
        <v>0</v>
      </c>
      <c r="K271" s="206" t="s">
        <v>1</v>
      </c>
      <c r="L271" s="211"/>
      <c r="M271" s="212" t="s">
        <v>1</v>
      </c>
      <c r="N271" s="213" t="s">
        <v>42</v>
      </c>
      <c r="O271" s="88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6" t="s">
        <v>210</v>
      </c>
      <c r="AT271" s="216" t="s">
        <v>162</v>
      </c>
      <c r="AU271" s="216" t="s">
        <v>77</v>
      </c>
      <c r="AY271" s="14" t="s">
        <v>166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4" t="s">
        <v>83</v>
      </c>
      <c r="BK271" s="217">
        <f>ROUND(I271*H271,2)</f>
        <v>0</v>
      </c>
      <c r="BL271" s="14" t="s">
        <v>210</v>
      </c>
      <c r="BM271" s="216" t="s">
        <v>745</v>
      </c>
    </row>
    <row r="272" s="2" customFormat="1" ht="24.15" customHeight="1">
      <c r="A272" s="35"/>
      <c r="B272" s="36"/>
      <c r="C272" s="204" t="s">
        <v>746</v>
      </c>
      <c r="D272" s="204" t="s">
        <v>162</v>
      </c>
      <c r="E272" s="205" t="s">
        <v>747</v>
      </c>
      <c r="F272" s="206" t="s">
        <v>748</v>
      </c>
      <c r="G272" s="207" t="s">
        <v>165</v>
      </c>
      <c r="H272" s="208">
        <v>6</v>
      </c>
      <c r="I272" s="209"/>
      <c r="J272" s="210">
        <f>ROUND(I272*H272,2)</f>
        <v>0</v>
      </c>
      <c r="K272" s="206" t="s">
        <v>1</v>
      </c>
      <c r="L272" s="211"/>
      <c r="M272" s="212" t="s">
        <v>1</v>
      </c>
      <c r="N272" s="213" t="s">
        <v>42</v>
      </c>
      <c r="O272" s="88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6" t="s">
        <v>210</v>
      </c>
      <c r="AT272" s="216" t="s">
        <v>162</v>
      </c>
      <c r="AU272" s="216" t="s">
        <v>77</v>
      </c>
      <c r="AY272" s="14" t="s">
        <v>166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4" t="s">
        <v>83</v>
      </c>
      <c r="BK272" s="217">
        <f>ROUND(I272*H272,2)</f>
        <v>0</v>
      </c>
      <c r="BL272" s="14" t="s">
        <v>210</v>
      </c>
      <c r="BM272" s="216" t="s">
        <v>749</v>
      </c>
    </row>
    <row r="273" s="2" customFormat="1" ht="24.15" customHeight="1">
      <c r="A273" s="35"/>
      <c r="B273" s="36"/>
      <c r="C273" s="218" t="s">
        <v>750</v>
      </c>
      <c r="D273" s="218" t="s">
        <v>559</v>
      </c>
      <c r="E273" s="219" t="s">
        <v>751</v>
      </c>
      <c r="F273" s="220" t="s">
        <v>752</v>
      </c>
      <c r="G273" s="221" t="s">
        <v>165</v>
      </c>
      <c r="H273" s="222">
        <v>27</v>
      </c>
      <c r="I273" s="223"/>
      <c r="J273" s="224">
        <f>ROUND(I273*H273,2)</f>
        <v>0</v>
      </c>
      <c r="K273" s="220" t="s">
        <v>1</v>
      </c>
      <c r="L273" s="41"/>
      <c r="M273" s="225" t="s">
        <v>1</v>
      </c>
      <c r="N273" s="226" t="s">
        <v>42</v>
      </c>
      <c r="O273" s="88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6" t="s">
        <v>83</v>
      </c>
      <c r="AT273" s="216" t="s">
        <v>559</v>
      </c>
      <c r="AU273" s="216" t="s">
        <v>77</v>
      </c>
      <c r="AY273" s="14" t="s">
        <v>166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4" t="s">
        <v>83</v>
      </c>
      <c r="BK273" s="217">
        <f>ROUND(I273*H273,2)</f>
        <v>0</v>
      </c>
      <c r="BL273" s="14" t="s">
        <v>83</v>
      </c>
      <c r="BM273" s="216" t="s">
        <v>753</v>
      </c>
    </row>
    <row r="274" s="2" customFormat="1" ht="24.15" customHeight="1">
      <c r="A274" s="35"/>
      <c r="B274" s="36"/>
      <c r="C274" s="218" t="s">
        <v>754</v>
      </c>
      <c r="D274" s="218" t="s">
        <v>559</v>
      </c>
      <c r="E274" s="219" t="s">
        <v>755</v>
      </c>
      <c r="F274" s="220" t="s">
        <v>756</v>
      </c>
      <c r="G274" s="221" t="s">
        <v>165</v>
      </c>
      <c r="H274" s="222">
        <v>15</v>
      </c>
      <c r="I274" s="223"/>
      <c r="J274" s="224">
        <f>ROUND(I274*H274,2)</f>
        <v>0</v>
      </c>
      <c r="K274" s="220" t="s">
        <v>1</v>
      </c>
      <c r="L274" s="41"/>
      <c r="M274" s="225" t="s">
        <v>1</v>
      </c>
      <c r="N274" s="226" t="s">
        <v>42</v>
      </c>
      <c r="O274" s="88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6" t="s">
        <v>83</v>
      </c>
      <c r="AT274" s="216" t="s">
        <v>559</v>
      </c>
      <c r="AU274" s="216" t="s">
        <v>77</v>
      </c>
      <c r="AY274" s="14" t="s">
        <v>166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4" t="s">
        <v>83</v>
      </c>
      <c r="BK274" s="217">
        <f>ROUND(I274*H274,2)</f>
        <v>0</v>
      </c>
      <c r="BL274" s="14" t="s">
        <v>83</v>
      </c>
      <c r="BM274" s="216" t="s">
        <v>757</v>
      </c>
    </row>
    <row r="275" s="2" customFormat="1" ht="14.4" customHeight="1">
      <c r="A275" s="35"/>
      <c r="B275" s="36"/>
      <c r="C275" s="218" t="s">
        <v>758</v>
      </c>
      <c r="D275" s="218" t="s">
        <v>559</v>
      </c>
      <c r="E275" s="219" t="s">
        <v>759</v>
      </c>
      <c r="F275" s="220" t="s">
        <v>760</v>
      </c>
      <c r="G275" s="221" t="s">
        <v>165</v>
      </c>
      <c r="H275" s="222">
        <v>15</v>
      </c>
      <c r="I275" s="223"/>
      <c r="J275" s="224">
        <f>ROUND(I275*H275,2)</f>
        <v>0</v>
      </c>
      <c r="K275" s="220" t="s">
        <v>1</v>
      </c>
      <c r="L275" s="41"/>
      <c r="M275" s="225" t="s">
        <v>1</v>
      </c>
      <c r="N275" s="226" t="s">
        <v>42</v>
      </c>
      <c r="O275" s="88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6" t="s">
        <v>83</v>
      </c>
      <c r="AT275" s="216" t="s">
        <v>559</v>
      </c>
      <c r="AU275" s="216" t="s">
        <v>77</v>
      </c>
      <c r="AY275" s="14" t="s">
        <v>166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4" t="s">
        <v>83</v>
      </c>
      <c r="BK275" s="217">
        <f>ROUND(I275*H275,2)</f>
        <v>0</v>
      </c>
      <c r="BL275" s="14" t="s">
        <v>83</v>
      </c>
      <c r="BM275" s="216" t="s">
        <v>761</v>
      </c>
    </row>
    <row r="276" s="2" customFormat="1" ht="24.15" customHeight="1">
      <c r="A276" s="35"/>
      <c r="B276" s="36"/>
      <c r="C276" s="218" t="s">
        <v>762</v>
      </c>
      <c r="D276" s="218" t="s">
        <v>559</v>
      </c>
      <c r="E276" s="219" t="s">
        <v>763</v>
      </c>
      <c r="F276" s="220" t="s">
        <v>764</v>
      </c>
      <c r="G276" s="221" t="s">
        <v>165</v>
      </c>
      <c r="H276" s="222">
        <v>15</v>
      </c>
      <c r="I276" s="223"/>
      <c r="J276" s="224">
        <f>ROUND(I276*H276,2)</f>
        <v>0</v>
      </c>
      <c r="K276" s="220" t="s">
        <v>1</v>
      </c>
      <c r="L276" s="41"/>
      <c r="M276" s="225" t="s">
        <v>1</v>
      </c>
      <c r="N276" s="226" t="s">
        <v>42</v>
      </c>
      <c r="O276" s="88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6" t="s">
        <v>83</v>
      </c>
      <c r="AT276" s="216" t="s">
        <v>559</v>
      </c>
      <c r="AU276" s="216" t="s">
        <v>77</v>
      </c>
      <c r="AY276" s="14" t="s">
        <v>166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4" t="s">
        <v>83</v>
      </c>
      <c r="BK276" s="217">
        <f>ROUND(I276*H276,2)</f>
        <v>0</v>
      </c>
      <c r="BL276" s="14" t="s">
        <v>83</v>
      </c>
      <c r="BM276" s="216" t="s">
        <v>765</v>
      </c>
    </row>
    <row r="277" s="2" customFormat="1" ht="14.4" customHeight="1">
      <c r="A277" s="35"/>
      <c r="B277" s="36"/>
      <c r="C277" s="218" t="s">
        <v>766</v>
      </c>
      <c r="D277" s="218" t="s">
        <v>559</v>
      </c>
      <c r="E277" s="219" t="s">
        <v>767</v>
      </c>
      <c r="F277" s="220" t="s">
        <v>768</v>
      </c>
      <c r="G277" s="221" t="s">
        <v>165</v>
      </c>
      <c r="H277" s="222">
        <v>2</v>
      </c>
      <c r="I277" s="223"/>
      <c r="J277" s="224">
        <f>ROUND(I277*H277,2)</f>
        <v>0</v>
      </c>
      <c r="K277" s="220" t="s">
        <v>1</v>
      </c>
      <c r="L277" s="41"/>
      <c r="M277" s="225" t="s">
        <v>1</v>
      </c>
      <c r="N277" s="226" t="s">
        <v>42</v>
      </c>
      <c r="O277" s="88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6" t="s">
        <v>562</v>
      </c>
      <c r="AT277" s="216" t="s">
        <v>559</v>
      </c>
      <c r="AU277" s="216" t="s">
        <v>77</v>
      </c>
      <c r="AY277" s="14" t="s">
        <v>166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4" t="s">
        <v>83</v>
      </c>
      <c r="BK277" s="217">
        <f>ROUND(I277*H277,2)</f>
        <v>0</v>
      </c>
      <c r="BL277" s="14" t="s">
        <v>562</v>
      </c>
      <c r="BM277" s="216" t="s">
        <v>769</v>
      </c>
    </row>
    <row r="278" s="2" customFormat="1" ht="24.15" customHeight="1">
      <c r="A278" s="35"/>
      <c r="B278" s="36"/>
      <c r="C278" s="218" t="s">
        <v>770</v>
      </c>
      <c r="D278" s="218" t="s">
        <v>559</v>
      </c>
      <c r="E278" s="219" t="s">
        <v>771</v>
      </c>
      <c r="F278" s="220" t="s">
        <v>772</v>
      </c>
      <c r="G278" s="221" t="s">
        <v>165</v>
      </c>
      <c r="H278" s="222">
        <v>4</v>
      </c>
      <c r="I278" s="223"/>
      <c r="J278" s="224">
        <f>ROUND(I278*H278,2)</f>
        <v>0</v>
      </c>
      <c r="K278" s="220" t="s">
        <v>1</v>
      </c>
      <c r="L278" s="41"/>
      <c r="M278" s="225" t="s">
        <v>1</v>
      </c>
      <c r="N278" s="226" t="s">
        <v>42</v>
      </c>
      <c r="O278" s="88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6" t="s">
        <v>83</v>
      </c>
      <c r="AT278" s="216" t="s">
        <v>559</v>
      </c>
      <c r="AU278" s="216" t="s">
        <v>77</v>
      </c>
      <c r="AY278" s="14" t="s">
        <v>166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4" t="s">
        <v>83</v>
      </c>
      <c r="BK278" s="217">
        <f>ROUND(I278*H278,2)</f>
        <v>0</v>
      </c>
      <c r="BL278" s="14" t="s">
        <v>83</v>
      </c>
      <c r="BM278" s="216" t="s">
        <v>773</v>
      </c>
    </row>
    <row r="279" s="2" customFormat="1" ht="24.15" customHeight="1">
      <c r="A279" s="35"/>
      <c r="B279" s="36"/>
      <c r="C279" s="218" t="s">
        <v>774</v>
      </c>
      <c r="D279" s="218" t="s">
        <v>559</v>
      </c>
      <c r="E279" s="219" t="s">
        <v>775</v>
      </c>
      <c r="F279" s="220" t="s">
        <v>776</v>
      </c>
      <c r="G279" s="221" t="s">
        <v>165</v>
      </c>
      <c r="H279" s="222">
        <v>4</v>
      </c>
      <c r="I279" s="223"/>
      <c r="J279" s="224">
        <f>ROUND(I279*H279,2)</f>
        <v>0</v>
      </c>
      <c r="K279" s="220" t="s">
        <v>1</v>
      </c>
      <c r="L279" s="41"/>
      <c r="M279" s="225" t="s">
        <v>1</v>
      </c>
      <c r="N279" s="226" t="s">
        <v>42</v>
      </c>
      <c r="O279" s="88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6" t="s">
        <v>83</v>
      </c>
      <c r="AT279" s="216" t="s">
        <v>559</v>
      </c>
      <c r="AU279" s="216" t="s">
        <v>77</v>
      </c>
      <c r="AY279" s="14" t="s">
        <v>166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4" t="s">
        <v>83</v>
      </c>
      <c r="BK279" s="217">
        <f>ROUND(I279*H279,2)</f>
        <v>0</v>
      </c>
      <c r="BL279" s="14" t="s">
        <v>83</v>
      </c>
      <c r="BM279" s="216" t="s">
        <v>777</v>
      </c>
    </row>
    <row r="280" s="2" customFormat="1" ht="14.4" customHeight="1">
      <c r="A280" s="35"/>
      <c r="B280" s="36"/>
      <c r="C280" s="218" t="s">
        <v>778</v>
      </c>
      <c r="D280" s="218" t="s">
        <v>559</v>
      </c>
      <c r="E280" s="219" t="s">
        <v>779</v>
      </c>
      <c r="F280" s="220" t="s">
        <v>780</v>
      </c>
      <c r="G280" s="221" t="s">
        <v>165</v>
      </c>
      <c r="H280" s="222">
        <v>4</v>
      </c>
      <c r="I280" s="223"/>
      <c r="J280" s="224">
        <f>ROUND(I280*H280,2)</f>
        <v>0</v>
      </c>
      <c r="K280" s="220" t="s">
        <v>1</v>
      </c>
      <c r="L280" s="41"/>
      <c r="M280" s="225" t="s">
        <v>1</v>
      </c>
      <c r="N280" s="226" t="s">
        <v>42</v>
      </c>
      <c r="O280" s="88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6" t="s">
        <v>83</v>
      </c>
      <c r="AT280" s="216" t="s">
        <v>559</v>
      </c>
      <c r="AU280" s="216" t="s">
        <v>77</v>
      </c>
      <c r="AY280" s="14" t="s">
        <v>166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4" t="s">
        <v>83</v>
      </c>
      <c r="BK280" s="217">
        <f>ROUND(I280*H280,2)</f>
        <v>0</v>
      </c>
      <c r="BL280" s="14" t="s">
        <v>83</v>
      </c>
      <c r="BM280" s="216" t="s">
        <v>781</v>
      </c>
    </row>
    <row r="281" s="2" customFormat="1" ht="14.4" customHeight="1">
      <c r="A281" s="35"/>
      <c r="B281" s="36"/>
      <c r="C281" s="218" t="s">
        <v>782</v>
      </c>
      <c r="D281" s="218" t="s">
        <v>559</v>
      </c>
      <c r="E281" s="219" t="s">
        <v>783</v>
      </c>
      <c r="F281" s="220" t="s">
        <v>784</v>
      </c>
      <c r="G281" s="221" t="s">
        <v>165</v>
      </c>
      <c r="H281" s="222">
        <v>4</v>
      </c>
      <c r="I281" s="223"/>
      <c r="J281" s="224">
        <f>ROUND(I281*H281,2)</f>
        <v>0</v>
      </c>
      <c r="K281" s="220" t="s">
        <v>1</v>
      </c>
      <c r="L281" s="41"/>
      <c r="M281" s="225" t="s">
        <v>1</v>
      </c>
      <c r="N281" s="226" t="s">
        <v>42</v>
      </c>
      <c r="O281" s="88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6" t="s">
        <v>83</v>
      </c>
      <c r="AT281" s="216" t="s">
        <v>559</v>
      </c>
      <c r="AU281" s="216" t="s">
        <v>77</v>
      </c>
      <c r="AY281" s="14" t="s">
        <v>166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4" t="s">
        <v>83</v>
      </c>
      <c r="BK281" s="217">
        <f>ROUND(I281*H281,2)</f>
        <v>0</v>
      </c>
      <c r="BL281" s="14" t="s">
        <v>83</v>
      </c>
      <c r="BM281" s="216" t="s">
        <v>785</v>
      </c>
    </row>
    <row r="282" s="2" customFormat="1" ht="24.15" customHeight="1">
      <c r="A282" s="35"/>
      <c r="B282" s="36"/>
      <c r="C282" s="218" t="s">
        <v>786</v>
      </c>
      <c r="D282" s="218" t="s">
        <v>559</v>
      </c>
      <c r="E282" s="219" t="s">
        <v>787</v>
      </c>
      <c r="F282" s="220" t="s">
        <v>788</v>
      </c>
      <c r="G282" s="221" t="s">
        <v>165</v>
      </c>
      <c r="H282" s="222">
        <v>4</v>
      </c>
      <c r="I282" s="223"/>
      <c r="J282" s="224">
        <f>ROUND(I282*H282,2)</f>
        <v>0</v>
      </c>
      <c r="K282" s="220" t="s">
        <v>1</v>
      </c>
      <c r="L282" s="41"/>
      <c r="M282" s="225" t="s">
        <v>1</v>
      </c>
      <c r="N282" s="226" t="s">
        <v>42</v>
      </c>
      <c r="O282" s="88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6" t="s">
        <v>83</v>
      </c>
      <c r="AT282" s="216" t="s">
        <v>559</v>
      </c>
      <c r="AU282" s="216" t="s">
        <v>77</v>
      </c>
      <c r="AY282" s="14" t="s">
        <v>166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4" t="s">
        <v>83</v>
      </c>
      <c r="BK282" s="217">
        <f>ROUND(I282*H282,2)</f>
        <v>0</v>
      </c>
      <c r="BL282" s="14" t="s">
        <v>83</v>
      </c>
      <c r="BM282" s="216" t="s">
        <v>789</v>
      </c>
    </row>
    <row r="283" s="2" customFormat="1" ht="14.4" customHeight="1">
      <c r="A283" s="35"/>
      <c r="B283" s="36"/>
      <c r="C283" s="218" t="s">
        <v>790</v>
      </c>
      <c r="D283" s="218" t="s">
        <v>559</v>
      </c>
      <c r="E283" s="219" t="s">
        <v>791</v>
      </c>
      <c r="F283" s="220" t="s">
        <v>792</v>
      </c>
      <c r="G283" s="221" t="s">
        <v>165</v>
      </c>
      <c r="H283" s="222">
        <v>8</v>
      </c>
      <c r="I283" s="223"/>
      <c r="J283" s="224">
        <f>ROUND(I283*H283,2)</f>
        <v>0</v>
      </c>
      <c r="K283" s="220" t="s">
        <v>1</v>
      </c>
      <c r="L283" s="41"/>
      <c r="M283" s="225" t="s">
        <v>1</v>
      </c>
      <c r="N283" s="226" t="s">
        <v>42</v>
      </c>
      <c r="O283" s="88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6" t="s">
        <v>83</v>
      </c>
      <c r="AT283" s="216" t="s">
        <v>559</v>
      </c>
      <c r="AU283" s="216" t="s">
        <v>77</v>
      </c>
      <c r="AY283" s="14" t="s">
        <v>166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4" t="s">
        <v>83</v>
      </c>
      <c r="BK283" s="217">
        <f>ROUND(I283*H283,2)</f>
        <v>0</v>
      </c>
      <c r="BL283" s="14" t="s">
        <v>83</v>
      </c>
      <c r="BM283" s="216" t="s">
        <v>793</v>
      </c>
    </row>
    <row r="284" s="2" customFormat="1" ht="14.4" customHeight="1">
      <c r="A284" s="35"/>
      <c r="B284" s="36"/>
      <c r="C284" s="218" t="s">
        <v>794</v>
      </c>
      <c r="D284" s="218" t="s">
        <v>559</v>
      </c>
      <c r="E284" s="219" t="s">
        <v>795</v>
      </c>
      <c r="F284" s="220" t="s">
        <v>796</v>
      </c>
      <c r="G284" s="221" t="s">
        <v>165</v>
      </c>
      <c r="H284" s="222">
        <v>4</v>
      </c>
      <c r="I284" s="223"/>
      <c r="J284" s="224">
        <f>ROUND(I284*H284,2)</f>
        <v>0</v>
      </c>
      <c r="K284" s="220" t="s">
        <v>1</v>
      </c>
      <c r="L284" s="41"/>
      <c r="M284" s="225" t="s">
        <v>1</v>
      </c>
      <c r="N284" s="226" t="s">
        <v>42</v>
      </c>
      <c r="O284" s="88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6" t="s">
        <v>83</v>
      </c>
      <c r="AT284" s="216" t="s">
        <v>559</v>
      </c>
      <c r="AU284" s="216" t="s">
        <v>77</v>
      </c>
      <c r="AY284" s="14" t="s">
        <v>166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4" t="s">
        <v>83</v>
      </c>
      <c r="BK284" s="217">
        <f>ROUND(I284*H284,2)</f>
        <v>0</v>
      </c>
      <c r="BL284" s="14" t="s">
        <v>83</v>
      </c>
      <c r="BM284" s="216" t="s">
        <v>797</v>
      </c>
    </row>
    <row r="285" s="2" customFormat="1" ht="14.4" customHeight="1">
      <c r="A285" s="35"/>
      <c r="B285" s="36"/>
      <c r="C285" s="218" t="s">
        <v>798</v>
      </c>
      <c r="D285" s="218" t="s">
        <v>559</v>
      </c>
      <c r="E285" s="219" t="s">
        <v>799</v>
      </c>
      <c r="F285" s="220" t="s">
        <v>800</v>
      </c>
      <c r="G285" s="221" t="s">
        <v>165</v>
      </c>
      <c r="H285" s="222">
        <v>8</v>
      </c>
      <c r="I285" s="223"/>
      <c r="J285" s="224">
        <f>ROUND(I285*H285,2)</f>
        <v>0</v>
      </c>
      <c r="K285" s="220" t="s">
        <v>1</v>
      </c>
      <c r="L285" s="41"/>
      <c r="M285" s="225" t="s">
        <v>1</v>
      </c>
      <c r="N285" s="226" t="s">
        <v>42</v>
      </c>
      <c r="O285" s="88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6" t="s">
        <v>83</v>
      </c>
      <c r="AT285" s="216" t="s">
        <v>559</v>
      </c>
      <c r="AU285" s="216" t="s">
        <v>77</v>
      </c>
      <c r="AY285" s="14" t="s">
        <v>166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4" t="s">
        <v>83</v>
      </c>
      <c r="BK285" s="217">
        <f>ROUND(I285*H285,2)</f>
        <v>0</v>
      </c>
      <c r="BL285" s="14" t="s">
        <v>83</v>
      </c>
      <c r="BM285" s="216" t="s">
        <v>801</v>
      </c>
    </row>
    <row r="286" s="2" customFormat="1" ht="24.15" customHeight="1">
      <c r="A286" s="35"/>
      <c r="B286" s="36"/>
      <c r="C286" s="218" t="s">
        <v>802</v>
      </c>
      <c r="D286" s="218" t="s">
        <v>559</v>
      </c>
      <c r="E286" s="219" t="s">
        <v>803</v>
      </c>
      <c r="F286" s="220" t="s">
        <v>804</v>
      </c>
      <c r="G286" s="221" t="s">
        <v>165</v>
      </c>
      <c r="H286" s="222">
        <v>1</v>
      </c>
      <c r="I286" s="223"/>
      <c r="J286" s="224">
        <f>ROUND(I286*H286,2)</f>
        <v>0</v>
      </c>
      <c r="K286" s="220" t="s">
        <v>1</v>
      </c>
      <c r="L286" s="41"/>
      <c r="M286" s="225" t="s">
        <v>1</v>
      </c>
      <c r="N286" s="226" t="s">
        <v>42</v>
      </c>
      <c r="O286" s="88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6" t="s">
        <v>83</v>
      </c>
      <c r="AT286" s="216" t="s">
        <v>559</v>
      </c>
      <c r="AU286" s="216" t="s">
        <v>77</v>
      </c>
      <c r="AY286" s="14" t="s">
        <v>166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4" t="s">
        <v>83</v>
      </c>
      <c r="BK286" s="217">
        <f>ROUND(I286*H286,2)</f>
        <v>0</v>
      </c>
      <c r="BL286" s="14" t="s">
        <v>83</v>
      </c>
      <c r="BM286" s="216" t="s">
        <v>805</v>
      </c>
    </row>
    <row r="287" s="2" customFormat="1" ht="14.4" customHeight="1">
      <c r="A287" s="35"/>
      <c r="B287" s="36"/>
      <c r="C287" s="218" t="s">
        <v>806</v>
      </c>
      <c r="D287" s="218" t="s">
        <v>559</v>
      </c>
      <c r="E287" s="219" t="s">
        <v>807</v>
      </c>
      <c r="F287" s="220" t="s">
        <v>808</v>
      </c>
      <c r="G287" s="221" t="s">
        <v>165</v>
      </c>
      <c r="H287" s="222">
        <v>36</v>
      </c>
      <c r="I287" s="223"/>
      <c r="J287" s="224">
        <f>ROUND(I287*H287,2)</f>
        <v>0</v>
      </c>
      <c r="K287" s="220" t="s">
        <v>1</v>
      </c>
      <c r="L287" s="41"/>
      <c r="M287" s="225" t="s">
        <v>1</v>
      </c>
      <c r="N287" s="226" t="s">
        <v>42</v>
      </c>
      <c r="O287" s="88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6" t="s">
        <v>83</v>
      </c>
      <c r="AT287" s="216" t="s">
        <v>559</v>
      </c>
      <c r="AU287" s="216" t="s">
        <v>77</v>
      </c>
      <c r="AY287" s="14" t="s">
        <v>166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4" t="s">
        <v>83</v>
      </c>
      <c r="BK287" s="217">
        <f>ROUND(I287*H287,2)</f>
        <v>0</v>
      </c>
      <c r="BL287" s="14" t="s">
        <v>83</v>
      </c>
      <c r="BM287" s="216" t="s">
        <v>809</v>
      </c>
    </row>
    <row r="288" s="2" customFormat="1" ht="24.15" customHeight="1">
      <c r="A288" s="35"/>
      <c r="B288" s="36"/>
      <c r="C288" s="218" t="s">
        <v>810</v>
      </c>
      <c r="D288" s="218" t="s">
        <v>559</v>
      </c>
      <c r="E288" s="219" t="s">
        <v>811</v>
      </c>
      <c r="F288" s="220" t="s">
        <v>812</v>
      </c>
      <c r="G288" s="221" t="s">
        <v>165</v>
      </c>
      <c r="H288" s="222">
        <v>3</v>
      </c>
      <c r="I288" s="223"/>
      <c r="J288" s="224">
        <f>ROUND(I288*H288,2)</f>
        <v>0</v>
      </c>
      <c r="K288" s="220" t="s">
        <v>1</v>
      </c>
      <c r="L288" s="41"/>
      <c r="M288" s="225" t="s">
        <v>1</v>
      </c>
      <c r="N288" s="226" t="s">
        <v>42</v>
      </c>
      <c r="O288" s="88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6" t="s">
        <v>83</v>
      </c>
      <c r="AT288" s="216" t="s">
        <v>559</v>
      </c>
      <c r="AU288" s="216" t="s">
        <v>77</v>
      </c>
      <c r="AY288" s="14" t="s">
        <v>166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4" t="s">
        <v>83</v>
      </c>
      <c r="BK288" s="217">
        <f>ROUND(I288*H288,2)</f>
        <v>0</v>
      </c>
      <c r="BL288" s="14" t="s">
        <v>83</v>
      </c>
      <c r="BM288" s="216" t="s">
        <v>813</v>
      </c>
    </row>
    <row r="289" s="2" customFormat="1" ht="24.15" customHeight="1">
      <c r="A289" s="35"/>
      <c r="B289" s="36"/>
      <c r="C289" s="218" t="s">
        <v>814</v>
      </c>
      <c r="D289" s="218" t="s">
        <v>559</v>
      </c>
      <c r="E289" s="219" t="s">
        <v>815</v>
      </c>
      <c r="F289" s="220" t="s">
        <v>816</v>
      </c>
      <c r="G289" s="221" t="s">
        <v>165</v>
      </c>
      <c r="H289" s="222">
        <v>41</v>
      </c>
      <c r="I289" s="223"/>
      <c r="J289" s="224">
        <f>ROUND(I289*H289,2)</f>
        <v>0</v>
      </c>
      <c r="K289" s="220" t="s">
        <v>1</v>
      </c>
      <c r="L289" s="41"/>
      <c r="M289" s="225" t="s">
        <v>1</v>
      </c>
      <c r="N289" s="226" t="s">
        <v>42</v>
      </c>
      <c r="O289" s="88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6" t="s">
        <v>562</v>
      </c>
      <c r="AT289" s="216" t="s">
        <v>559</v>
      </c>
      <c r="AU289" s="216" t="s">
        <v>77</v>
      </c>
      <c r="AY289" s="14" t="s">
        <v>166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4" t="s">
        <v>83</v>
      </c>
      <c r="BK289" s="217">
        <f>ROUND(I289*H289,2)</f>
        <v>0</v>
      </c>
      <c r="BL289" s="14" t="s">
        <v>562</v>
      </c>
      <c r="BM289" s="216" t="s">
        <v>817</v>
      </c>
    </row>
    <row r="290" s="2" customFormat="1" ht="14.4" customHeight="1">
      <c r="A290" s="35"/>
      <c r="B290" s="36"/>
      <c r="C290" s="218" t="s">
        <v>818</v>
      </c>
      <c r="D290" s="218" t="s">
        <v>559</v>
      </c>
      <c r="E290" s="219" t="s">
        <v>819</v>
      </c>
      <c r="F290" s="220" t="s">
        <v>820</v>
      </c>
      <c r="G290" s="221" t="s">
        <v>165</v>
      </c>
      <c r="H290" s="222">
        <v>1</v>
      </c>
      <c r="I290" s="223"/>
      <c r="J290" s="224">
        <f>ROUND(I290*H290,2)</f>
        <v>0</v>
      </c>
      <c r="K290" s="220" t="s">
        <v>1</v>
      </c>
      <c r="L290" s="41"/>
      <c r="M290" s="225" t="s">
        <v>1</v>
      </c>
      <c r="N290" s="226" t="s">
        <v>42</v>
      </c>
      <c r="O290" s="88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6" t="s">
        <v>83</v>
      </c>
      <c r="AT290" s="216" t="s">
        <v>559</v>
      </c>
      <c r="AU290" s="216" t="s">
        <v>77</v>
      </c>
      <c r="AY290" s="14" t="s">
        <v>166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4" t="s">
        <v>83</v>
      </c>
      <c r="BK290" s="217">
        <f>ROUND(I290*H290,2)</f>
        <v>0</v>
      </c>
      <c r="BL290" s="14" t="s">
        <v>83</v>
      </c>
      <c r="BM290" s="216" t="s">
        <v>821</v>
      </c>
    </row>
    <row r="291" s="2" customFormat="1" ht="14.4" customHeight="1">
      <c r="A291" s="35"/>
      <c r="B291" s="36"/>
      <c r="C291" s="218" t="s">
        <v>822</v>
      </c>
      <c r="D291" s="218" t="s">
        <v>559</v>
      </c>
      <c r="E291" s="219" t="s">
        <v>823</v>
      </c>
      <c r="F291" s="220" t="s">
        <v>824</v>
      </c>
      <c r="G291" s="221" t="s">
        <v>587</v>
      </c>
      <c r="H291" s="222">
        <v>32</v>
      </c>
      <c r="I291" s="223"/>
      <c r="J291" s="224">
        <f>ROUND(I291*H291,2)</f>
        <v>0</v>
      </c>
      <c r="K291" s="220" t="s">
        <v>1</v>
      </c>
      <c r="L291" s="41"/>
      <c r="M291" s="225" t="s">
        <v>1</v>
      </c>
      <c r="N291" s="226" t="s">
        <v>42</v>
      </c>
      <c r="O291" s="88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6" t="s">
        <v>83</v>
      </c>
      <c r="AT291" s="216" t="s">
        <v>559</v>
      </c>
      <c r="AU291" s="216" t="s">
        <v>77</v>
      </c>
      <c r="AY291" s="14" t="s">
        <v>166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4" t="s">
        <v>83</v>
      </c>
      <c r="BK291" s="217">
        <f>ROUND(I291*H291,2)</f>
        <v>0</v>
      </c>
      <c r="BL291" s="14" t="s">
        <v>83</v>
      </c>
      <c r="BM291" s="216" t="s">
        <v>825</v>
      </c>
    </row>
    <row r="292" s="2" customFormat="1" ht="14.4" customHeight="1">
      <c r="A292" s="35"/>
      <c r="B292" s="36"/>
      <c r="C292" s="218" t="s">
        <v>826</v>
      </c>
      <c r="D292" s="218" t="s">
        <v>559</v>
      </c>
      <c r="E292" s="219" t="s">
        <v>827</v>
      </c>
      <c r="F292" s="220" t="s">
        <v>828</v>
      </c>
      <c r="G292" s="221" t="s">
        <v>165</v>
      </c>
      <c r="H292" s="222">
        <v>1</v>
      </c>
      <c r="I292" s="223"/>
      <c r="J292" s="224">
        <f>ROUND(I292*H292,2)</f>
        <v>0</v>
      </c>
      <c r="K292" s="220" t="s">
        <v>1</v>
      </c>
      <c r="L292" s="41"/>
      <c r="M292" s="225" t="s">
        <v>1</v>
      </c>
      <c r="N292" s="226" t="s">
        <v>42</v>
      </c>
      <c r="O292" s="88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6" t="s">
        <v>83</v>
      </c>
      <c r="AT292" s="216" t="s">
        <v>559</v>
      </c>
      <c r="AU292" s="216" t="s">
        <v>77</v>
      </c>
      <c r="AY292" s="14" t="s">
        <v>166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4" t="s">
        <v>83</v>
      </c>
      <c r="BK292" s="217">
        <f>ROUND(I292*H292,2)</f>
        <v>0</v>
      </c>
      <c r="BL292" s="14" t="s">
        <v>83</v>
      </c>
      <c r="BM292" s="216" t="s">
        <v>829</v>
      </c>
    </row>
    <row r="293" s="2" customFormat="1" ht="14.4" customHeight="1">
      <c r="A293" s="35"/>
      <c r="B293" s="36"/>
      <c r="C293" s="218" t="s">
        <v>830</v>
      </c>
      <c r="D293" s="218" t="s">
        <v>559</v>
      </c>
      <c r="E293" s="219" t="s">
        <v>831</v>
      </c>
      <c r="F293" s="220" t="s">
        <v>832</v>
      </c>
      <c r="G293" s="221" t="s">
        <v>587</v>
      </c>
      <c r="H293" s="222">
        <v>40</v>
      </c>
      <c r="I293" s="223"/>
      <c r="J293" s="224">
        <f>ROUND(I293*H293,2)</f>
        <v>0</v>
      </c>
      <c r="K293" s="220" t="s">
        <v>1</v>
      </c>
      <c r="L293" s="41"/>
      <c r="M293" s="225" t="s">
        <v>1</v>
      </c>
      <c r="N293" s="226" t="s">
        <v>42</v>
      </c>
      <c r="O293" s="88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6" t="s">
        <v>83</v>
      </c>
      <c r="AT293" s="216" t="s">
        <v>559</v>
      </c>
      <c r="AU293" s="216" t="s">
        <v>77</v>
      </c>
      <c r="AY293" s="14" t="s">
        <v>166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4" t="s">
        <v>83</v>
      </c>
      <c r="BK293" s="217">
        <f>ROUND(I293*H293,2)</f>
        <v>0</v>
      </c>
      <c r="BL293" s="14" t="s">
        <v>83</v>
      </c>
      <c r="BM293" s="216" t="s">
        <v>833</v>
      </c>
    </row>
    <row r="294" s="2" customFormat="1" ht="14.4" customHeight="1">
      <c r="A294" s="35"/>
      <c r="B294" s="36"/>
      <c r="C294" s="218" t="s">
        <v>834</v>
      </c>
      <c r="D294" s="218" t="s">
        <v>559</v>
      </c>
      <c r="E294" s="219" t="s">
        <v>835</v>
      </c>
      <c r="F294" s="220" t="s">
        <v>836</v>
      </c>
      <c r="G294" s="221" t="s">
        <v>587</v>
      </c>
      <c r="H294" s="222">
        <v>40</v>
      </c>
      <c r="I294" s="223"/>
      <c r="J294" s="224">
        <f>ROUND(I294*H294,2)</f>
        <v>0</v>
      </c>
      <c r="K294" s="220" t="s">
        <v>1</v>
      </c>
      <c r="L294" s="41"/>
      <c r="M294" s="225" t="s">
        <v>1</v>
      </c>
      <c r="N294" s="226" t="s">
        <v>42</v>
      </c>
      <c r="O294" s="88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6" t="s">
        <v>83</v>
      </c>
      <c r="AT294" s="216" t="s">
        <v>559</v>
      </c>
      <c r="AU294" s="216" t="s">
        <v>77</v>
      </c>
      <c r="AY294" s="14" t="s">
        <v>166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4" t="s">
        <v>83</v>
      </c>
      <c r="BK294" s="217">
        <f>ROUND(I294*H294,2)</f>
        <v>0</v>
      </c>
      <c r="BL294" s="14" t="s">
        <v>83</v>
      </c>
      <c r="BM294" s="216" t="s">
        <v>837</v>
      </c>
    </row>
    <row r="295" s="2" customFormat="1" ht="24.15" customHeight="1">
      <c r="A295" s="35"/>
      <c r="B295" s="36"/>
      <c r="C295" s="218" t="s">
        <v>838</v>
      </c>
      <c r="D295" s="218" t="s">
        <v>559</v>
      </c>
      <c r="E295" s="219" t="s">
        <v>839</v>
      </c>
      <c r="F295" s="220" t="s">
        <v>840</v>
      </c>
      <c r="G295" s="221" t="s">
        <v>165</v>
      </c>
      <c r="H295" s="222">
        <v>12</v>
      </c>
      <c r="I295" s="223"/>
      <c r="J295" s="224">
        <f>ROUND(I295*H295,2)</f>
        <v>0</v>
      </c>
      <c r="K295" s="220" t="s">
        <v>1</v>
      </c>
      <c r="L295" s="41"/>
      <c r="M295" s="225" t="s">
        <v>1</v>
      </c>
      <c r="N295" s="226" t="s">
        <v>42</v>
      </c>
      <c r="O295" s="88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6" t="s">
        <v>83</v>
      </c>
      <c r="AT295" s="216" t="s">
        <v>559</v>
      </c>
      <c r="AU295" s="216" t="s">
        <v>77</v>
      </c>
      <c r="AY295" s="14" t="s">
        <v>166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4" t="s">
        <v>83</v>
      </c>
      <c r="BK295" s="217">
        <f>ROUND(I295*H295,2)</f>
        <v>0</v>
      </c>
      <c r="BL295" s="14" t="s">
        <v>83</v>
      </c>
      <c r="BM295" s="216" t="s">
        <v>841</v>
      </c>
    </row>
    <row r="296" s="2" customFormat="1" ht="24.15" customHeight="1">
      <c r="A296" s="35"/>
      <c r="B296" s="36"/>
      <c r="C296" s="218" t="s">
        <v>842</v>
      </c>
      <c r="D296" s="218" t="s">
        <v>559</v>
      </c>
      <c r="E296" s="219" t="s">
        <v>843</v>
      </c>
      <c r="F296" s="220" t="s">
        <v>844</v>
      </c>
      <c r="G296" s="221" t="s">
        <v>165</v>
      </c>
      <c r="H296" s="222">
        <v>1</v>
      </c>
      <c r="I296" s="223"/>
      <c r="J296" s="224">
        <f>ROUND(I296*H296,2)</f>
        <v>0</v>
      </c>
      <c r="K296" s="220" t="s">
        <v>1</v>
      </c>
      <c r="L296" s="41"/>
      <c r="M296" s="225" t="s">
        <v>1</v>
      </c>
      <c r="N296" s="226" t="s">
        <v>42</v>
      </c>
      <c r="O296" s="88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6" t="s">
        <v>83</v>
      </c>
      <c r="AT296" s="216" t="s">
        <v>559</v>
      </c>
      <c r="AU296" s="216" t="s">
        <v>77</v>
      </c>
      <c r="AY296" s="14" t="s">
        <v>166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4" t="s">
        <v>83</v>
      </c>
      <c r="BK296" s="217">
        <f>ROUND(I296*H296,2)</f>
        <v>0</v>
      </c>
      <c r="BL296" s="14" t="s">
        <v>83</v>
      </c>
      <c r="BM296" s="216" t="s">
        <v>845</v>
      </c>
    </row>
    <row r="297" s="2" customFormat="1" ht="14.4" customHeight="1">
      <c r="A297" s="35"/>
      <c r="B297" s="36"/>
      <c r="C297" s="218" t="s">
        <v>846</v>
      </c>
      <c r="D297" s="218" t="s">
        <v>559</v>
      </c>
      <c r="E297" s="219" t="s">
        <v>847</v>
      </c>
      <c r="F297" s="220" t="s">
        <v>848</v>
      </c>
      <c r="G297" s="221" t="s">
        <v>165</v>
      </c>
      <c r="H297" s="222">
        <v>4</v>
      </c>
      <c r="I297" s="223"/>
      <c r="J297" s="224">
        <f>ROUND(I297*H297,2)</f>
        <v>0</v>
      </c>
      <c r="K297" s="220" t="s">
        <v>1</v>
      </c>
      <c r="L297" s="41"/>
      <c r="M297" s="225" t="s">
        <v>1</v>
      </c>
      <c r="N297" s="226" t="s">
        <v>42</v>
      </c>
      <c r="O297" s="88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6" t="s">
        <v>83</v>
      </c>
      <c r="AT297" s="216" t="s">
        <v>559</v>
      </c>
      <c r="AU297" s="216" t="s">
        <v>77</v>
      </c>
      <c r="AY297" s="14" t="s">
        <v>166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4" t="s">
        <v>83</v>
      </c>
      <c r="BK297" s="217">
        <f>ROUND(I297*H297,2)</f>
        <v>0</v>
      </c>
      <c r="BL297" s="14" t="s">
        <v>83</v>
      </c>
      <c r="BM297" s="216" t="s">
        <v>849</v>
      </c>
    </row>
    <row r="298" s="2" customFormat="1" ht="14.4" customHeight="1">
      <c r="A298" s="35"/>
      <c r="B298" s="36"/>
      <c r="C298" s="218" t="s">
        <v>850</v>
      </c>
      <c r="D298" s="218" t="s">
        <v>559</v>
      </c>
      <c r="E298" s="219" t="s">
        <v>851</v>
      </c>
      <c r="F298" s="220" t="s">
        <v>852</v>
      </c>
      <c r="G298" s="221" t="s">
        <v>165</v>
      </c>
      <c r="H298" s="222">
        <v>4</v>
      </c>
      <c r="I298" s="223"/>
      <c r="J298" s="224">
        <f>ROUND(I298*H298,2)</f>
        <v>0</v>
      </c>
      <c r="K298" s="220" t="s">
        <v>1</v>
      </c>
      <c r="L298" s="41"/>
      <c r="M298" s="225" t="s">
        <v>1</v>
      </c>
      <c r="N298" s="226" t="s">
        <v>42</v>
      </c>
      <c r="O298" s="88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6" t="s">
        <v>83</v>
      </c>
      <c r="AT298" s="216" t="s">
        <v>559</v>
      </c>
      <c r="AU298" s="216" t="s">
        <v>77</v>
      </c>
      <c r="AY298" s="14" t="s">
        <v>166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4" t="s">
        <v>83</v>
      </c>
      <c r="BK298" s="217">
        <f>ROUND(I298*H298,2)</f>
        <v>0</v>
      </c>
      <c r="BL298" s="14" t="s">
        <v>83</v>
      </c>
      <c r="BM298" s="216" t="s">
        <v>853</v>
      </c>
    </row>
    <row r="299" s="2" customFormat="1" ht="14.4" customHeight="1">
      <c r="A299" s="35"/>
      <c r="B299" s="36"/>
      <c r="C299" s="218" t="s">
        <v>854</v>
      </c>
      <c r="D299" s="218" t="s">
        <v>559</v>
      </c>
      <c r="E299" s="219" t="s">
        <v>855</v>
      </c>
      <c r="F299" s="220" t="s">
        <v>856</v>
      </c>
      <c r="G299" s="221" t="s">
        <v>165</v>
      </c>
      <c r="H299" s="222">
        <v>7</v>
      </c>
      <c r="I299" s="223"/>
      <c r="J299" s="224">
        <f>ROUND(I299*H299,2)</f>
        <v>0</v>
      </c>
      <c r="K299" s="220" t="s">
        <v>1</v>
      </c>
      <c r="L299" s="41"/>
      <c r="M299" s="225" t="s">
        <v>1</v>
      </c>
      <c r="N299" s="226" t="s">
        <v>42</v>
      </c>
      <c r="O299" s="88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6" t="s">
        <v>83</v>
      </c>
      <c r="AT299" s="216" t="s">
        <v>559</v>
      </c>
      <c r="AU299" s="216" t="s">
        <v>77</v>
      </c>
      <c r="AY299" s="14" t="s">
        <v>166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4" t="s">
        <v>83</v>
      </c>
      <c r="BK299" s="217">
        <f>ROUND(I299*H299,2)</f>
        <v>0</v>
      </c>
      <c r="BL299" s="14" t="s">
        <v>83</v>
      </c>
      <c r="BM299" s="216" t="s">
        <v>857</v>
      </c>
    </row>
    <row r="300" s="2" customFormat="1" ht="14.4" customHeight="1">
      <c r="A300" s="35"/>
      <c r="B300" s="36"/>
      <c r="C300" s="218" t="s">
        <v>858</v>
      </c>
      <c r="D300" s="218" t="s">
        <v>559</v>
      </c>
      <c r="E300" s="219" t="s">
        <v>859</v>
      </c>
      <c r="F300" s="220" t="s">
        <v>860</v>
      </c>
      <c r="G300" s="221" t="s">
        <v>165</v>
      </c>
      <c r="H300" s="222">
        <v>3</v>
      </c>
      <c r="I300" s="223"/>
      <c r="J300" s="224">
        <f>ROUND(I300*H300,2)</f>
        <v>0</v>
      </c>
      <c r="K300" s="220" t="s">
        <v>1</v>
      </c>
      <c r="L300" s="41"/>
      <c r="M300" s="225" t="s">
        <v>1</v>
      </c>
      <c r="N300" s="226" t="s">
        <v>42</v>
      </c>
      <c r="O300" s="88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6" t="s">
        <v>562</v>
      </c>
      <c r="AT300" s="216" t="s">
        <v>559</v>
      </c>
      <c r="AU300" s="216" t="s">
        <v>77</v>
      </c>
      <c r="AY300" s="14" t="s">
        <v>166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4" t="s">
        <v>83</v>
      </c>
      <c r="BK300" s="217">
        <f>ROUND(I300*H300,2)</f>
        <v>0</v>
      </c>
      <c r="BL300" s="14" t="s">
        <v>562</v>
      </c>
      <c r="BM300" s="216" t="s">
        <v>861</v>
      </c>
    </row>
    <row r="301" s="2" customFormat="1" ht="14.4" customHeight="1">
      <c r="A301" s="35"/>
      <c r="B301" s="36"/>
      <c r="C301" s="218" t="s">
        <v>862</v>
      </c>
      <c r="D301" s="218" t="s">
        <v>559</v>
      </c>
      <c r="E301" s="219" t="s">
        <v>863</v>
      </c>
      <c r="F301" s="220" t="s">
        <v>864</v>
      </c>
      <c r="G301" s="221" t="s">
        <v>165</v>
      </c>
      <c r="H301" s="222">
        <v>148</v>
      </c>
      <c r="I301" s="223"/>
      <c r="J301" s="224">
        <f>ROUND(I301*H301,2)</f>
        <v>0</v>
      </c>
      <c r="K301" s="220" t="s">
        <v>1</v>
      </c>
      <c r="L301" s="41"/>
      <c r="M301" s="225" t="s">
        <v>1</v>
      </c>
      <c r="N301" s="226" t="s">
        <v>42</v>
      </c>
      <c r="O301" s="88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6" t="s">
        <v>562</v>
      </c>
      <c r="AT301" s="216" t="s">
        <v>559</v>
      </c>
      <c r="AU301" s="216" t="s">
        <v>77</v>
      </c>
      <c r="AY301" s="14" t="s">
        <v>166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4" t="s">
        <v>83</v>
      </c>
      <c r="BK301" s="217">
        <f>ROUND(I301*H301,2)</f>
        <v>0</v>
      </c>
      <c r="BL301" s="14" t="s">
        <v>562</v>
      </c>
      <c r="BM301" s="216" t="s">
        <v>865</v>
      </c>
    </row>
    <row r="302" s="2" customFormat="1" ht="14.4" customHeight="1">
      <c r="A302" s="35"/>
      <c r="B302" s="36"/>
      <c r="C302" s="218" t="s">
        <v>866</v>
      </c>
      <c r="D302" s="218" t="s">
        <v>559</v>
      </c>
      <c r="E302" s="219" t="s">
        <v>867</v>
      </c>
      <c r="F302" s="220" t="s">
        <v>868</v>
      </c>
      <c r="G302" s="221" t="s">
        <v>209</v>
      </c>
      <c r="H302" s="222">
        <v>534</v>
      </c>
      <c r="I302" s="223"/>
      <c r="J302" s="224">
        <f>ROUND(I302*H302,2)</f>
        <v>0</v>
      </c>
      <c r="K302" s="220" t="s">
        <v>1</v>
      </c>
      <c r="L302" s="41"/>
      <c r="M302" s="225" t="s">
        <v>1</v>
      </c>
      <c r="N302" s="226" t="s">
        <v>42</v>
      </c>
      <c r="O302" s="88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6" t="s">
        <v>83</v>
      </c>
      <c r="AT302" s="216" t="s">
        <v>559</v>
      </c>
      <c r="AU302" s="216" t="s">
        <v>77</v>
      </c>
      <c r="AY302" s="14" t="s">
        <v>166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4" t="s">
        <v>83</v>
      </c>
      <c r="BK302" s="217">
        <f>ROUND(I302*H302,2)</f>
        <v>0</v>
      </c>
      <c r="BL302" s="14" t="s">
        <v>83</v>
      </c>
      <c r="BM302" s="216" t="s">
        <v>869</v>
      </c>
    </row>
    <row r="303" s="2" customFormat="1" ht="14.4" customHeight="1">
      <c r="A303" s="35"/>
      <c r="B303" s="36"/>
      <c r="C303" s="218" t="s">
        <v>870</v>
      </c>
      <c r="D303" s="218" t="s">
        <v>559</v>
      </c>
      <c r="E303" s="219" t="s">
        <v>871</v>
      </c>
      <c r="F303" s="220" t="s">
        <v>872</v>
      </c>
      <c r="G303" s="221" t="s">
        <v>165</v>
      </c>
      <c r="H303" s="222">
        <v>49</v>
      </c>
      <c r="I303" s="223"/>
      <c r="J303" s="224">
        <f>ROUND(I303*H303,2)</f>
        <v>0</v>
      </c>
      <c r="K303" s="220" t="s">
        <v>1</v>
      </c>
      <c r="L303" s="41"/>
      <c r="M303" s="225" t="s">
        <v>1</v>
      </c>
      <c r="N303" s="226" t="s">
        <v>42</v>
      </c>
      <c r="O303" s="88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6" t="s">
        <v>562</v>
      </c>
      <c r="AT303" s="216" t="s">
        <v>559</v>
      </c>
      <c r="AU303" s="216" t="s">
        <v>77</v>
      </c>
      <c r="AY303" s="14" t="s">
        <v>166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4" t="s">
        <v>83</v>
      </c>
      <c r="BK303" s="217">
        <f>ROUND(I303*H303,2)</f>
        <v>0</v>
      </c>
      <c r="BL303" s="14" t="s">
        <v>562</v>
      </c>
      <c r="BM303" s="216" t="s">
        <v>873</v>
      </c>
    </row>
    <row r="304" s="2" customFormat="1" ht="14.4" customHeight="1">
      <c r="A304" s="35"/>
      <c r="B304" s="36"/>
      <c r="C304" s="218" t="s">
        <v>874</v>
      </c>
      <c r="D304" s="218" t="s">
        <v>559</v>
      </c>
      <c r="E304" s="219" t="s">
        <v>875</v>
      </c>
      <c r="F304" s="220" t="s">
        <v>872</v>
      </c>
      <c r="G304" s="221" t="s">
        <v>1</v>
      </c>
      <c r="H304" s="222">
        <v>49</v>
      </c>
      <c r="I304" s="223"/>
      <c r="J304" s="224">
        <f>ROUND(I304*H304,2)</f>
        <v>0</v>
      </c>
      <c r="K304" s="220" t="s">
        <v>1</v>
      </c>
      <c r="L304" s="41"/>
      <c r="M304" s="225" t="s">
        <v>1</v>
      </c>
      <c r="N304" s="226" t="s">
        <v>42</v>
      </c>
      <c r="O304" s="88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6" t="s">
        <v>562</v>
      </c>
      <c r="AT304" s="216" t="s">
        <v>559</v>
      </c>
      <c r="AU304" s="216" t="s">
        <v>77</v>
      </c>
      <c r="AY304" s="14" t="s">
        <v>166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4" t="s">
        <v>83</v>
      </c>
      <c r="BK304" s="217">
        <f>ROUND(I304*H304,2)</f>
        <v>0</v>
      </c>
      <c r="BL304" s="14" t="s">
        <v>562</v>
      </c>
      <c r="BM304" s="216" t="s">
        <v>876</v>
      </c>
    </row>
    <row r="305" s="2" customFormat="1" ht="24.15" customHeight="1">
      <c r="A305" s="35"/>
      <c r="B305" s="36"/>
      <c r="C305" s="204" t="s">
        <v>877</v>
      </c>
      <c r="D305" s="204" t="s">
        <v>162</v>
      </c>
      <c r="E305" s="205" t="s">
        <v>878</v>
      </c>
      <c r="F305" s="206" t="s">
        <v>879</v>
      </c>
      <c r="G305" s="207" t="s">
        <v>209</v>
      </c>
      <c r="H305" s="208">
        <v>600</v>
      </c>
      <c r="I305" s="209"/>
      <c r="J305" s="210">
        <f>ROUND(I305*H305,2)</f>
        <v>0</v>
      </c>
      <c r="K305" s="206" t="s">
        <v>1</v>
      </c>
      <c r="L305" s="211"/>
      <c r="M305" s="212" t="s">
        <v>1</v>
      </c>
      <c r="N305" s="213" t="s">
        <v>42</v>
      </c>
      <c r="O305" s="88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6" t="s">
        <v>85</v>
      </c>
      <c r="AT305" s="216" t="s">
        <v>162</v>
      </c>
      <c r="AU305" s="216" t="s">
        <v>77</v>
      </c>
      <c r="AY305" s="14" t="s">
        <v>166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4" t="s">
        <v>83</v>
      </c>
      <c r="BK305" s="217">
        <f>ROUND(I305*H305,2)</f>
        <v>0</v>
      </c>
      <c r="BL305" s="14" t="s">
        <v>83</v>
      </c>
      <c r="BM305" s="216" t="s">
        <v>880</v>
      </c>
    </row>
    <row r="306" s="2" customFormat="1" ht="24.15" customHeight="1">
      <c r="A306" s="35"/>
      <c r="B306" s="36"/>
      <c r="C306" s="204" t="s">
        <v>881</v>
      </c>
      <c r="D306" s="204" t="s">
        <v>162</v>
      </c>
      <c r="E306" s="205" t="s">
        <v>882</v>
      </c>
      <c r="F306" s="206" t="s">
        <v>883</v>
      </c>
      <c r="G306" s="207" t="s">
        <v>256</v>
      </c>
      <c r="H306" s="208">
        <v>3</v>
      </c>
      <c r="I306" s="209"/>
      <c r="J306" s="210">
        <f>ROUND(I306*H306,2)</f>
        <v>0</v>
      </c>
      <c r="K306" s="206" t="s">
        <v>1</v>
      </c>
      <c r="L306" s="211"/>
      <c r="M306" s="212" t="s">
        <v>1</v>
      </c>
      <c r="N306" s="213" t="s">
        <v>42</v>
      </c>
      <c r="O306" s="88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6" t="s">
        <v>85</v>
      </c>
      <c r="AT306" s="216" t="s">
        <v>162</v>
      </c>
      <c r="AU306" s="216" t="s">
        <v>77</v>
      </c>
      <c r="AY306" s="14" t="s">
        <v>166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4" t="s">
        <v>83</v>
      </c>
      <c r="BK306" s="217">
        <f>ROUND(I306*H306,2)</f>
        <v>0</v>
      </c>
      <c r="BL306" s="14" t="s">
        <v>83</v>
      </c>
      <c r="BM306" s="216" t="s">
        <v>884</v>
      </c>
    </row>
    <row r="307" s="2" customFormat="1" ht="49.05" customHeight="1">
      <c r="A307" s="35"/>
      <c r="B307" s="36"/>
      <c r="C307" s="204" t="s">
        <v>885</v>
      </c>
      <c r="D307" s="204" t="s">
        <v>162</v>
      </c>
      <c r="E307" s="205" t="s">
        <v>886</v>
      </c>
      <c r="F307" s="206" t="s">
        <v>887</v>
      </c>
      <c r="G307" s="207" t="s">
        <v>165</v>
      </c>
      <c r="H307" s="208">
        <v>7</v>
      </c>
      <c r="I307" s="209"/>
      <c r="J307" s="210">
        <f>ROUND(I307*H307,2)</f>
        <v>0</v>
      </c>
      <c r="K307" s="206" t="s">
        <v>1</v>
      </c>
      <c r="L307" s="211"/>
      <c r="M307" s="212" t="s">
        <v>1</v>
      </c>
      <c r="N307" s="213" t="s">
        <v>42</v>
      </c>
      <c r="O307" s="88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6" t="s">
        <v>210</v>
      </c>
      <c r="AT307" s="216" t="s">
        <v>162</v>
      </c>
      <c r="AU307" s="216" t="s">
        <v>77</v>
      </c>
      <c r="AY307" s="14" t="s">
        <v>166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4" t="s">
        <v>83</v>
      </c>
      <c r="BK307" s="217">
        <f>ROUND(I307*H307,2)</f>
        <v>0</v>
      </c>
      <c r="BL307" s="14" t="s">
        <v>210</v>
      </c>
      <c r="BM307" s="216" t="s">
        <v>888</v>
      </c>
    </row>
    <row r="308" s="2" customFormat="1" ht="49.05" customHeight="1">
      <c r="A308" s="35"/>
      <c r="B308" s="36"/>
      <c r="C308" s="204" t="s">
        <v>889</v>
      </c>
      <c r="D308" s="204" t="s">
        <v>162</v>
      </c>
      <c r="E308" s="205" t="s">
        <v>890</v>
      </c>
      <c r="F308" s="206" t="s">
        <v>891</v>
      </c>
      <c r="G308" s="207" t="s">
        <v>165</v>
      </c>
      <c r="H308" s="208">
        <v>2</v>
      </c>
      <c r="I308" s="209"/>
      <c r="J308" s="210">
        <f>ROUND(I308*H308,2)</f>
        <v>0</v>
      </c>
      <c r="K308" s="206" t="s">
        <v>1</v>
      </c>
      <c r="L308" s="211"/>
      <c r="M308" s="212" t="s">
        <v>1</v>
      </c>
      <c r="N308" s="213" t="s">
        <v>42</v>
      </c>
      <c r="O308" s="88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6" t="s">
        <v>85</v>
      </c>
      <c r="AT308" s="216" t="s">
        <v>162</v>
      </c>
      <c r="AU308" s="216" t="s">
        <v>77</v>
      </c>
      <c r="AY308" s="14" t="s">
        <v>166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4" t="s">
        <v>83</v>
      </c>
      <c r="BK308" s="217">
        <f>ROUND(I308*H308,2)</f>
        <v>0</v>
      </c>
      <c r="BL308" s="14" t="s">
        <v>83</v>
      </c>
      <c r="BM308" s="216" t="s">
        <v>892</v>
      </c>
    </row>
    <row r="309" s="2" customFormat="1" ht="24.15" customHeight="1">
      <c r="A309" s="35"/>
      <c r="B309" s="36"/>
      <c r="C309" s="204" t="s">
        <v>893</v>
      </c>
      <c r="D309" s="204" t="s">
        <v>162</v>
      </c>
      <c r="E309" s="205" t="s">
        <v>894</v>
      </c>
      <c r="F309" s="206" t="s">
        <v>895</v>
      </c>
      <c r="G309" s="207" t="s">
        <v>165</v>
      </c>
      <c r="H309" s="208">
        <v>2</v>
      </c>
      <c r="I309" s="209"/>
      <c r="J309" s="210">
        <f>ROUND(I309*H309,2)</f>
        <v>0</v>
      </c>
      <c r="K309" s="206" t="s">
        <v>1</v>
      </c>
      <c r="L309" s="211"/>
      <c r="M309" s="212" t="s">
        <v>1</v>
      </c>
      <c r="N309" s="213" t="s">
        <v>42</v>
      </c>
      <c r="O309" s="88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6" t="s">
        <v>210</v>
      </c>
      <c r="AT309" s="216" t="s">
        <v>162</v>
      </c>
      <c r="AU309" s="216" t="s">
        <v>77</v>
      </c>
      <c r="AY309" s="14" t="s">
        <v>166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4" t="s">
        <v>83</v>
      </c>
      <c r="BK309" s="217">
        <f>ROUND(I309*H309,2)</f>
        <v>0</v>
      </c>
      <c r="BL309" s="14" t="s">
        <v>210</v>
      </c>
      <c r="BM309" s="216" t="s">
        <v>896</v>
      </c>
    </row>
    <row r="310" s="2" customFormat="1" ht="14.4" customHeight="1">
      <c r="A310" s="35"/>
      <c r="B310" s="36"/>
      <c r="C310" s="204" t="s">
        <v>897</v>
      </c>
      <c r="D310" s="204" t="s">
        <v>162</v>
      </c>
      <c r="E310" s="205" t="s">
        <v>898</v>
      </c>
      <c r="F310" s="206" t="s">
        <v>899</v>
      </c>
      <c r="G310" s="207" t="s">
        <v>165</v>
      </c>
      <c r="H310" s="208">
        <v>3</v>
      </c>
      <c r="I310" s="209"/>
      <c r="J310" s="210">
        <f>ROUND(I310*H310,2)</f>
        <v>0</v>
      </c>
      <c r="K310" s="206" t="s">
        <v>1</v>
      </c>
      <c r="L310" s="211"/>
      <c r="M310" s="212" t="s">
        <v>1</v>
      </c>
      <c r="N310" s="213" t="s">
        <v>42</v>
      </c>
      <c r="O310" s="88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6" t="s">
        <v>562</v>
      </c>
      <c r="AT310" s="216" t="s">
        <v>162</v>
      </c>
      <c r="AU310" s="216" t="s">
        <v>77</v>
      </c>
      <c r="AY310" s="14" t="s">
        <v>166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4" t="s">
        <v>83</v>
      </c>
      <c r="BK310" s="217">
        <f>ROUND(I310*H310,2)</f>
        <v>0</v>
      </c>
      <c r="BL310" s="14" t="s">
        <v>562</v>
      </c>
      <c r="BM310" s="216" t="s">
        <v>900</v>
      </c>
    </row>
    <row r="311" s="2" customFormat="1" ht="14.4" customHeight="1">
      <c r="A311" s="35"/>
      <c r="B311" s="36"/>
      <c r="C311" s="204" t="s">
        <v>901</v>
      </c>
      <c r="D311" s="204" t="s">
        <v>162</v>
      </c>
      <c r="E311" s="205" t="s">
        <v>902</v>
      </c>
      <c r="F311" s="206" t="s">
        <v>903</v>
      </c>
      <c r="G311" s="207" t="s">
        <v>165</v>
      </c>
      <c r="H311" s="208">
        <v>3</v>
      </c>
      <c r="I311" s="209"/>
      <c r="J311" s="210">
        <f>ROUND(I311*H311,2)</f>
        <v>0</v>
      </c>
      <c r="K311" s="206" t="s">
        <v>1</v>
      </c>
      <c r="L311" s="211"/>
      <c r="M311" s="212" t="s">
        <v>1</v>
      </c>
      <c r="N311" s="213" t="s">
        <v>42</v>
      </c>
      <c r="O311" s="88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6" t="s">
        <v>85</v>
      </c>
      <c r="AT311" s="216" t="s">
        <v>162</v>
      </c>
      <c r="AU311" s="216" t="s">
        <v>77</v>
      </c>
      <c r="AY311" s="14" t="s">
        <v>166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4" t="s">
        <v>83</v>
      </c>
      <c r="BK311" s="217">
        <f>ROUND(I311*H311,2)</f>
        <v>0</v>
      </c>
      <c r="BL311" s="14" t="s">
        <v>83</v>
      </c>
      <c r="BM311" s="216" t="s">
        <v>904</v>
      </c>
    </row>
    <row r="312" s="2" customFormat="1" ht="24.15" customHeight="1">
      <c r="A312" s="35"/>
      <c r="B312" s="36"/>
      <c r="C312" s="204" t="s">
        <v>905</v>
      </c>
      <c r="D312" s="204" t="s">
        <v>162</v>
      </c>
      <c r="E312" s="205" t="s">
        <v>906</v>
      </c>
      <c r="F312" s="206" t="s">
        <v>907</v>
      </c>
      <c r="G312" s="207" t="s">
        <v>165</v>
      </c>
      <c r="H312" s="208">
        <v>3</v>
      </c>
      <c r="I312" s="209"/>
      <c r="J312" s="210">
        <f>ROUND(I312*H312,2)</f>
        <v>0</v>
      </c>
      <c r="K312" s="206" t="s">
        <v>1</v>
      </c>
      <c r="L312" s="211"/>
      <c r="M312" s="212" t="s">
        <v>1</v>
      </c>
      <c r="N312" s="213" t="s">
        <v>42</v>
      </c>
      <c r="O312" s="88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6" t="s">
        <v>85</v>
      </c>
      <c r="AT312" s="216" t="s">
        <v>162</v>
      </c>
      <c r="AU312" s="216" t="s">
        <v>77</v>
      </c>
      <c r="AY312" s="14" t="s">
        <v>166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4" t="s">
        <v>83</v>
      </c>
      <c r="BK312" s="217">
        <f>ROUND(I312*H312,2)</f>
        <v>0</v>
      </c>
      <c r="BL312" s="14" t="s">
        <v>83</v>
      </c>
      <c r="BM312" s="216" t="s">
        <v>908</v>
      </c>
    </row>
    <row r="313" s="2" customFormat="1" ht="14.4" customHeight="1">
      <c r="A313" s="35"/>
      <c r="B313" s="36"/>
      <c r="C313" s="204" t="s">
        <v>909</v>
      </c>
      <c r="D313" s="204" t="s">
        <v>162</v>
      </c>
      <c r="E313" s="205" t="s">
        <v>910</v>
      </c>
      <c r="F313" s="206" t="s">
        <v>911</v>
      </c>
      <c r="G313" s="207" t="s">
        <v>165</v>
      </c>
      <c r="H313" s="208">
        <v>4</v>
      </c>
      <c r="I313" s="209"/>
      <c r="J313" s="210">
        <f>ROUND(I313*H313,2)</f>
        <v>0</v>
      </c>
      <c r="K313" s="206" t="s">
        <v>1</v>
      </c>
      <c r="L313" s="211"/>
      <c r="M313" s="212" t="s">
        <v>1</v>
      </c>
      <c r="N313" s="213" t="s">
        <v>42</v>
      </c>
      <c r="O313" s="88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6" t="s">
        <v>85</v>
      </c>
      <c r="AT313" s="216" t="s">
        <v>162</v>
      </c>
      <c r="AU313" s="216" t="s">
        <v>77</v>
      </c>
      <c r="AY313" s="14" t="s">
        <v>166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4" t="s">
        <v>83</v>
      </c>
      <c r="BK313" s="217">
        <f>ROUND(I313*H313,2)</f>
        <v>0</v>
      </c>
      <c r="BL313" s="14" t="s">
        <v>83</v>
      </c>
      <c r="BM313" s="216" t="s">
        <v>912</v>
      </c>
    </row>
    <row r="314" s="2" customFormat="1" ht="24.15" customHeight="1">
      <c r="A314" s="35"/>
      <c r="B314" s="36"/>
      <c r="C314" s="204" t="s">
        <v>913</v>
      </c>
      <c r="D314" s="204" t="s">
        <v>162</v>
      </c>
      <c r="E314" s="205" t="s">
        <v>914</v>
      </c>
      <c r="F314" s="206" t="s">
        <v>915</v>
      </c>
      <c r="G314" s="207" t="s">
        <v>165</v>
      </c>
      <c r="H314" s="208">
        <v>48</v>
      </c>
      <c r="I314" s="209"/>
      <c r="J314" s="210">
        <f>ROUND(I314*H314,2)</f>
        <v>0</v>
      </c>
      <c r="K314" s="206" t="s">
        <v>1</v>
      </c>
      <c r="L314" s="211"/>
      <c r="M314" s="212" t="s">
        <v>1</v>
      </c>
      <c r="N314" s="213" t="s">
        <v>42</v>
      </c>
      <c r="O314" s="88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6" t="s">
        <v>85</v>
      </c>
      <c r="AT314" s="216" t="s">
        <v>162</v>
      </c>
      <c r="AU314" s="216" t="s">
        <v>77</v>
      </c>
      <c r="AY314" s="14" t="s">
        <v>166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4" t="s">
        <v>83</v>
      </c>
      <c r="BK314" s="217">
        <f>ROUND(I314*H314,2)</f>
        <v>0</v>
      </c>
      <c r="BL314" s="14" t="s">
        <v>83</v>
      </c>
      <c r="BM314" s="216" t="s">
        <v>916</v>
      </c>
    </row>
    <row r="315" s="2" customFormat="1" ht="14.4" customHeight="1">
      <c r="A315" s="35"/>
      <c r="B315" s="36"/>
      <c r="C315" s="204" t="s">
        <v>917</v>
      </c>
      <c r="D315" s="204" t="s">
        <v>162</v>
      </c>
      <c r="E315" s="205" t="s">
        <v>918</v>
      </c>
      <c r="F315" s="206" t="s">
        <v>919</v>
      </c>
      <c r="G315" s="207" t="s">
        <v>165</v>
      </c>
      <c r="H315" s="208">
        <v>16</v>
      </c>
      <c r="I315" s="209"/>
      <c r="J315" s="210">
        <f>ROUND(I315*H315,2)</f>
        <v>0</v>
      </c>
      <c r="K315" s="206" t="s">
        <v>1</v>
      </c>
      <c r="L315" s="211"/>
      <c r="M315" s="212" t="s">
        <v>1</v>
      </c>
      <c r="N315" s="213" t="s">
        <v>42</v>
      </c>
      <c r="O315" s="88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6" t="s">
        <v>85</v>
      </c>
      <c r="AT315" s="216" t="s">
        <v>162</v>
      </c>
      <c r="AU315" s="216" t="s">
        <v>77</v>
      </c>
      <c r="AY315" s="14" t="s">
        <v>166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4" t="s">
        <v>83</v>
      </c>
      <c r="BK315" s="217">
        <f>ROUND(I315*H315,2)</f>
        <v>0</v>
      </c>
      <c r="BL315" s="14" t="s">
        <v>83</v>
      </c>
      <c r="BM315" s="216" t="s">
        <v>920</v>
      </c>
    </row>
    <row r="316" s="2" customFormat="1" ht="14.4" customHeight="1">
      <c r="A316" s="35"/>
      <c r="B316" s="36"/>
      <c r="C316" s="204" t="s">
        <v>921</v>
      </c>
      <c r="D316" s="204" t="s">
        <v>162</v>
      </c>
      <c r="E316" s="205" t="s">
        <v>922</v>
      </c>
      <c r="F316" s="206" t="s">
        <v>923</v>
      </c>
      <c r="G316" s="207" t="s">
        <v>165</v>
      </c>
      <c r="H316" s="208">
        <v>32</v>
      </c>
      <c r="I316" s="209"/>
      <c r="J316" s="210">
        <f>ROUND(I316*H316,2)</f>
        <v>0</v>
      </c>
      <c r="K316" s="206" t="s">
        <v>1</v>
      </c>
      <c r="L316" s="211"/>
      <c r="M316" s="212" t="s">
        <v>1</v>
      </c>
      <c r="N316" s="213" t="s">
        <v>42</v>
      </c>
      <c r="O316" s="88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6" t="s">
        <v>85</v>
      </c>
      <c r="AT316" s="216" t="s">
        <v>162</v>
      </c>
      <c r="AU316" s="216" t="s">
        <v>77</v>
      </c>
      <c r="AY316" s="14" t="s">
        <v>166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4" t="s">
        <v>83</v>
      </c>
      <c r="BK316" s="217">
        <f>ROUND(I316*H316,2)</f>
        <v>0</v>
      </c>
      <c r="BL316" s="14" t="s">
        <v>83</v>
      </c>
      <c r="BM316" s="216" t="s">
        <v>924</v>
      </c>
    </row>
    <row r="317" s="2" customFormat="1" ht="24.15" customHeight="1">
      <c r="A317" s="35"/>
      <c r="B317" s="36"/>
      <c r="C317" s="204" t="s">
        <v>925</v>
      </c>
      <c r="D317" s="204" t="s">
        <v>162</v>
      </c>
      <c r="E317" s="205" t="s">
        <v>926</v>
      </c>
      <c r="F317" s="206" t="s">
        <v>927</v>
      </c>
      <c r="G317" s="207" t="s">
        <v>165</v>
      </c>
      <c r="H317" s="208">
        <v>4</v>
      </c>
      <c r="I317" s="209"/>
      <c r="J317" s="210">
        <f>ROUND(I317*H317,2)</f>
        <v>0</v>
      </c>
      <c r="K317" s="206" t="s">
        <v>1</v>
      </c>
      <c r="L317" s="211"/>
      <c r="M317" s="212" t="s">
        <v>1</v>
      </c>
      <c r="N317" s="213" t="s">
        <v>42</v>
      </c>
      <c r="O317" s="88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6" t="s">
        <v>85</v>
      </c>
      <c r="AT317" s="216" t="s">
        <v>162</v>
      </c>
      <c r="AU317" s="216" t="s">
        <v>77</v>
      </c>
      <c r="AY317" s="14" t="s">
        <v>166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4" t="s">
        <v>83</v>
      </c>
      <c r="BK317" s="217">
        <f>ROUND(I317*H317,2)</f>
        <v>0</v>
      </c>
      <c r="BL317" s="14" t="s">
        <v>83</v>
      </c>
      <c r="BM317" s="216" t="s">
        <v>928</v>
      </c>
    </row>
    <row r="318" s="2" customFormat="1" ht="24.15" customHeight="1">
      <c r="A318" s="35"/>
      <c r="B318" s="36"/>
      <c r="C318" s="204" t="s">
        <v>929</v>
      </c>
      <c r="D318" s="204" t="s">
        <v>162</v>
      </c>
      <c r="E318" s="205" t="s">
        <v>930</v>
      </c>
      <c r="F318" s="206" t="s">
        <v>931</v>
      </c>
      <c r="G318" s="207" t="s">
        <v>165</v>
      </c>
      <c r="H318" s="208">
        <v>4</v>
      </c>
      <c r="I318" s="209"/>
      <c r="J318" s="210">
        <f>ROUND(I318*H318,2)</f>
        <v>0</v>
      </c>
      <c r="K318" s="206" t="s">
        <v>1</v>
      </c>
      <c r="L318" s="211"/>
      <c r="M318" s="212" t="s">
        <v>1</v>
      </c>
      <c r="N318" s="213" t="s">
        <v>42</v>
      </c>
      <c r="O318" s="88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6" t="s">
        <v>85</v>
      </c>
      <c r="AT318" s="216" t="s">
        <v>162</v>
      </c>
      <c r="AU318" s="216" t="s">
        <v>77</v>
      </c>
      <c r="AY318" s="14" t="s">
        <v>166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4" t="s">
        <v>83</v>
      </c>
      <c r="BK318" s="217">
        <f>ROUND(I318*H318,2)</f>
        <v>0</v>
      </c>
      <c r="BL318" s="14" t="s">
        <v>83</v>
      </c>
      <c r="BM318" s="216" t="s">
        <v>932</v>
      </c>
    </row>
    <row r="319" s="2" customFormat="1" ht="24.15" customHeight="1">
      <c r="A319" s="35"/>
      <c r="B319" s="36"/>
      <c r="C319" s="204" t="s">
        <v>933</v>
      </c>
      <c r="D319" s="204" t="s">
        <v>162</v>
      </c>
      <c r="E319" s="205" t="s">
        <v>934</v>
      </c>
      <c r="F319" s="206" t="s">
        <v>935</v>
      </c>
      <c r="G319" s="207" t="s">
        <v>165</v>
      </c>
      <c r="H319" s="208">
        <v>8</v>
      </c>
      <c r="I319" s="209"/>
      <c r="J319" s="210">
        <f>ROUND(I319*H319,2)</f>
        <v>0</v>
      </c>
      <c r="K319" s="206" t="s">
        <v>1</v>
      </c>
      <c r="L319" s="211"/>
      <c r="M319" s="212" t="s">
        <v>1</v>
      </c>
      <c r="N319" s="213" t="s">
        <v>42</v>
      </c>
      <c r="O319" s="88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6" t="s">
        <v>85</v>
      </c>
      <c r="AT319" s="216" t="s">
        <v>162</v>
      </c>
      <c r="AU319" s="216" t="s">
        <v>77</v>
      </c>
      <c r="AY319" s="14" t="s">
        <v>166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4" t="s">
        <v>83</v>
      </c>
      <c r="BK319" s="217">
        <f>ROUND(I319*H319,2)</f>
        <v>0</v>
      </c>
      <c r="BL319" s="14" t="s">
        <v>83</v>
      </c>
      <c r="BM319" s="216" t="s">
        <v>936</v>
      </c>
    </row>
    <row r="320" s="2" customFormat="1" ht="14.4" customHeight="1">
      <c r="A320" s="35"/>
      <c r="B320" s="36"/>
      <c r="C320" s="204" t="s">
        <v>937</v>
      </c>
      <c r="D320" s="204" t="s">
        <v>162</v>
      </c>
      <c r="E320" s="205" t="s">
        <v>938</v>
      </c>
      <c r="F320" s="206" t="s">
        <v>939</v>
      </c>
      <c r="G320" s="207" t="s">
        <v>165</v>
      </c>
      <c r="H320" s="208">
        <v>12</v>
      </c>
      <c r="I320" s="209"/>
      <c r="J320" s="210">
        <f>ROUND(I320*H320,2)</f>
        <v>0</v>
      </c>
      <c r="K320" s="206" t="s">
        <v>1</v>
      </c>
      <c r="L320" s="211"/>
      <c r="M320" s="212" t="s">
        <v>1</v>
      </c>
      <c r="N320" s="213" t="s">
        <v>42</v>
      </c>
      <c r="O320" s="88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6" t="s">
        <v>85</v>
      </c>
      <c r="AT320" s="216" t="s">
        <v>162</v>
      </c>
      <c r="AU320" s="216" t="s">
        <v>77</v>
      </c>
      <c r="AY320" s="14" t="s">
        <v>166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4" t="s">
        <v>83</v>
      </c>
      <c r="BK320" s="217">
        <f>ROUND(I320*H320,2)</f>
        <v>0</v>
      </c>
      <c r="BL320" s="14" t="s">
        <v>83</v>
      </c>
      <c r="BM320" s="216" t="s">
        <v>940</v>
      </c>
    </row>
    <row r="321" s="2" customFormat="1" ht="24.15" customHeight="1">
      <c r="A321" s="35"/>
      <c r="B321" s="36"/>
      <c r="C321" s="204" t="s">
        <v>941</v>
      </c>
      <c r="D321" s="204" t="s">
        <v>162</v>
      </c>
      <c r="E321" s="205" t="s">
        <v>942</v>
      </c>
      <c r="F321" s="206" t="s">
        <v>943</v>
      </c>
      <c r="G321" s="207" t="s">
        <v>165</v>
      </c>
      <c r="H321" s="208">
        <v>10</v>
      </c>
      <c r="I321" s="209"/>
      <c r="J321" s="210">
        <f>ROUND(I321*H321,2)</f>
        <v>0</v>
      </c>
      <c r="K321" s="206" t="s">
        <v>1</v>
      </c>
      <c r="L321" s="211"/>
      <c r="M321" s="212" t="s">
        <v>1</v>
      </c>
      <c r="N321" s="213" t="s">
        <v>42</v>
      </c>
      <c r="O321" s="88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6" t="s">
        <v>210</v>
      </c>
      <c r="AT321" s="216" t="s">
        <v>162</v>
      </c>
      <c r="AU321" s="216" t="s">
        <v>77</v>
      </c>
      <c r="AY321" s="14" t="s">
        <v>166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4" t="s">
        <v>83</v>
      </c>
      <c r="BK321" s="217">
        <f>ROUND(I321*H321,2)</f>
        <v>0</v>
      </c>
      <c r="BL321" s="14" t="s">
        <v>210</v>
      </c>
      <c r="BM321" s="216" t="s">
        <v>944</v>
      </c>
    </row>
    <row r="322" s="2" customFormat="1" ht="24.15" customHeight="1">
      <c r="A322" s="35"/>
      <c r="B322" s="36"/>
      <c r="C322" s="204" t="s">
        <v>945</v>
      </c>
      <c r="D322" s="204" t="s">
        <v>162</v>
      </c>
      <c r="E322" s="205" t="s">
        <v>946</v>
      </c>
      <c r="F322" s="206" t="s">
        <v>947</v>
      </c>
      <c r="G322" s="207" t="s">
        <v>165</v>
      </c>
      <c r="H322" s="208">
        <v>10</v>
      </c>
      <c r="I322" s="209"/>
      <c r="J322" s="210">
        <f>ROUND(I322*H322,2)</f>
        <v>0</v>
      </c>
      <c r="K322" s="206" t="s">
        <v>1</v>
      </c>
      <c r="L322" s="211"/>
      <c r="M322" s="212" t="s">
        <v>1</v>
      </c>
      <c r="N322" s="213" t="s">
        <v>42</v>
      </c>
      <c r="O322" s="88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6" t="s">
        <v>210</v>
      </c>
      <c r="AT322" s="216" t="s">
        <v>162</v>
      </c>
      <c r="AU322" s="216" t="s">
        <v>77</v>
      </c>
      <c r="AY322" s="14" t="s">
        <v>166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4" t="s">
        <v>83</v>
      </c>
      <c r="BK322" s="217">
        <f>ROUND(I322*H322,2)</f>
        <v>0</v>
      </c>
      <c r="BL322" s="14" t="s">
        <v>210</v>
      </c>
      <c r="BM322" s="216" t="s">
        <v>948</v>
      </c>
    </row>
    <row r="323" s="2" customFormat="1" ht="14.4" customHeight="1">
      <c r="A323" s="35"/>
      <c r="B323" s="36"/>
      <c r="C323" s="204" t="s">
        <v>949</v>
      </c>
      <c r="D323" s="204" t="s">
        <v>162</v>
      </c>
      <c r="E323" s="205" t="s">
        <v>950</v>
      </c>
      <c r="F323" s="206" t="s">
        <v>951</v>
      </c>
      <c r="G323" s="207" t="s">
        <v>165</v>
      </c>
      <c r="H323" s="208">
        <v>10</v>
      </c>
      <c r="I323" s="209"/>
      <c r="J323" s="210">
        <f>ROUND(I323*H323,2)</f>
        <v>0</v>
      </c>
      <c r="K323" s="206" t="s">
        <v>1</v>
      </c>
      <c r="L323" s="211"/>
      <c r="M323" s="212" t="s">
        <v>1</v>
      </c>
      <c r="N323" s="213" t="s">
        <v>42</v>
      </c>
      <c r="O323" s="88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6" t="s">
        <v>210</v>
      </c>
      <c r="AT323" s="216" t="s">
        <v>162</v>
      </c>
      <c r="AU323" s="216" t="s">
        <v>77</v>
      </c>
      <c r="AY323" s="14" t="s">
        <v>166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4" t="s">
        <v>83</v>
      </c>
      <c r="BK323" s="217">
        <f>ROUND(I323*H323,2)</f>
        <v>0</v>
      </c>
      <c r="BL323" s="14" t="s">
        <v>210</v>
      </c>
      <c r="BM323" s="216" t="s">
        <v>952</v>
      </c>
    </row>
    <row r="324" s="2" customFormat="1" ht="24.15" customHeight="1">
      <c r="A324" s="35"/>
      <c r="B324" s="36"/>
      <c r="C324" s="204" t="s">
        <v>953</v>
      </c>
      <c r="D324" s="204" t="s">
        <v>162</v>
      </c>
      <c r="E324" s="205" t="s">
        <v>954</v>
      </c>
      <c r="F324" s="206" t="s">
        <v>955</v>
      </c>
      <c r="G324" s="207" t="s">
        <v>165</v>
      </c>
      <c r="H324" s="208">
        <v>10</v>
      </c>
      <c r="I324" s="209"/>
      <c r="J324" s="210">
        <f>ROUND(I324*H324,2)</f>
        <v>0</v>
      </c>
      <c r="K324" s="206" t="s">
        <v>1</v>
      </c>
      <c r="L324" s="211"/>
      <c r="M324" s="212" t="s">
        <v>1</v>
      </c>
      <c r="N324" s="213" t="s">
        <v>42</v>
      </c>
      <c r="O324" s="88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6" t="s">
        <v>210</v>
      </c>
      <c r="AT324" s="216" t="s">
        <v>162</v>
      </c>
      <c r="AU324" s="216" t="s">
        <v>77</v>
      </c>
      <c r="AY324" s="14" t="s">
        <v>166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4" t="s">
        <v>83</v>
      </c>
      <c r="BK324" s="217">
        <f>ROUND(I324*H324,2)</f>
        <v>0</v>
      </c>
      <c r="BL324" s="14" t="s">
        <v>210</v>
      </c>
      <c r="BM324" s="216" t="s">
        <v>956</v>
      </c>
    </row>
    <row r="325" s="2" customFormat="1" ht="14.4" customHeight="1">
      <c r="A325" s="35"/>
      <c r="B325" s="36"/>
      <c r="C325" s="204" t="s">
        <v>957</v>
      </c>
      <c r="D325" s="204" t="s">
        <v>162</v>
      </c>
      <c r="E325" s="205" t="s">
        <v>958</v>
      </c>
      <c r="F325" s="206" t="s">
        <v>959</v>
      </c>
      <c r="G325" s="207" t="s">
        <v>165</v>
      </c>
      <c r="H325" s="208">
        <v>12</v>
      </c>
      <c r="I325" s="209"/>
      <c r="J325" s="210">
        <f>ROUND(I325*H325,2)</f>
        <v>0</v>
      </c>
      <c r="K325" s="206" t="s">
        <v>1</v>
      </c>
      <c r="L325" s="211"/>
      <c r="M325" s="212" t="s">
        <v>1</v>
      </c>
      <c r="N325" s="213" t="s">
        <v>42</v>
      </c>
      <c r="O325" s="88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6" t="s">
        <v>210</v>
      </c>
      <c r="AT325" s="216" t="s">
        <v>162</v>
      </c>
      <c r="AU325" s="216" t="s">
        <v>77</v>
      </c>
      <c r="AY325" s="14" t="s">
        <v>166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4" t="s">
        <v>83</v>
      </c>
      <c r="BK325" s="217">
        <f>ROUND(I325*H325,2)</f>
        <v>0</v>
      </c>
      <c r="BL325" s="14" t="s">
        <v>210</v>
      </c>
      <c r="BM325" s="216" t="s">
        <v>960</v>
      </c>
    </row>
    <row r="326" s="2" customFormat="1" ht="14.4" customHeight="1">
      <c r="A326" s="35"/>
      <c r="B326" s="36"/>
      <c r="C326" s="218" t="s">
        <v>961</v>
      </c>
      <c r="D326" s="218" t="s">
        <v>559</v>
      </c>
      <c r="E326" s="219" t="s">
        <v>962</v>
      </c>
      <c r="F326" s="220" t="s">
        <v>963</v>
      </c>
      <c r="G326" s="221" t="s">
        <v>165</v>
      </c>
      <c r="H326" s="222">
        <v>26</v>
      </c>
      <c r="I326" s="223"/>
      <c r="J326" s="224">
        <f>ROUND(I326*H326,2)</f>
        <v>0</v>
      </c>
      <c r="K326" s="220" t="s">
        <v>1</v>
      </c>
      <c r="L326" s="41"/>
      <c r="M326" s="225" t="s">
        <v>1</v>
      </c>
      <c r="N326" s="226" t="s">
        <v>42</v>
      </c>
      <c r="O326" s="88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16" t="s">
        <v>83</v>
      </c>
      <c r="AT326" s="216" t="s">
        <v>559</v>
      </c>
      <c r="AU326" s="216" t="s">
        <v>77</v>
      </c>
      <c r="AY326" s="14" t="s">
        <v>166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4" t="s">
        <v>83</v>
      </c>
      <c r="BK326" s="217">
        <f>ROUND(I326*H326,2)</f>
        <v>0</v>
      </c>
      <c r="BL326" s="14" t="s">
        <v>83</v>
      </c>
      <c r="BM326" s="216" t="s">
        <v>964</v>
      </c>
    </row>
    <row r="327" s="2" customFormat="1" ht="24.15" customHeight="1">
      <c r="A327" s="35"/>
      <c r="B327" s="36"/>
      <c r="C327" s="218" t="s">
        <v>965</v>
      </c>
      <c r="D327" s="218" t="s">
        <v>559</v>
      </c>
      <c r="E327" s="219" t="s">
        <v>966</v>
      </c>
      <c r="F327" s="220" t="s">
        <v>967</v>
      </c>
      <c r="G327" s="221" t="s">
        <v>165</v>
      </c>
      <c r="H327" s="222">
        <v>21</v>
      </c>
      <c r="I327" s="223"/>
      <c r="J327" s="224">
        <f>ROUND(I327*H327,2)</f>
        <v>0</v>
      </c>
      <c r="K327" s="220" t="s">
        <v>1</v>
      </c>
      <c r="L327" s="41"/>
      <c r="M327" s="225" t="s">
        <v>1</v>
      </c>
      <c r="N327" s="226" t="s">
        <v>42</v>
      </c>
      <c r="O327" s="88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6" t="s">
        <v>83</v>
      </c>
      <c r="AT327" s="216" t="s">
        <v>559</v>
      </c>
      <c r="AU327" s="216" t="s">
        <v>77</v>
      </c>
      <c r="AY327" s="14" t="s">
        <v>166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4" t="s">
        <v>83</v>
      </c>
      <c r="BK327" s="217">
        <f>ROUND(I327*H327,2)</f>
        <v>0</v>
      </c>
      <c r="BL327" s="14" t="s">
        <v>83</v>
      </c>
      <c r="BM327" s="216" t="s">
        <v>968</v>
      </c>
    </row>
    <row r="328" s="2" customFormat="1" ht="24.15" customHeight="1">
      <c r="A328" s="35"/>
      <c r="B328" s="36"/>
      <c r="C328" s="218" t="s">
        <v>969</v>
      </c>
      <c r="D328" s="218" t="s">
        <v>559</v>
      </c>
      <c r="E328" s="219" t="s">
        <v>970</v>
      </c>
      <c r="F328" s="220" t="s">
        <v>971</v>
      </c>
      <c r="G328" s="221" t="s">
        <v>165</v>
      </c>
      <c r="H328" s="222">
        <v>21</v>
      </c>
      <c r="I328" s="223"/>
      <c r="J328" s="224">
        <f>ROUND(I328*H328,2)</f>
        <v>0</v>
      </c>
      <c r="K328" s="220" t="s">
        <v>1</v>
      </c>
      <c r="L328" s="41"/>
      <c r="M328" s="225" t="s">
        <v>1</v>
      </c>
      <c r="N328" s="226" t="s">
        <v>42</v>
      </c>
      <c r="O328" s="88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6" t="s">
        <v>562</v>
      </c>
      <c r="AT328" s="216" t="s">
        <v>559</v>
      </c>
      <c r="AU328" s="216" t="s">
        <v>77</v>
      </c>
      <c r="AY328" s="14" t="s">
        <v>166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4" t="s">
        <v>83</v>
      </c>
      <c r="BK328" s="217">
        <f>ROUND(I328*H328,2)</f>
        <v>0</v>
      </c>
      <c r="BL328" s="14" t="s">
        <v>562</v>
      </c>
      <c r="BM328" s="216" t="s">
        <v>972</v>
      </c>
    </row>
    <row r="329" s="2" customFormat="1" ht="24.15" customHeight="1">
      <c r="A329" s="35"/>
      <c r="B329" s="36"/>
      <c r="C329" s="218" t="s">
        <v>973</v>
      </c>
      <c r="D329" s="218" t="s">
        <v>559</v>
      </c>
      <c r="E329" s="219" t="s">
        <v>974</v>
      </c>
      <c r="F329" s="220" t="s">
        <v>975</v>
      </c>
      <c r="G329" s="221" t="s">
        <v>165</v>
      </c>
      <c r="H329" s="222">
        <v>21</v>
      </c>
      <c r="I329" s="223"/>
      <c r="J329" s="224">
        <f>ROUND(I329*H329,2)</f>
        <v>0</v>
      </c>
      <c r="K329" s="220" t="s">
        <v>1</v>
      </c>
      <c r="L329" s="41"/>
      <c r="M329" s="225" t="s">
        <v>1</v>
      </c>
      <c r="N329" s="226" t="s">
        <v>42</v>
      </c>
      <c r="O329" s="88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6" t="s">
        <v>83</v>
      </c>
      <c r="AT329" s="216" t="s">
        <v>559</v>
      </c>
      <c r="AU329" s="216" t="s">
        <v>77</v>
      </c>
      <c r="AY329" s="14" t="s">
        <v>166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4" t="s">
        <v>83</v>
      </c>
      <c r="BK329" s="217">
        <f>ROUND(I329*H329,2)</f>
        <v>0</v>
      </c>
      <c r="BL329" s="14" t="s">
        <v>83</v>
      </c>
      <c r="BM329" s="216" t="s">
        <v>976</v>
      </c>
    </row>
    <row r="330" s="2" customFormat="1" ht="24.15" customHeight="1">
      <c r="A330" s="35"/>
      <c r="B330" s="36"/>
      <c r="C330" s="218" t="s">
        <v>977</v>
      </c>
      <c r="D330" s="218" t="s">
        <v>559</v>
      </c>
      <c r="E330" s="219" t="s">
        <v>978</v>
      </c>
      <c r="F330" s="220" t="s">
        <v>979</v>
      </c>
      <c r="G330" s="221" t="s">
        <v>165</v>
      </c>
      <c r="H330" s="222">
        <v>21</v>
      </c>
      <c r="I330" s="223"/>
      <c r="J330" s="224">
        <f>ROUND(I330*H330,2)</f>
        <v>0</v>
      </c>
      <c r="K330" s="220" t="s">
        <v>1</v>
      </c>
      <c r="L330" s="41"/>
      <c r="M330" s="225" t="s">
        <v>1</v>
      </c>
      <c r="N330" s="226" t="s">
        <v>42</v>
      </c>
      <c r="O330" s="88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6" t="s">
        <v>562</v>
      </c>
      <c r="AT330" s="216" t="s">
        <v>559</v>
      </c>
      <c r="AU330" s="216" t="s">
        <v>77</v>
      </c>
      <c r="AY330" s="14" t="s">
        <v>166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4" t="s">
        <v>83</v>
      </c>
      <c r="BK330" s="217">
        <f>ROUND(I330*H330,2)</f>
        <v>0</v>
      </c>
      <c r="BL330" s="14" t="s">
        <v>562</v>
      </c>
      <c r="BM330" s="216" t="s">
        <v>980</v>
      </c>
    </row>
    <row r="331" s="2" customFormat="1" ht="24.15" customHeight="1">
      <c r="A331" s="35"/>
      <c r="B331" s="36"/>
      <c r="C331" s="218" t="s">
        <v>981</v>
      </c>
      <c r="D331" s="218" t="s">
        <v>559</v>
      </c>
      <c r="E331" s="219" t="s">
        <v>982</v>
      </c>
      <c r="F331" s="220" t="s">
        <v>983</v>
      </c>
      <c r="G331" s="221" t="s">
        <v>165</v>
      </c>
      <c r="H331" s="222">
        <v>15</v>
      </c>
      <c r="I331" s="223"/>
      <c r="J331" s="224">
        <f>ROUND(I331*H331,2)</f>
        <v>0</v>
      </c>
      <c r="K331" s="220" t="s">
        <v>1</v>
      </c>
      <c r="L331" s="41"/>
      <c r="M331" s="225" t="s">
        <v>1</v>
      </c>
      <c r="N331" s="226" t="s">
        <v>42</v>
      </c>
      <c r="O331" s="88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6" t="s">
        <v>83</v>
      </c>
      <c r="AT331" s="216" t="s">
        <v>559</v>
      </c>
      <c r="AU331" s="216" t="s">
        <v>77</v>
      </c>
      <c r="AY331" s="14" t="s">
        <v>166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4" t="s">
        <v>83</v>
      </c>
      <c r="BK331" s="217">
        <f>ROUND(I331*H331,2)</f>
        <v>0</v>
      </c>
      <c r="BL331" s="14" t="s">
        <v>83</v>
      </c>
      <c r="BM331" s="216" t="s">
        <v>984</v>
      </c>
    </row>
    <row r="332" s="2" customFormat="1" ht="24.15" customHeight="1">
      <c r="A332" s="35"/>
      <c r="B332" s="36"/>
      <c r="C332" s="218" t="s">
        <v>985</v>
      </c>
      <c r="D332" s="218" t="s">
        <v>559</v>
      </c>
      <c r="E332" s="219" t="s">
        <v>986</v>
      </c>
      <c r="F332" s="220" t="s">
        <v>987</v>
      </c>
      <c r="G332" s="221" t="s">
        <v>165</v>
      </c>
      <c r="H332" s="222">
        <v>4</v>
      </c>
      <c r="I332" s="223"/>
      <c r="J332" s="224">
        <f>ROUND(I332*H332,2)</f>
        <v>0</v>
      </c>
      <c r="K332" s="220" t="s">
        <v>1</v>
      </c>
      <c r="L332" s="41"/>
      <c r="M332" s="225" t="s">
        <v>1</v>
      </c>
      <c r="N332" s="226" t="s">
        <v>42</v>
      </c>
      <c r="O332" s="88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6" t="s">
        <v>83</v>
      </c>
      <c r="AT332" s="216" t="s">
        <v>559</v>
      </c>
      <c r="AU332" s="216" t="s">
        <v>77</v>
      </c>
      <c r="AY332" s="14" t="s">
        <v>166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4" t="s">
        <v>83</v>
      </c>
      <c r="BK332" s="217">
        <f>ROUND(I332*H332,2)</f>
        <v>0</v>
      </c>
      <c r="BL332" s="14" t="s">
        <v>83</v>
      </c>
      <c r="BM332" s="216" t="s">
        <v>988</v>
      </c>
    </row>
    <row r="333" s="2" customFormat="1" ht="24.15" customHeight="1">
      <c r="A333" s="35"/>
      <c r="B333" s="36"/>
      <c r="C333" s="218" t="s">
        <v>989</v>
      </c>
      <c r="D333" s="218" t="s">
        <v>559</v>
      </c>
      <c r="E333" s="219" t="s">
        <v>990</v>
      </c>
      <c r="F333" s="220" t="s">
        <v>991</v>
      </c>
      <c r="G333" s="221" t="s">
        <v>165</v>
      </c>
      <c r="H333" s="222">
        <v>4</v>
      </c>
      <c r="I333" s="223"/>
      <c r="J333" s="224">
        <f>ROUND(I333*H333,2)</f>
        <v>0</v>
      </c>
      <c r="K333" s="220" t="s">
        <v>1</v>
      </c>
      <c r="L333" s="41"/>
      <c r="M333" s="225" t="s">
        <v>1</v>
      </c>
      <c r="N333" s="226" t="s">
        <v>42</v>
      </c>
      <c r="O333" s="88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6" t="s">
        <v>562</v>
      </c>
      <c r="AT333" s="216" t="s">
        <v>559</v>
      </c>
      <c r="AU333" s="216" t="s">
        <v>77</v>
      </c>
      <c r="AY333" s="14" t="s">
        <v>166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4" t="s">
        <v>83</v>
      </c>
      <c r="BK333" s="217">
        <f>ROUND(I333*H333,2)</f>
        <v>0</v>
      </c>
      <c r="BL333" s="14" t="s">
        <v>562</v>
      </c>
      <c r="BM333" s="216" t="s">
        <v>992</v>
      </c>
    </row>
    <row r="334" s="2" customFormat="1" ht="14.4" customHeight="1">
      <c r="A334" s="35"/>
      <c r="B334" s="36"/>
      <c r="C334" s="218" t="s">
        <v>993</v>
      </c>
      <c r="D334" s="218" t="s">
        <v>559</v>
      </c>
      <c r="E334" s="219" t="s">
        <v>994</v>
      </c>
      <c r="F334" s="220" t="s">
        <v>995</v>
      </c>
      <c r="G334" s="221" t="s">
        <v>165</v>
      </c>
      <c r="H334" s="222">
        <v>1</v>
      </c>
      <c r="I334" s="223"/>
      <c r="J334" s="224">
        <f>ROUND(I334*H334,2)</f>
        <v>0</v>
      </c>
      <c r="K334" s="220" t="s">
        <v>1</v>
      </c>
      <c r="L334" s="41"/>
      <c r="M334" s="225" t="s">
        <v>1</v>
      </c>
      <c r="N334" s="226" t="s">
        <v>42</v>
      </c>
      <c r="O334" s="88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6" t="s">
        <v>83</v>
      </c>
      <c r="AT334" s="216" t="s">
        <v>559</v>
      </c>
      <c r="AU334" s="216" t="s">
        <v>77</v>
      </c>
      <c r="AY334" s="14" t="s">
        <v>166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4" t="s">
        <v>83</v>
      </c>
      <c r="BK334" s="217">
        <f>ROUND(I334*H334,2)</f>
        <v>0</v>
      </c>
      <c r="BL334" s="14" t="s">
        <v>83</v>
      </c>
      <c r="BM334" s="216" t="s">
        <v>996</v>
      </c>
    </row>
    <row r="335" s="2" customFormat="1" ht="14.4" customHeight="1">
      <c r="A335" s="35"/>
      <c r="B335" s="36"/>
      <c r="C335" s="218" t="s">
        <v>997</v>
      </c>
      <c r="D335" s="218" t="s">
        <v>559</v>
      </c>
      <c r="E335" s="219" t="s">
        <v>998</v>
      </c>
      <c r="F335" s="220" t="s">
        <v>999</v>
      </c>
      <c r="G335" s="221" t="s">
        <v>165</v>
      </c>
      <c r="H335" s="222">
        <v>4</v>
      </c>
      <c r="I335" s="223"/>
      <c r="J335" s="224">
        <f>ROUND(I335*H335,2)</f>
        <v>0</v>
      </c>
      <c r="K335" s="220" t="s">
        <v>1</v>
      </c>
      <c r="L335" s="41"/>
      <c r="M335" s="225" t="s">
        <v>1</v>
      </c>
      <c r="N335" s="226" t="s">
        <v>42</v>
      </c>
      <c r="O335" s="88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16" t="s">
        <v>83</v>
      </c>
      <c r="AT335" s="216" t="s">
        <v>559</v>
      </c>
      <c r="AU335" s="216" t="s">
        <v>77</v>
      </c>
      <c r="AY335" s="14" t="s">
        <v>166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4" t="s">
        <v>83</v>
      </c>
      <c r="BK335" s="217">
        <f>ROUND(I335*H335,2)</f>
        <v>0</v>
      </c>
      <c r="BL335" s="14" t="s">
        <v>83</v>
      </c>
      <c r="BM335" s="216" t="s">
        <v>1000</v>
      </c>
    </row>
    <row r="336" s="2" customFormat="1" ht="24.15" customHeight="1">
      <c r="A336" s="35"/>
      <c r="B336" s="36"/>
      <c r="C336" s="218" t="s">
        <v>1001</v>
      </c>
      <c r="D336" s="218" t="s">
        <v>559</v>
      </c>
      <c r="E336" s="219" t="s">
        <v>1002</v>
      </c>
      <c r="F336" s="220" t="s">
        <v>1003</v>
      </c>
      <c r="G336" s="221" t="s">
        <v>165</v>
      </c>
      <c r="H336" s="222">
        <v>15</v>
      </c>
      <c r="I336" s="223"/>
      <c r="J336" s="224">
        <f>ROUND(I336*H336,2)</f>
        <v>0</v>
      </c>
      <c r="K336" s="220" t="s">
        <v>1</v>
      </c>
      <c r="L336" s="41"/>
      <c r="M336" s="225" t="s">
        <v>1</v>
      </c>
      <c r="N336" s="226" t="s">
        <v>42</v>
      </c>
      <c r="O336" s="88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6" t="s">
        <v>83</v>
      </c>
      <c r="AT336" s="216" t="s">
        <v>559</v>
      </c>
      <c r="AU336" s="216" t="s">
        <v>77</v>
      </c>
      <c r="AY336" s="14" t="s">
        <v>166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4" t="s">
        <v>83</v>
      </c>
      <c r="BK336" s="217">
        <f>ROUND(I336*H336,2)</f>
        <v>0</v>
      </c>
      <c r="BL336" s="14" t="s">
        <v>83</v>
      </c>
      <c r="BM336" s="216" t="s">
        <v>1004</v>
      </c>
    </row>
    <row r="337" s="2" customFormat="1" ht="14.4" customHeight="1">
      <c r="A337" s="35"/>
      <c r="B337" s="36"/>
      <c r="C337" s="218" t="s">
        <v>1005</v>
      </c>
      <c r="D337" s="218" t="s">
        <v>559</v>
      </c>
      <c r="E337" s="219" t="s">
        <v>1006</v>
      </c>
      <c r="F337" s="220" t="s">
        <v>1007</v>
      </c>
      <c r="G337" s="221" t="s">
        <v>165</v>
      </c>
      <c r="H337" s="222">
        <v>21</v>
      </c>
      <c r="I337" s="223"/>
      <c r="J337" s="224">
        <f>ROUND(I337*H337,2)</f>
        <v>0</v>
      </c>
      <c r="K337" s="220" t="s">
        <v>1</v>
      </c>
      <c r="L337" s="41"/>
      <c r="M337" s="225" t="s">
        <v>1</v>
      </c>
      <c r="N337" s="226" t="s">
        <v>42</v>
      </c>
      <c r="O337" s="88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6" t="s">
        <v>562</v>
      </c>
      <c r="AT337" s="216" t="s">
        <v>559</v>
      </c>
      <c r="AU337" s="216" t="s">
        <v>77</v>
      </c>
      <c r="AY337" s="14" t="s">
        <v>166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4" t="s">
        <v>83</v>
      </c>
      <c r="BK337" s="217">
        <f>ROUND(I337*H337,2)</f>
        <v>0</v>
      </c>
      <c r="BL337" s="14" t="s">
        <v>562</v>
      </c>
      <c r="BM337" s="216" t="s">
        <v>1008</v>
      </c>
    </row>
    <row r="338" s="2" customFormat="1" ht="24.15" customHeight="1">
      <c r="A338" s="35"/>
      <c r="B338" s="36"/>
      <c r="C338" s="218" t="s">
        <v>1009</v>
      </c>
      <c r="D338" s="218" t="s">
        <v>559</v>
      </c>
      <c r="E338" s="219" t="s">
        <v>1010</v>
      </c>
      <c r="F338" s="220" t="s">
        <v>1011</v>
      </c>
      <c r="G338" s="221" t="s">
        <v>165</v>
      </c>
      <c r="H338" s="222">
        <v>11</v>
      </c>
      <c r="I338" s="223"/>
      <c r="J338" s="224">
        <f>ROUND(I338*H338,2)</f>
        <v>0</v>
      </c>
      <c r="K338" s="220" t="s">
        <v>1</v>
      </c>
      <c r="L338" s="41"/>
      <c r="M338" s="225" t="s">
        <v>1</v>
      </c>
      <c r="N338" s="226" t="s">
        <v>42</v>
      </c>
      <c r="O338" s="88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16" t="s">
        <v>562</v>
      </c>
      <c r="AT338" s="216" t="s">
        <v>559</v>
      </c>
      <c r="AU338" s="216" t="s">
        <v>77</v>
      </c>
      <c r="AY338" s="14" t="s">
        <v>166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4" t="s">
        <v>83</v>
      </c>
      <c r="BK338" s="217">
        <f>ROUND(I338*H338,2)</f>
        <v>0</v>
      </c>
      <c r="BL338" s="14" t="s">
        <v>562</v>
      </c>
      <c r="BM338" s="216" t="s">
        <v>1012</v>
      </c>
    </row>
    <row r="339" s="2" customFormat="1" ht="14.4" customHeight="1">
      <c r="A339" s="35"/>
      <c r="B339" s="36"/>
      <c r="C339" s="218" t="s">
        <v>1013</v>
      </c>
      <c r="D339" s="218" t="s">
        <v>559</v>
      </c>
      <c r="E339" s="219" t="s">
        <v>1014</v>
      </c>
      <c r="F339" s="220" t="s">
        <v>1015</v>
      </c>
      <c r="G339" s="221" t="s">
        <v>165</v>
      </c>
      <c r="H339" s="222">
        <v>4</v>
      </c>
      <c r="I339" s="223"/>
      <c r="J339" s="224">
        <f>ROUND(I339*H339,2)</f>
        <v>0</v>
      </c>
      <c r="K339" s="220" t="s">
        <v>1</v>
      </c>
      <c r="L339" s="41"/>
      <c r="M339" s="225" t="s">
        <v>1</v>
      </c>
      <c r="N339" s="226" t="s">
        <v>42</v>
      </c>
      <c r="O339" s="88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6" t="s">
        <v>83</v>
      </c>
      <c r="AT339" s="216" t="s">
        <v>559</v>
      </c>
      <c r="AU339" s="216" t="s">
        <v>77</v>
      </c>
      <c r="AY339" s="14" t="s">
        <v>166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4" t="s">
        <v>83</v>
      </c>
      <c r="BK339" s="217">
        <f>ROUND(I339*H339,2)</f>
        <v>0</v>
      </c>
      <c r="BL339" s="14" t="s">
        <v>83</v>
      </c>
      <c r="BM339" s="216" t="s">
        <v>1016</v>
      </c>
    </row>
    <row r="340" s="2" customFormat="1" ht="24.15" customHeight="1">
      <c r="A340" s="35"/>
      <c r="B340" s="36"/>
      <c r="C340" s="218" t="s">
        <v>1017</v>
      </c>
      <c r="D340" s="218" t="s">
        <v>559</v>
      </c>
      <c r="E340" s="219" t="s">
        <v>1018</v>
      </c>
      <c r="F340" s="220" t="s">
        <v>1019</v>
      </c>
      <c r="G340" s="221" t="s">
        <v>165</v>
      </c>
      <c r="H340" s="222">
        <v>5</v>
      </c>
      <c r="I340" s="223"/>
      <c r="J340" s="224">
        <f>ROUND(I340*H340,2)</f>
        <v>0</v>
      </c>
      <c r="K340" s="220" t="s">
        <v>1</v>
      </c>
      <c r="L340" s="41"/>
      <c r="M340" s="225" t="s">
        <v>1</v>
      </c>
      <c r="N340" s="226" t="s">
        <v>42</v>
      </c>
      <c r="O340" s="88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6" t="s">
        <v>562</v>
      </c>
      <c r="AT340" s="216" t="s">
        <v>559</v>
      </c>
      <c r="AU340" s="216" t="s">
        <v>77</v>
      </c>
      <c r="AY340" s="14" t="s">
        <v>166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4" t="s">
        <v>83</v>
      </c>
      <c r="BK340" s="217">
        <f>ROUND(I340*H340,2)</f>
        <v>0</v>
      </c>
      <c r="BL340" s="14" t="s">
        <v>562</v>
      </c>
      <c r="BM340" s="216" t="s">
        <v>1020</v>
      </c>
    </row>
    <row r="341" s="2" customFormat="1" ht="24.15" customHeight="1">
      <c r="A341" s="35"/>
      <c r="B341" s="36"/>
      <c r="C341" s="218" t="s">
        <v>1021</v>
      </c>
      <c r="D341" s="218" t="s">
        <v>559</v>
      </c>
      <c r="E341" s="219" t="s">
        <v>1022</v>
      </c>
      <c r="F341" s="220" t="s">
        <v>1023</v>
      </c>
      <c r="G341" s="221" t="s">
        <v>165</v>
      </c>
      <c r="H341" s="222">
        <v>5</v>
      </c>
      <c r="I341" s="223"/>
      <c r="J341" s="224">
        <f>ROUND(I341*H341,2)</f>
        <v>0</v>
      </c>
      <c r="K341" s="220" t="s">
        <v>1</v>
      </c>
      <c r="L341" s="41"/>
      <c r="M341" s="225" t="s">
        <v>1</v>
      </c>
      <c r="N341" s="226" t="s">
        <v>42</v>
      </c>
      <c r="O341" s="88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6" t="s">
        <v>562</v>
      </c>
      <c r="AT341" s="216" t="s">
        <v>559</v>
      </c>
      <c r="AU341" s="216" t="s">
        <v>77</v>
      </c>
      <c r="AY341" s="14" t="s">
        <v>166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4" t="s">
        <v>83</v>
      </c>
      <c r="BK341" s="217">
        <f>ROUND(I341*H341,2)</f>
        <v>0</v>
      </c>
      <c r="BL341" s="14" t="s">
        <v>562</v>
      </c>
      <c r="BM341" s="216" t="s">
        <v>1024</v>
      </c>
    </row>
    <row r="342" s="2" customFormat="1" ht="24.15" customHeight="1">
      <c r="A342" s="35"/>
      <c r="B342" s="36"/>
      <c r="C342" s="218" t="s">
        <v>1025</v>
      </c>
      <c r="D342" s="218" t="s">
        <v>559</v>
      </c>
      <c r="E342" s="219" t="s">
        <v>1026</v>
      </c>
      <c r="F342" s="220" t="s">
        <v>1027</v>
      </c>
      <c r="G342" s="221" t="s">
        <v>165</v>
      </c>
      <c r="H342" s="222">
        <v>14</v>
      </c>
      <c r="I342" s="223"/>
      <c r="J342" s="224">
        <f>ROUND(I342*H342,2)</f>
        <v>0</v>
      </c>
      <c r="K342" s="220" t="s">
        <v>1</v>
      </c>
      <c r="L342" s="41"/>
      <c r="M342" s="225" t="s">
        <v>1</v>
      </c>
      <c r="N342" s="226" t="s">
        <v>42</v>
      </c>
      <c r="O342" s="88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6" t="s">
        <v>562</v>
      </c>
      <c r="AT342" s="216" t="s">
        <v>559</v>
      </c>
      <c r="AU342" s="216" t="s">
        <v>77</v>
      </c>
      <c r="AY342" s="14" t="s">
        <v>166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4" t="s">
        <v>83</v>
      </c>
      <c r="BK342" s="217">
        <f>ROUND(I342*H342,2)</f>
        <v>0</v>
      </c>
      <c r="BL342" s="14" t="s">
        <v>562</v>
      </c>
      <c r="BM342" s="216" t="s">
        <v>1028</v>
      </c>
    </row>
    <row r="343" s="2" customFormat="1" ht="24.15" customHeight="1">
      <c r="A343" s="35"/>
      <c r="B343" s="36"/>
      <c r="C343" s="218" t="s">
        <v>1029</v>
      </c>
      <c r="D343" s="218" t="s">
        <v>559</v>
      </c>
      <c r="E343" s="219" t="s">
        <v>1030</v>
      </c>
      <c r="F343" s="220" t="s">
        <v>1031</v>
      </c>
      <c r="G343" s="221" t="s">
        <v>165</v>
      </c>
      <c r="H343" s="222">
        <v>1</v>
      </c>
      <c r="I343" s="223"/>
      <c r="J343" s="224">
        <f>ROUND(I343*H343,2)</f>
        <v>0</v>
      </c>
      <c r="K343" s="220" t="s">
        <v>1</v>
      </c>
      <c r="L343" s="41"/>
      <c r="M343" s="225" t="s">
        <v>1</v>
      </c>
      <c r="N343" s="226" t="s">
        <v>42</v>
      </c>
      <c r="O343" s="88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16" t="s">
        <v>83</v>
      </c>
      <c r="AT343" s="216" t="s">
        <v>559</v>
      </c>
      <c r="AU343" s="216" t="s">
        <v>77</v>
      </c>
      <c r="AY343" s="14" t="s">
        <v>166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4" t="s">
        <v>83</v>
      </c>
      <c r="BK343" s="217">
        <f>ROUND(I343*H343,2)</f>
        <v>0</v>
      </c>
      <c r="BL343" s="14" t="s">
        <v>83</v>
      </c>
      <c r="BM343" s="216" t="s">
        <v>1032</v>
      </c>
    </row>
    <row r="344" s="2" customFormat="1" ht="14.4" customHeight="1">
      <c r="A344" s="35"/>
      <c r="B344" s="36"/>
      <c r="C344" s="218" t="s">
        <v>1033</v>
      </c>
      <c r="D344" s="218" t="s">
        <v>559</v>
      </c>
      <c r="E344" s="219" t="s">
        <v>1034</v>
      </c>
      <c r="F344" s="220" t="s">
        <v>1035</v>
      </c>
      <c r="G344" s="221" t="s">
        <v>165</v>
      </c>
      <c r="H344" s="222">
        <v>1</v>
      </c>
      <c r="I344" s="223"/>
      <c r="J344" s="224">
        <f>ROUND(I344*H344,2)</f>
        <v>0</v>
      </c>
      <c r="K344" s="220" t="s">
        <v>1</v>
      </c>
      <c r="L344" s="41"/>
      <c r="M344" s="225" t="s">
        <v>1</v>
      </c>
      <c r="N344" s="226" t="s">
        <v>42</v>
      </c>
      <c r="O344" s="88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6" t="s">
        <v>83</v>
      </c>
      <c r="AT344" s="216" t="s">
        <v>559</v>
      </c>
      <c r="AU344" s="216" t="s">
        <v>77</v>
      </c>
      <c r="AY344" s="14" t="s">
        <v>166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4" t="s">
        <v>83</v>
      </c>
      <c r="BK344" s="217">
        <f>ROUND(I344*H344,2)</f>
        <v>0</v>
      </c>
      <c r="BL344" s="14" t="s">
        <v>83</v>
      </c>
      <c r="BM344" s="216" t="s">
        <v>1036</v>
      </c>
    </row>
    <row r="345" s="2" customFormat="1" ht="24.15" customHeight="1">
      <c r="A345" s="35"/>
      <c r="B345" s="36"/>
      <c r="C345" s="218" t="s">
        <v>1037</v>
      </c>
      <c r="D345" s="218" t="s">
        <v>559</v>
      </c>
      <c r="E345" s="219" t="s">
        <v>1038</v>
      </c>
      <c r="F345" s="220" t="s">
        <v>1039</v>
      </c>
      <c r="G345" s="221" t="s">
        <v>165</v>
      </c>
      <c r="H345" s="222">
        <v>14</v>
      </c>
      <c r="I345" s="223"/>
      <c r="J345" s="224">
        <f>ROUND(I345*H345,2)</f>
        <v>0</v>
      </c>
      <c r="K345" s="220" t="s">
        <v>1</v>
      </c>
      <c r="L345" s="41"/>
      <c r="M345" s="225" t="s">
        <v>1</v>
      </c>
      <c r="N345" s="226" t="s">
        <v>42</v>
      </c>
      <c r="O345" s="88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6" t="s">
        <v>562</v>
      </c>
      <c r="AT345" s="216" t="s">
        <v>559</v>
      </c>
      <c r="AU345" s="216" t="s">
        <v>77</v>
      </c>
      <c r="AY345" s="14" t="s">
        <v>166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4" t="s">
        <v>83</v>
      </c>
      <c r="BK345" s="217">
        <f>ROUND(I345*H345,2)</f>
        <v>0</v>
      </c>
      <c r="BL345" s="14" t="s">
        <v>562</v>
      </c>
      <c r="BM345" s="216" t="s">
        <v>1040</v>
      </c>
    </row>
    <row r="346" s="2" customFormat="1" ht="14.4" customHeight="1">
      <c r="A346" s="35"/>
      <c r="B346" s="36"/>
      <c r="C346" s="218" t="s">
        <v>1041</v>
      </c>
      <c r="D346" s="218" t="s">
        <v>559</v>
      </c>
      <c r="E346" s="219" t="s">
        <v>1042</v>
      </c>
      <c r="F346" s="220" t="s">
        <v>1043</v>
      </c>
      <c r="G346" s="221" t="s">
        <v>165</v>
      </c>
      <c r="H346" s="222">
        <v>14</v>
      </c>
      <c r="I346" s="223"/>
      <c r="J346" s="224">
        <f>ROUND(I346*H346,2)</f>
        <v>0</v>
      </c>
      <c r="K346" s="220" t="s">
        <v>1</v>
      </c>
      <c r="L346" s="41"/>
      <c r="M346" s="225" t="s">
        <v>1</v>
      </c>
      <c r="N346" s="226" t="s">
        <v>42</v>
      </c>
      <c r="O346" s="88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6" t="s">
        <v>562</v>
      </c>
      <c r="AT346" s="216" t="s">
        <v>559</v>
      </c>
      <c r="AU346" s="216" t="s">
        <v>77</v>
      </c>
      <c r="AY346" s="14" t="s">
        <v>166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4" t="s">
        <v>83</v>
      </c>
      <c r="BK346" s="217">
        <f>ROUND(I346*H346,2)</f>
        <v>0</v>
      </c>
      <c r="BL346" s="14" t="s">
        <v>562</v>
      </c>
      <c r="BM346" s="216" t="s">
        <v>1044</v>
      </c>
    </row>
    <row r="347" s="2" customFormat="1" ht="24.15" customHeight="1">
      <c r="A347" s="35"/>
      <c r="B347" s="36"/>
      <c r="C347" s="218" t="s">
        <v>1045</v>
      </c>
      <c r="D347" s="218" t="s">
        <v>559</v>
      </c>
      <c r="E347" s="219" t="s">
        <v>1046</v>
      </c>
      <c r="F347" s="220" t="s">
        <v>1047</v>
      </c>
      <c r="G347" s="221" t="s">
        <v>165</v>
      </c>
      <c r="H347" s="222">
        <v>1</v>
      </c>
      <c r="I347" s="223"/>
      <c r="J347" s="224">
        <f>ROUND(I347*H347,2)</f>
        <v>0</v>
      </c>
      <c r="K347" s="220" t="s">
        <v>1</v>
      </c>
      <c r="L347" s="41"/>
      <c r="M347" s="225" t="s">
        <v>1</v>
      </c>
      <c r="N347" s="226" t="s">
        <v>42</v>
      </c>
      <c r="O347" s="88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6" t="s">
        <v>562</v>
      </c>
      <c r="AT347" s="216" t="s">
        <v>559</v>
      </c>
      <c r="AU347" s="216" t="s">
        <v>77</v>
      </c>
      <c r="AY347" s="14" t="s">
        <v>166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4" t="s">
        <v>83</v>
      </c>
      <c r="BK347" s="217">
        <f>ROUND(I347*H347,2)</f>
        <v>0</v>
      </c>
      <c r="BL347" s="14" t="s">
        <v>562</v>
      </c>
      <c r="BM347" s="216" t="s">
        <v>1048</v>
      </c>
    </row>
    <row r="348" s="2" customFormat="1" ht="24.15" customHeight="1">
      <c r="A348" s="35"/>
      <c r="B348" s="36"/>
      <c r="C348" s="218" t="s">
        <v>1049</v>
      </c>
      <c r="D348" s="218" t="s">
        <v>559</v>
      </c>
      <c r="E348" s="219" t="s">
        <v>1050</v>
      </c>
      <c r="F348" s="220" t="s">
        <v>1051</v>
      </c>
      <c r="G348" s="221" t="s">
        <v>165</v>
      </c>
      <c r="H348" s="222">
        <v>1</v>
      </c>
      <c r="I348" s="223"/>
      <c r="J348" s="224">
        <f>ROUND(I348*H348,2)</f>
        <v>0</v>
      </c>
      <c r="K348" s="220" t="s">
        <v>1</v>
      </c>
      <c r="L348" s="41"/>
      <c r="M348" s="225" t="s">
        <v>1</v>
      </c>
      <c r="N348" s="226" t="s">
        <v>42</v>
      </c>
      <c r="O348" s="88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6" t="s">
        <v>97</v>
      </c>
      <c r="AT348" s="216" t="s">
        <v>559</v>
      </c>
      <c r="AU348" s="216" t="s">
        <v>77</v>
      </c>
      <c r="AY348" s="14" t="s">
        <v>166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4" t="s">
        <v>83</v>
      </c>
      <c r="BK348" s="217">
        <f>ROUND(I348*H348,2)</f>
        <v>0</v>
      </c>
      <c r="BL348" s="14" t="s">
        <v>97</v>
      </c>
      <c r="BM348" s="216" t="s">
        <v>1052</v>
      </c>
    </row>
    <row r="349" s="2" customFormat="1" ht="24.15" customHeight="1">
      <c r="A349" s="35"/>
      <c r="B349" s="36"/>
      <c r="C349" s="218" t="s">
        <v>1053</v>
      </c>
      <c r="D349" s="218" t="s">
        <v>559</v>
      </c>
      <c r="E349" s="219" t="s">
        <v>1054</v>
      </c>
      <c r="F349" s="220" t="s">
        <v>1055</v>
      </c>
      <c r="G349" s="221" t="s">
        <v>165</v>
      </c>
      <c r="H349" s="222">
        <v>2</v>
      </c>
      <c r="I349" s="223"/>
      <c r="J349" s="224">
        <f>ROUND(I349*H349,2)</f>
        <v>0</v>
      </c>
      <c r="K349" s="220" t="s">
        <v>1</v>
      </c>
      <c r="L349" s="41"/>
      <c r="M349" s="225" t="s">
        <v>1</v>
      </c>
      <c r="N349" s="226" t="s">
        <v>42</v>
      </c>
      <c r="O349" s="88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16" t="s">
        <v>562</v>
      </c>
      <c r="AT349" s="216" t="s">
        <v>559</v>
      </c>
      <c r="AU349" s="216" t="s">
        <v>77</v>
      </c>
      <c r="AY349" s="14" t="s">
        <v>166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4" t="s">
        <v>83</v>
      </c>
      <c r="BK349" s="217">
        <f>ROUND(I349*H349,2)</f>
        <v>0</v>
      </c>
      <c r="BL349" s="14" t="s">
        <v>562</v>
      </c>
      <c r="BM349" s="216" t="s">
        <v>1056</v>
      </c>
    </row>
    <row r="350" s="2" customFormat="1" ht="24.15" customHeight="1">
      <c r="A350" s="35"/>
      <c r="B350" s="36"/>
      <c r="C350" s="218" t="s">
        <v>1057</v>
      </c>
      <c r="D350" s="218" t="s">
        <v>559</v>
      </c>
      <c r="E350" s="219" t="s">
        <v>1058</v>
      </c>
      <c r="F350" s="220" t="s">
        <v>1059</v>
      </c>
      <c r="G350" s="221" t="s">
        <v>1060</v>
      </c>
      <c r="H350" s="222">
        <v>2</v>
      </c>
      <c r="I350" s="223"/>
      <c r="J350" s="224">
        <f>ROUND(I350*H350,2)</f>
        <v>0</v>
      </c>
      <c r="K350" s="220" t="s">
        <v>1</v>
      </c>
      <c r="L350" s="41"/>
      <c r="M350" s="225" t="s">
        <v>1</v>
      </c>
      <c r="N350" s="226" t="s">
        <v>42</v>
      </c>
      <c r="O350" s="88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6" t="s">
        <v>241</v>
      </c>
      <c r="AT350" s="216" t="s">
        <v>559</v>
      </c>
      <c r="AU350" s="216" t="s">
        <v>77</v>
      </c>
      <c r="AY350" s="14" t="s">
        <v>166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4" t="s">
        <v>83</v>
      </c>
      <c r="BK350" s="217">
        <f>ROUND(I350*H350,2)</f>
        <v>0</v>
      </c>
      <c r="BL350" s="14" t="s">
        <v>241</v>
      </c>
      <c r="BM350" s="216" t="s">
        <v>1061</v>
      </c>
    </row>
    <row r="351" s="2" customFormat="1" ht="24.15" customHeight="1">
      <c r="A351" s="35"/>
      <c r="B351" s="36"/>
      <c r="C351" s="218" t="s">
        <v>1062</v>
      </c>
      <c r="D351" s="218" t="s">
        <v>559</v>
      </c>
      <c r="E351" s="219" t="s">
        <v>1063</v>
      </c>
      <c r="F351" s="220" t="s">
        <v>1064</v>
      </c>
      <c r="G351" s="221" t="s">
        <v>1060</v>
      </c>
      <c r="H351" s="222">
        <v>2</v>
      </c>
      <c r="I351" s="223"/>
      <c r="J351" s="224">
        <f>ROUND(I351*H351,2)</f>
        <v>0</v>
      </c>
      <c r="K351" s="220" t="s">
        <v>1</v>
      </c>
      <c r="L351" s="41"/>
      <c r="M351" s="225" t="s">
        <v>1</v>
      </c>
      <c r="N351" s="226" t="s">
        <v>42</v>
      </c>
      <c r="O351" s="88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6" t="s">
        <v>241</v>
      </c>
      <c r="AT351" s="216" t="s">
        <v>559</v>
      </c>
      <c r="AU351" s="216" t="s">
        <v>77</v>
      </c>
      <c r="AY351" s="14" t="s">
        <v>166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4" t="s">
        <v>83</v>
      </c>
      <c r="BK351" s="217">
        <f>ROUND(I351*H351,2)</f>
        <v>0</v>
      </c>
      <c r="BL351" s="14" t="s">
        <v>241</v>
      </c>
      <c r="BM351" s="216" t="s">
        <v>1065</v>
      </c>
    </row>
    <row r="352" s="2" customFormat="1" ht="37.8" customHeight="1">
      <c r="A352" s="35"/>
      <c r="B352" s="36"/>
      <c r="C352" s="218" t="s">
        <v>1066</v>
      </c>
      <c r="D352" s="218" t="s">
        <v>559</v>
      </c>
      <c r="E352" s="219" t="s">
        <v>1067</v>
      </c>
      <c r="F352" s="220" t="s">
        <v>1068</v>
      </c>
      <c r="G352" s="221" t="s">
        <v>1060</v>
      </c>
      <c r="H352" s="222">
        <v>1</v>
      </c>
      <c r="I352" s="223"/>
      <c r="J352" s="224">
        <f>ROUND(I352*H352,2)</f>
        <v>0</v>
      </c>
      <c r="K352" s="220" t="s">
        <v>1</v>
      </c>
      <c r="L352" s="41"/>
      <c r="M352" s="225" t="s">
        <v>1</v>
      </c>
      <c r="N352" s="226" t="s">
        <v>42</v>
      </c>
      <c r="O352" s="88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6" t="s">
        <v>241</v>
      </c>
      <c r="AT352" s="216" t="s">
        <v>559</v>
      </c>
      <c r="AU352" s="216" t="s">
        <v>77</v>
      </c>
      <c r="AY352" s="14" t="s">
        <v>166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4" t="s">
        <v>83</v>
      </c>
      <c r="BK352" s="217">
        <f>ROUND(I352*H352,2)</f>
        <v>0</v>
      </c>
      <c r="BL352" s="14" t="s">
        <v>241</v>
      </c>
      <c r="BM352" s="216" t="s">
        <v>1069</v>
      </c>
    </row>
    <row r="353" s="2" customFormat="1" ht="37.8" customHeight="1">
      <c r="A353" s="35"/>
      <c r="B353" s="36"/>
      <c r="C353" s="218" t="s">
        <v>1070</v>
      </c>
      <c r="D353" s="218" t="s">
        <v>559</v>
      </c>
      <c r="E353" s="219" t="s">
        <v>1071</v>
      </c>
      <c r="F353" s="220" t="s">
        <v>1072</v>
      </c>
      <c r="G353" s="221" t="s">
        <v>1060</v>
      </c>
      <c r="H353" s="222">
        <v>1</v>
      </c>
      <c r="I353" s="223"/>
      <c r="J353" s="224">
        <f>ROUND(I353*H353,2)</f>
        <v>0</v>
      </c>
      <c r="K353" s="220" t="s">
        <v>1</v>
      </c>
      <c r="L353" s="41"/>
      <c r="M353" s="225" t="s">
        <v>1</v>
      </c>
      <c r="N353" s="226" t="s">
        <v>42</v>
      </c>
      <c r="O353" s="88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6" t="s">
        <v>241</v>
      </c>
      <c r="AT353" s="216" t="s">
        <v>559</v>
      </c>
      <c r="AU353" s="216" t="s">
        <v>77</v>
      </c>
      <c r="AY353" s="14" t="s">
        <v>166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4" t="s">
        <v>83</v>
      </c>
      <c r="BK353" s="217">
        <f>ROUND(I353*H353,2)</f>
        <v>0</v>
      </c>
      <c r="BL353" s="14" t="s">
        <v>241</v>
      </c>
      <c r="BM353" s="216" t="s">
        <v>1073</v>
      </c>
    </row>
    <row r="354" s="2" customFormat="1" ht="24.15" customHeight="1">
      <c r="A354" s="35"/>
      <c r="B354" s="36"/>
      <c r="C354" s="218" t="s">
        <v>1074</v>
      </c>
      <c r="D354" s="218" t="s">
        <v>559</v>
      </c>
      <c r="E354" s="219" t="s">
        <v>1075</v>
      </c>
      <c r="F354" s="220" t="s">
        <v>1076</v>
      </c>
      <c r="G354" s="221" t="s">
        <v>1060</v>
      </c>
      <c r="H354" s="222">
        <v>1</v>
      </c>
      <c r="I354" s="223"/>
      <c r="J354" s="224">
        <f>ROUND(I354*H354,2)</f>
        <v>0</v>
      </c>
      <c r="K354" s="220" t="s">
        <v>1</v>
      </c>
      <c r="L354" s="41"/>
      <c r="M354" s="225" t="s">
        <v>1</v>
      </c>
      <c r="N354" s="226" t="s">
        <v>42</v>
      </c>
      <c r="O354" s="88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6" t="s">
        <v>241</v>
      </c>
      <c r="AT354" s="216" t="s">
        <v>559</v>
      </c>
      <c r="AU354" s="216" t="s">
        <v>77</v>
      </c>
      <c r="AY354" s="14" t="s">
        <v>166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4" t="s">
        <v>83</v>
      </c>
      <c r="BK354" s="217">
        <f>ROUND(I354*H354,2)</f>
        <v>0</v>
      </c>
      <c r="BL354" s="14" t="s">
        <v>241</v>
      </c>
      <c r="BM354" s="216" t="s">
        <v>1077</v>
      </c>
    </row>
    <row r="355" s="2" customFormat="1" ht="24.15" customHeight="1">
      <c r="A355" s="35"/>
      <c r="B355" s="36"/>
      <c r="C355" s="218" t="s">
        <v>1078</v>
      </c>
      <c r="D355" s="218" t="s">
        <v>559</v>
      </c>
      <c r="E355" s="219" t="s">
        <v>1079</v>
      </c>
      <c r="F355" s="220" t="s">
        <v>1080</v>
      </c>
      <c r="G355" s="221" t="s">
        <v>1081</v>
      </c>
      <c r="H355" s="222">
        <v>4</v>
      </c>
      <c r="I355" s="223"/>
      <c r="J355" s="224">
        <f>ROUND(I355*H355,2)</f>
        <v>0</v>
      </c>
      <c r="K355" s="220" t="s">
        <v>1</v>
      </c>
      <c r="L355" s="41"/>
      <c r="M355" s="225" t="s">
        <v>1</v>
      </c>
      <c r="N355" s="226" t="s">
        <v>42</v>
      </c>
      <c r="O355" s="88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6" t="s">
        <v>241</v>
      </c>
      <c r="AT355" s="216" t="s">
        <v>559</v>
      </c>
      <c r="AU355" s="216" t="s">
        <v>77</v>
      </c>
      <c r="AY355" s="14" t="s">
        <v>166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4" t="s">
        <v>83</v>
      </c>
      <c r="BK355" s="217">
        <f>ROUND(I355*H355,2)</f>
        <v>0</v>
      </c>
      <c r="BL355" s="14" t="s">
        <v>241</v>
      </c>
      <c r="BM355" s="216" t="s">
        <v>1082</v>
      </c>
    </row>
    <row r="356" s="2" customFormat="1" ht="24.15" customHeight="1">
      <c r="A356" s="35"/>
      <c r="B356" s="36"/>
      <c r="C356" s="218" t="s">
        <v>1083</v>
      </c>
      <c r="D356" s="218" t="s">
        <v>559</v>
      </c>
      <c r="E356" s="219" t="s">
        <v>1084</v>
      </c>
      <c r="F356" s="220" t="s">
        <v>1085</v>
      </c>
      <c r="G356" s="221" t="s">
        <v>1060</v>
      </c>
      <c r="H356" s="222">
        <v>1</v>
      </c>
      <c r="I356" s="223"/>
      <c r="J356" s="224">
        <f>ROUND(I356*H356,2)</f>
        <v>0</v>
      </c>
      <c r="K356" s="220" t="s">
        <v>1</v>
      </c>
      <c r="L356" s="41"/>
      <c r="M356" s="225" t="s">
        <v>1</v>
      </c>
      <c r="N356" s="226" t="s">
        <v>42</v>
      </c>
      <c r="O356" s="88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16" t="s">
        <v>241</v>
      </c>
      <c r="AT356" s="216" t="s">
        <v>559</v>
      </c>
      <c r="AU356" s="216" t="s">
        <v>77</v>
      </c>
      <c r="AY356" s="14" t="s">
        <v>166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4" t="s">
        <v>83</v>
      </c>
      <c r="BK356" s="217">
        <f>ROUND(I356*H356,2)</f>
        <v>0</v>
      </c>
      <c r="BL356" s="14" t="s">
        <v>241</v>
      </c>
      <c r="BM356" s="216" t="s">
        <v>1086</v>
      </c>
    </row>
    <row r="357" s="2" customFormat="1" ht="37.8" customHeight="1">
      <c r="A357" s="35"/>
      <c r="B357" s="36"/>
      <c r="C357" s="218" t="s">
        <v>1087</v>
      </c>
      <c r="D357" s="218" t="s">
        <v>559</v>
      </c>
      <c r="E357" s="219" t="s">
        <v>1088</v>
      </c>
      <c r="F357" s="220" t="s">
        <v>1089</v>
      </c>
      <c r="G357" s="221" t="s">
        <v>219</v>
      </c>
      <c r="H357" s="222">
        <v>15</v>
      </c>
      <c r="I357" s="223"/>
      <c r="J357" s="224">
        <f>ROUND(I357*H357,2)</f>
        <v>0</v>
      </c>
      <c r="K357" s="220" t="s">
        <v>1</v>
      </c>
      <c r="L357" s="41"/>
      <c r="M357" s="225" t="s">
        <v>1</v>
      </c>
      <c r="N357" s="226" t="s">
        <v>42</v>
      </c>
      <c r="O357" s="88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6" t="s">
        <v>562</v>
      </c>
      <c r="AT357" s="216" t="s">
        <v>559</v>
      </c>
      <c r="AU357" s="216" t="s">
        <v>77</v>
      </c>
      <c r="AY357" s="14" t="s">
        <v>166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4" t="s">
        <v>83</v>
      </c>
      <c r="BK357" s="217">
        <f>ROUND(I357*H357,2)</f>
        <v>0</v>
      </c>
      <c r="BL357" s="14" t="s">
        <v>562</v>
      </c>
      <c r="BM357" s="216" t="s">
        <v>1090</v>
      </c>
    </row>
    <row r="358" s="2" customFormat="1" ht="24.15" customHeight="1">
      <c r="A358" s="35"/>
      <c r="B358" s="36"/>
      <c r="C358" s="218" t="s">
        <v>1091</v>
      </c>
      <c r="D358" s="218" t="s">
        <v>559</v>
      </c>
      <c r="E358" s="219" t="s">
        <v>1092</v>
      </c>
      <c r="F358" s="220" t="s">
        <v>1093</v>
      </c>
      <c r="G358" s="221" t="s">
        <v>165</v>
      </c>
      <c r="H358" s="222">
        <v>16</v>
      </c>
      <c r="I358" s="223"/>
      <c r="J358" s="224">
        <f>ROUND(I358*H358,2)</f>
        <v>0</v>
      </c>
      <c r="K358" s="220" t="s">
        <v>1</v>
      </c>
      <c r="L358" s="41"/>
      <c r="M358" s="225" t="s">
        <v>1</v>
      </c>
      <c r="N358" s="226" t="s">
        <v>42</v>
      </c>
      <c r="O358" s="88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6" t="s">
        <v>562</v>
      </c>
      <c r="AT358" s="216" t="s">
        <v>559</v>
      </c>
      <c r="AU358" s="216" t="s">
        <v>77</v>
      </c>
      <c r="AY358" s="14" t="s">
        <v>166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4" t="s">
        <v>83</v>
      </c>
      <c r="BK358" s="217">
        <f>ROUND(I358*H358,2)</f>
        <v>0</v>
      </c>
      <c r="BL358" s="14" t="s">
        <v>562</v>
      </c>
      <c r="BM358" s="216" t="s">
        <v>1094</v>
      </c>
    </row>
    <row r="359" s="2" customFormat="1" ht="24.15" customHeight="1">
      <c r="A359" s="35"/>
      <c r="B359" s="36"/>
      <c r="C359" s="218" t="s">
        <v>1095</v>
      </c>
      <c r="D359" s="218" t="s">
        <v>559</v>
      </c>
      <c r="E359" s="219" t="s">
        <v>1096</v>
      </c>
      <c r="F359" s="220" t="s">
        <v>1097</v>
      </c>
      <c r="G359" s="221" t="s">
        <v>165</v>
      </c>
      <c r="H359" s="222">
        <v>4</v>
      </c>
      <c r="I359" s="223"/>
      <c r="J359" s="224">
        <f>ROUND(I359*H359,2)</f>
        <v>0</v>
      </c>
      <c r="K359" s="220" t="s">
        <v>1</v>
      </c>
      <c r="L359" s="41"/>
      <c r="M359" s="225" t="s">
        <v>1</v>
      </c>
      <c r="N359" s="226" t="s">
        <v>42</v>
      </c>
      <c r="O359" s="88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6" t="s">
        <v>562</v>
      </c>
      <c r="AT359" s="216" t="s">
        <v>559</v>
      </c>
      <c r="AU359" s="216" t="s">
        <v>77</v>
      </c>
      <c r="AY359" s="14" t="s">
        <v>166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4" t="s">
        <v>83</v>
      </c>
      <c r="BK359" s="217">
        <f>ROUND(I359*H359,2)</f>
        <v>0</v>
      </c>
      <c r="BL359" s="14" t="s">
        <v>562</v>
      </c>
      <c r="BM359" s="216" t="s">
        <v>1098</v>
      </c>
    </row>
    <row r="360" s="2" customFormat="1" ht="14.4" customHeight="1">
      <c r="A360" s="35"/>
      <c r="B360" s="36"/>
      <c r="C360" s="218" t="s">
        <v>1099</v>
      </c>
      <c r="D360" s="218" t="s">
        <v>559</v>
      </c>
      <c r="E360" s="219" t="s">
        <v>1100</v>
      </c>
      <c r="F360" s="220" t="s">
        <v>1101</v>
      </c>
      <c r="G360" s="221" t="s">
        <v>219</v>
      </c>
      <c r="H360" s="222">
        <v>1.5</v>
      </c>
      <c r="I360" s="223"/>
      <c r="J360" s="224">
        <f>ROUND(I360*H360,2)</f>
        <v>0</v>
      </c>
      <c r="K360" s="220" t="s">
        <v>1</v>
      </c>
      <c r="L360" s="41"/>
      <c r="M360" s="225" t="s">
        <v>1</v>
      </c>
      <c r="N360" s="226" t="s">
        <v>42</v>
      </c>
      <c r="O360" s="88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6" t="s">
        <v>562</v>
      </c>
      <c r="AT360" s="216" t="s">
        <v>559</v>
      </c>
      <c r="AU360" s="216" t="s">
        <v>77</v>
      </c>
      <c r="AY360" s="14" t="s">
        <v>166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4" t="s">
        <v>83</v>
      </c>
      <c r="BK360" s="217">
        <f>ROUND(I360*H360,2)</f>
        <v>0</v>
      </c>
      <c r="BL360" s="14" t="s">
        <v>562</v>
      </c>
      <c r="BM360" s="216" t="s">
        <v>1102</v>
      </c>
    </row>
    <row r="361" s="2" customFormat="1" ht="24.15" customHeight="1">
      <c r="A361" s="35"/>
      <c r="B361" s="36"/>
      <c r="C361" s="218" t="s">
        <v>1103</v>
      </c>
      <c r="D361" s="218" t="s">
        <v>559</v>
      </c>
      <c r="E361" s="219" t="s">
        <v>1104</v>
      </c>
      <c r="F361" s="220" t="s">
        <v>1105</v>
      </c>
      <c r="G361" s="221" t="s">
        <v>219</v>
      </c>
      <c r="H361" s="222">
        <v>0.22</v>
      </c>
      <c r="I361" s="223"/>
      <c r="J361" s="224">
        <f>ROUND(I361*H361,2)</f>
        <v>0</v>
      </c>
      <c r="K361" s="220" t="s">
        <v>1</v>
      </c>
      <c r="L361" s="41"/>
      <c r="M361" s="225" t="s">
        <v>1</v>
      </c>
      <c r="N361" s="226" t="s">
        <v>42</v>
      </c>
      <c r="O361" s="88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6" t="s">
        <v>562</v>
      </c>
      <c r="AT361" s="216" t="s">
        <v>559</v>
      </c>
      <c r="AU361" s="216" t="s">
        <v>77</v>
      </c>
      <c r="AY361" s="14" t="s">
        <v>166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4" t="s">
        <v>83</v>
      </c>
      <c r="BK361" s="217">
        <f>ROUND(I361*H361,2)</f>
        <v>0</v>
      </c>
      <c r="BL361" s="14" t="s">
        <v>562</v>
      </c>
      <c r="BM361" s="216" t="s">
        <v>1106</v>
      </c>
    </row>
    <row r="362" s="11" customFormat="1" ht="25.92" customHeight="1">
      <c r="A362" s="11"/>
      <c r="B362" s="227"/>
      <c r="C362" s="228"/>
      <c r="D362" s="229" t="s">
        <v>76</v>
      </c>
      <c r="E362" s="230" t="s">
        <v>1107</v>
      </c>
      <c r="F362" s="230" t="s">
        <v>1108</v>
      </c>
      <c r="G362" s="228"/>
      <c r="H362" s="228"/>
      <c r="I362" s="231"/>
      <c r="J362" s="232">
        <f>BK362</f>
        <v>0</v>
      </c>
      <c r="K362" s="228"/>
      <c r="L362" s="233"/>
      <c r="M362" s="234"/>
      <c r="N362" s="235"/>
      <c r="O362" s="235"/>
      <c r="P362" s="236">
        <v>0</v>
      </c>
      <c r="Q362" s="235"/>
      <c r="R362" s="236">
        <v>0</v>
      </c>
      <c r="S362" s="235"/>
      <c r="T362" s="237">
        <v>0</v>
      </c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R362" s="238" t="s">
        <v>83</v>
      </c>
      <c r="AT362" s="239" t="s">
        <v>76</v>
      </c>
      <c r="AU362" s="239" t="s">
        <v>77</v>
      </c>
      <c r="AY362" s="238" t="s">
        <v>166</v>
      </c>
      <c r="BK362" s="240">
        <v>0</v>
      </c>
    </row>
    <row r="363" s="11" customFormat="1" ht="25.92" customHeight="1">
      <c r="A363" s="11"/>
      <c r="B363" s="227"/>
      <c r="C363" s="228"/>
      <c r="D363" s="229" t="s">
        <v>76</v>
      </c>
      <c r="E363" s="230" t="s">
        <v>1109</v>
      </c>
      <c r="F363" s="230" t="s">
        <v>1110</v>
      </c>
      <c r="G363" s="228"/>
      <c r="H363" s="228"/>
      <c r="I363" s="231"/>
      <c r="J363" s="232">
        <f>BK363</f>
        <v>0</v>
      </c>
      <c r="K363" s="228"/>
      <c r="L363" s="233"/>
      <c r="M363" s="234"/>
      <c r="N363" s="235"/>
      <c r="O363" s="235"/>
      <c r="P363" s="236">
        <f>SUM(P364:P395)</f>
        <v>0</v>
      </c>
      <c r="Q363" s="235"/>
      <c r="R363" s="236">
        <f>SUM(R364:R395)</f>
        <v>0</v>
      </c>
      <c r="S363" s="235"/>
      <c r="T363" s="237">
        <f>SUM(T364:T395)</f>
        <v>0</v>
      </c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R363" s="238" t="s">
        <v>97</v>
      </c>
      <c r="AT363" s="239" t="s">
        <v>76</v>
      </c>
      <c r="AU363" s="239" t="s">
        <v>77</v>
      </c>
      <c r="AY363" s="238" t="s">
        <v>166</v>
      </c>
      <c r="BK363" s="240">
        <f>SUM(BK364:BK395)</f>
        <v>0</v>
      </c>
    </row>
    <row r="364" s="2" customFormat="1" ht="37.8" customHeight="1">
      <c r="A364" s="35"/>
      <c r="B364" s="36"/>
      <c r="C364" s="218" t="s">
        <v>1111</v>
      </c>
      <c r="D364" s="218" t="s">
        <v>559</v>
      </c>
      <c r="E364" s="219" t="s">
        <v>1112</v>
      </c>
      <c r="F364" s="220" t="s">
        <v>1113</v>
      </c>
      <c r="G364" s="221" t="s">
        <v>165</v>
      </c>
      <c r="H364" s="222">
        <v>2</v>
      </c>
      <c r="I364" s="223"/>
      <c r="J364" s="224">
        <f>ROUND(I364*H364,2)</f>
        <v>0</v>
      </c>
      <c r="K364" s="220" t="s">
        <v>1</v>
      </c>
      <c r="L364" s="41"/>
      <c r="M364" s="225" t="s">
        <v>1</v>
      </c>
      <c r="N364" s="226" t="s">
        <v>42</v>
      </c>
      <c r="O364" s="88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6" t="s">
        <v>562</v>
      </c>
      <c r="AT364" s="216" t="s">
        <v>559</v>
      </c>
      <c r="AU364" s="216" t="s">
        <v>83</v>
      </c>
      <c r="AY364" s="14" t="s">
        <v>166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4" t="s">
        <v>83</v>
      </c>
      <c r="BK364" s="217">
        <f>ROUND(I364*H364,2)</f>
        <v>0</v>
      </c>
      <c r="BL364" s="14" t="s">
        <v>562</v>
      </c>
      <c r="BM364" s="216" t="s">
        <v>1114</v>
      </c>
    </row>
    <row r="365" s="2" customFormat="1" ht="37.8" customHeight="1">
      <c r="A365" s="35"/>
      <c r="B365" s="36"/>
      <c r="C365" s="218" t="s">
        <v>1115</v>
      </c>
      <c r="D365" s="218" t="s">
        <v>559</v>
      </c>
      <c r="E365" s="219" t="s">
        <v>1116</v>
      </c>
      <c r="F365" s="220" t="s">
        <v>1117</v>
      </c>
      <c r="G365" s="221" t="s">
        <v>165</v>
      </c>
      <c r="H365" s="222">
        <v>17</v>
      </c>
      <c r="I365" s="223"/>
      <c r="J365" s="224">
        <f>ROUND(I365*H365,2)</f>
        <v>0</v>
      </c>
      <c r="K365" s="220" t="s">
        <v>1</v>
      </c>
      <c r="L365" s="41"/>
      <c r="M365" s="225" t="s">
        <v>1</v>
      </c>
      <c r="N365" s="226" t="s">
        <v>42</v>
      </c>
      <c r="O365" s="88"/>
      <c r="P365" s="214">
        <f>O365*H365</f>
        <v>0</v>
      </c>
      <c r="Q365" s="214">
        <v>0</v>
      </c>
      <c r="R365" s="214">
        <f>Q365*H365</f>
        <v>0</v>
      </c>
      <c r="S365" s="214">
        <v>0</v>
      </c>
      <c r="T365" s="21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6" t="s">
        <v>562</v>
      </c>
      <c r="AT365" s="216" t="s">
        <v>559</v>
      </c>
      <c r="AU365" s="216" t="s">
        <v>83</v>
      </c>
      <c r="AY365" s="14" t="s">
        <v>166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4" t="s">
        <v>83</v>
      </c>
      <c r="BK365" s="217">
        <f>ROUND(I365*H365,2)</f>
        <v>0</v>
      </c>
      <c r="BL365" s="14" t="s">
        <v>562</v>
      </c>
      <c r="BM365" s="216" t="s">
        <v>1118</v>
      </c>
    </row>
    <row r="366" s="2" customFormat="1" ht="37.8" customHeight="1">
      <c r="A366" s="35"/>
      <c r="B366" s="36"/>
      <c r="C366" s="218" t="s">
        <v>1119</v>
      </c>
      <c r="D366" s="218" t="s">
        <v>559</v>
      </c>
      <c r="E366" s="219" t="s">
        <v>1120</v>
      </c>
      <c r="F366" s="220" t="s">
        <v>1121</v>
      </c>
      <c r="G366" s="221" t="s">
        <v>165</v>
      </c>
      <c r="H366" s="222">
        <v>2</v>
      </c>
      <c r="I366" s="223"/>
      <c r="J366" s="224">
        <f>ROUND(I366*H366,2)</f>
        <v>0</v>
      </c>
      <c r="K366" s="220" t="s">
        <v>1</v>
      </c>
      <c r="L366" s="41"/>
      <c r="M366" s="225" t="s">
        <v>1</v>
      </c>
      <c r="N366" s="226" t="s">
        <v>42</v>
      </c>
      <c r="O366" s="88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6" t="s">
        <v>562</v>
      </c>
      <c r="AT366" s="216" t="s">
        <v>559</v>
      </c>
      <c r="AU366" s="216" t="s">
        <v>83</v>
      </c>
      <c r="AY366" s="14" t="s">
        <v>166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4" t="s">
        <v>83</v>
      </c>
      <c r="BK366" s="217">
        <f>ROUND(I366*H366,2)</f>
        <v>0</v>
      </c>
      <c r="BL366" s="14" t="s">
        <v>562</v>
      </c>
      <c r="BM366" s="216" t="s">
        <v>1122</v>
      </c>
    </row>
    <row r="367" s="2" customFormat="1" ht="24.15" customHeight="1">
      <c r="A367" s="35"/>
      <c r="B367" s="36"/>
      <c r="C367" s="218" t="s">
        <v>1123</v>
      </c>
      <c r="D367" s="218" t="s">
        <v>559</v>
      </c>
      <c r="E367" s="219" t="s">
        <v>606</v>
      </c>
      <c r="F367" s="220" t="s">
        <v>607</v>
      </c>
      <c r="G367" s="221" t="s">
        <v>165</v>
      </c>
      <c r="H367" s="222">
        <v>2</v>
      </c>
      <c r="I367" s="223"/>
      <c r="J367" s="224">
        <f>ROUND(I367*H367,2)</f>
        <v>0</v>
      </c>
      <c r="K367" s="220" t="s">
        <v>1</v>
      </c>
      <c r="L367" s="41"/>
      <c r="M367" s="225" t="s">
        <v>1</v>
      </c>
      <c r="N367" s="226" t="s">
        <v>42</v>
      </c>
      <c r="O367" s="88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6" t="s">
        <v>562</v>
      </c>
      <c r="AT367" s="216" t="s">
        <v>559</v>
      </c>
      <c r="AU367" s="216" t="s">
        <v>83</v>
      </c>
      <c r="AY367" s="14" t="s">
        <v>166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4" t="s">
        <v>83</v>
      </c>
      <c r="BK367" s="217">
        <f>ROUND(I367*H367,2)</f>
        <v>0</v>
      </c>
      <c r="BL367" s="14" t="s">
        <v>562</v>
      </c>
      <c r="BM367" s="216" t="s">
        <v>1124</v>
      </c>
    </row>
    <row r="368" s="2" customFormat="1" ht="14.4" customHeight="1">
      <c r="A368" s="35"/>
      <c r="B368" s="36"/>
      <c r="C368" s="218" t="s">
        <v>1125</v>
      </c>
      <c r="D368" s="218" t="s">
        <v>559</v>
      </c>
      <c r="E368" s="219" t="s">
        <v>1126</v>
      </c>
      <c r="F368" s="220" t="s">
        <v>1127</v>
      </c>
      <c r="G368" s="221" t="s">
        <v>165</v>
      </c>
      <c r="H368" s="222">
        <v>1</v>
      </c>
      <c r="I368" s="223"/>
      <c r="J368" s="224">
        <f>ROUND(I368*H368,2)</f>
        <v>0</v>
      </c>
      <c r="K368" s="220" t="s">
        <v>1</v>
      </c>
      <c r="L368" s="41"/>
      <c r="M368" s="225" t="s">
        <v>1</v>
      </c>
      <c r="N368" s="226" t="s">
        <v>42</v>
      </c>
      <c r="O368" s="88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16" t="s">
        <v>562</v>
      </c>
      <c r="AT368" s="216" t="s">
        <v>559</v>
      </c>
      <c r="AU368" s="216" t="s">
        <v>83</v>
      </c>
      <c r="AY368" s="14" t="s">
        <v>166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4" t="s">
        <v>83</v>
      </c>
      <c r="BK368" s="217">
        <f>ROUND(I368*H368,2)</f>
        <v>0</v>
      </c>
      <c r="BL368" s="14" t="s">
        <v>562</v>
      </c>
      <c r="BM368" s="216" t="s">
        <v>1128</v>
      </c>
    </row>
    <row r="369" s="2" customFormat="1" ht="14.4" customHeight="1">
      <c r="A369" s="35"/>
      <c r="B369" s="36"/>
      <c r="C369" s="218" t="s">
        <v>1129</v>
      </c>
      <c r="D369" s="218" t="s">
        <v>559</v>
      </c>
      <c r="E369" s="219" t="s">
        <v>1130</v>
      </c>
      <c r="F369" s="220" t="s">
        <v>1131</v>
      </c>
      <c r="G369" s="221" t="s">
        <v>165</v>
      </c>
      <c r="H369" s="222">
        <v>1</v>
      </c>
      <c r="I369" s="223"/>
      <c r="J369" s="224">
        <f>ROUND(I369*H369,2)</f>
        <v>0</v>
      </c>
      <c r="K369" s="220" t="s">
        <v>1</v>
      </c>
      <c r="L369" s="41"/>
      <c r="M369" s="225" t="s">
        <v>1</v>
      </c>
      <c r="N369" s="226" t="s">
        <v>42</v>
      </c>
      <c r="O369" s="88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16" t="s">
        <v>562</v>
      </c>
      <c r="AT369" s="216" t="s">
        <v>559</v>
      </c>
      <c r="AU369" s="216" t="s">
        <v>83</v>
      </c>
      <c r="AY369" s="14" t="s">
        <v>166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4" t="s">
        <v>83</v>
      </c>
      <c r="BK369" s="217">
        <f>ROUND(I369*H369,2)</f>
        <v>0</v>
      </c>
      <c r="BL369" s="14" t="s">
        <v>562</v>
      </c>
      <c r="BM369" s="216" t="s">
        <v>1132</v>
      </c>
    </row>
    <row r="370" s="2" customFormat="1" ht="14.4" customHeight="1">
      <c r="A370" s="35"/>
      <c r="B370" s="36"/>
      <c r="C370" s="218" t="s">
        <v>1133</v>
      </c>
      <c r="D370" s="218" t="s">
        <v>559</v>
      </c>
      <c r="E370" s="219" t="s">
        <v>1134</v>
      </c>
      <c r="F370" s="220" t="s">
        <v>1135</v>
      </c>
      <c r="G370" s="221" t="s">
        <v>165</v>
      </c>
      <c r="H370" s="222">
        <v>1</v>
      </c>
      <c r="I370" s="223"/>
      <c r="J370" s="224">
        <f>ROUND(I370*H370,2)</f>
        <v>0</v>
      </c>
      <c r="K370" s="220" t="s">
        <v>1</v>
      </c>
      <c r="L370" s="41"/>
      <c r="M370" s="225" t="s">
        <v>1</v>
      </c>
      <c r="N370" s="226" t="s">
        <v>42</v>
      </c>
      <c r="O370" s="88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6" t="s">
        <v>562</v>
      </c>
      <c r="AT370" s="216" t="s">
        <v>559</v>
      </c>
      <c r="AU370" s="216" t="s">
        <v>83</v>
      </c>
      <c r="AY370" s="14" t="s">
        <v>166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4" t="s">
        <v>83</v>
      </c>
      <c r="BK370" s="217">
        <f>ROUND(I370*H370,2)</f>
        <v>0</v>
      </c>
      <c r="BL370" s="14" t="s">
        <v>562</v>
      </c>
      <c r="BM370" s="216" t="s">
        <v>1136</v>
      </c>
    </row>
    <row r="371" s="2" customFormat="1" ht="14.4" customHeight="1">
      <c r="A371" s="35"/>
      <c r="B371" s="36"/>
      <c r="C371" s="218" t="s">
        <v>1137</v>
      </c>
      <c r="D371" s="218" t="s">
        <v>559</v>
      </c>
      <c r="E371" s="219" t="s">
        <v>1138</v>
      </c>
      <c r="F371" s="220" t="s">
        <v>1139</v>
      </c>
      <c r="G371" s="221" t="s">
        <v>165</v>
      </c>
      <c r="H371" s="222">
        <v>1</v>
      </c>
      <c r="I371" s="223"/>
      <c r="J371" s="224">
        <f>ROUND(I371*H371,2)</f>
        <v>0</v>
      </c>
      <c r="K371" s="220" t="s">
        <v>1</v>
      </c>
      <c r="L371" s="41"/>
      <c r="M371" s="225" t="s">
        <v>1</v>
      </c>
      <c r="N371" s="226" t="s">
        <v>42</v>
      </c>
      <c r="O371" s="88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6" t="s">
        <v>562</v>
      </c>
      <c r="AT371" s="216" t="s">
        <v>559</v>
      </c>
      <c r="AU371" s="216" t="s">
        <v>83</v>
      </c>
      <c r="AY371" s="14" t="s">
        <v>166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4" t="s">
        <v>83</v>
      </c>
      <c r="BK371" s="217">
        <f>ROUND(I371*H371,2)</f>
        <v>0</v>
      </c>
      <c r="BL371" s="14" t="s">
        <v>562</v>
      </c>
      <c r="BM371" s="216" t="s">
        <v>1140</v>
      </c>
    </row>
    <row r="372" s="2" customFormat="1" ht="14.4" customHeight="1">
      <c r="A372" s="35"/>
      <c r="B372" s="36"/>
      <c r="C372" s="218" t="s">
        <v>1141</v>
      </c>
      <c r="D372" s="218" t="s">
        <v>559</v>
      </c>
      <c r="E372" s="219" t="s">
        <v>1142</v>
      </c>
      <c r="F372" s="220" t="s">
        <v>1143</v>
      </c>
      <c r="G372" s="221" t="s">
        <v>165</v>
      </c>
      <c r="H372" s="222">
        <v>1</v>
      </c>
      <c r="I372" s="223"/>
      <c r="J372" s="224">
        <f>ROUND(I372*H372,2)</f>
        <v>0</v>
      </c>
      <c r="K372" s="220" t="s">
        <v>1</v>
      </c>
      <c r="L372" s="41"/>
      <c r="M372" s="225" t="s">
        <v>1</v>
      </c>
      <c r="N372" s="226" t="s">
        <v>42</v>
      </c>
      <c r="O372" s="88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6" t="s">
        <v>562</v>
      </c>
      <c r="AT372" s="216" t="s">
        <v>559</v>
      </c>
      <c r="AU372" s="216" t="s">
        <v>83</v>
      </c>
      <c r="AY372" s="14" t="s">
        <v>166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4" t="s">
        <v>83</v>
      </c>
      <c r="BK372" s="217">
        <f>ROUND(I372*H372,2)</f>
        <v>0</v>
      </c>
      <c r="BL372" s="14" t="s">
        <v>562</v>
      </c>
      <c r="BM372" s="216" t="s">
        <v>1144</v>
      </c>
    </row>
    <row r="373" s="2" customFormat="1" ht="24.15" customHeight="1">
      <c r="A373" s="35"/>
      <c r="B373" s="36"/>
      <c r="C373" s="218" t="s">
        <v>1145</v>
      </c>
      <c r="D373" s="218" t="s">
        <v>559</v>
      </c>
      <c r="E373" s="219" t="s">
        <v>1146</v>
      </c>
      <c r="F373" s="220" t="s">
        <v>1147</v>
      </c>
      <c r="G373" s="221" t="s">
        <v>165</v>
      </c>
      <c r="H373" s="222">
        <v>2</v>
      </c>
      <c r="I373" s="223"/>
      <c r="J373" s="224">
        <f>ROUND(I373*H373,2)</f>
        <v>0</v>
      </c>
      <c r="K373" s="220" t="s">
        <v>1</v>
      </c>
      <c r="L373" s="41"/>
      <c r="M373" s="225" t="s">
        <v>1</v>
      </c>
      <c r="N373" s="226" t="s">
        <v>42</v>
      </c>
      <c r="O373" s="88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6" t="s">
        <v>562</v>
      </c>
      <c r="AT373" s="216" t="s">
        <v>559</v>
      </c>
      <c r="AU373" s="216" t="s">
        <v>83</v>
      </c>
      <c r="AY373" s="14" t="s">
        <v>166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4" t="s">
        <v>83</v>
      </c>
      <c r="BK373" s="217">
        <f>ROUND(I373*H373,2)</f>
        <v>0</v>
      </c>
      <c r="BL373" s="14" t="s">
        <v>562</v>
      </c>
      <c r="BM373" s="216" t="s">
        <v>1148</v>
      </c>
    </row>
    <row r="374" s="2" customFormat="1" ht="14.4" customHeight="1">
      <c r="A374" s="35"/>
      <c r="B374" s="36"/>
      <c r="C374" s="218" t="s">
        <v>1149</v>
      </c>
      <c r="D374" s="218" t="s">
        <v>559</v>
      </c>
      <c r="E374" s="219" t="s">
        <v>1150</v>
      </c>
      <c r="F374" s="220" t="s">
        <v>1151</v>
      </c>
      <c r="G374" s="221" t="s">
        <v>165</v>
      </c>
      <c r="H374" s="222">
        <v>1</v>
      </c>
      <c r="I374" s="223"/>
      <c r="J374" s="224">
        <f>ROUND(I374*H374,2)</f>
        <v>0</v>
      </c>
      <c r="K374" s="220" t="s">
        <v>1</v>
      </c>
      <c r="L374" s="41"/>
      <c r="M374" s="225" t="s">
        <v>1</v>
      </c>
      <c r="N374" s="226" t="s">
        <v>42</v>
      </c>
      <c r="O374" s="88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6" t="s">
        <v>562</v>
      </c>
      <c r="AT374" s="216" t="s">
        <v>559</v>
      </c>
      <c r="AU374" s="216" t="s">
        <v>83</v>
      </c>
      <c r="AY374" s="14" t="s">
        <v>166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4" t="s">
        <v>83</v>
      </c>
      <c r="BK374" s="217">
        <f>ROUND(I374*H374,2)</f>
        <v>0</v>
      </c>
      <c r="BL374" s="14" t="s">
        <v>562</v>
      </c>
      <c r="BM374" s="216" t="s">
        <v>1152</v>
      </c>
    </row>
    <row r="375" s="2" customFormat="1" ht="14.4" customHeight="1">
      <c r="A375" s="35"/>
      <c r="B375" s="36"/>
      <c r="C375" s="218" t="s">
        <v>1153</v>
      </c>
      <c r="D375" s="218" t="s">
        <v>559</v>
      </c>
      <c r="E375" s="219" t="s">
        <v>1154</v>
      </c>
      <c r="F375" s="220" t="s">
        <v>1155</v>
      </c>
      <c r="G375" s="221" t="s">
        <v>165</v>
      </c>
      <c r="H375" s="222">
        <v>1</v>
      </c>
      <c r="I375" s="223"/>
      <c r="J375" s="224">
        <f>ROUND(I375*H375,2)</f>
        <v>0</v>
      </c>
      <c r="K375" s="220" t="s">
        <v>1</v>
      </c>
      <c r="L375" s="41"/>
      <c r="M375" s="225" t="s">
        <v>1</v>
      </c>
      <c r="N375" s="226" t="s">
        <v>42</v>
      </c>
      <c r="O375" s="88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16" t="s">
        <v>83</v>
      </c>
      <c r="AT375" s="216" t="s">
        <v>559</v>
      </c>
      <c r="AU375" s="216" t="s">
        <v>83</v>
      </c>
      <c r="AY375" s="14" t="s">
        <v>166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4" t="s">
        <v>83</v>
      </c>
      <c r="BK375" s="217">
        <f>ROUND(I375*H375,2)</f>
        <v>0</v>
      </c>
      <c r="BL375" s="14" t="s">
        <v>83</v>
      </c>
      <c r="BM375" s="216" t="s">
        <v>1156</v>
      </c>
    </row>
    <row r="376" s="2" customFormat="1" ht="14.4" customHeight="1">
      <c r="A376" s="35"/>
      <c r="B376" s="36"/>
      <c r="C376" s="218" t="s">
        <v>1157</v>
      </c>
      <c r="D376" s="218" t="s">
        <v>559</v>
      </c>
      <c r="E376" s="219" t="s">
        <v>1158</v>
      </c>
      <c r="F376" s="220" t="s">
        <v>1159</v>
      </c>
      <c r="G376" s="221" t="s">
        <v>165</v>
      </c>
      <c r="H376" s="222">
        <v>1</v>
      </c>
      <c r="I376" s="223"/>
      <c r="J376" s="224">
        <f>ROUND(I376*H376,2)</f>
        <v>0</v>
      </c>
      <c r="K376" s="220" t="s">
        <v>1</v>
      </c>
      <c r="L376" s="41"/>
      <c r="M376" s="225" t="s">
        <v>1</v>
      </c>
      <c r="N376" s="226" t="s">
        <v>42</v>
      </c>
      <c r="O376" s="88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6" t="s">
        <v>83</v>
      </c>
      <c r="AT376" s="216" t="s">
        <v>559</v>
      </c>
      <c r="AU376" s="216" t="s">
        <v>83</v>
      </c>
      <c r="AY376" s="14" t="s">
        <v>166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4" t="s">
        <v>83</v>
      </c>
      <c r="BK376" s="217">
        <f>ROUND(I376*H376,2)</f>
        <v>0</v>
      </c>
      <c r="BL376" s="14" t="s">
        <v>83</v>
      </c>
      <c r="BM376" s="216" t="s">
        <v>1160</v>
      </c>
    </row>
    <row r="377" s="2" customFormat="1" ht="24.15" customHeight="1">
      <c r="A377" s="35"/>
      <c r="B377" s="36"/>
      <c r="C377" s="218" t="s">
        <v>1161</v>
      </c>
      <c r="D377" s="218" t="s">
        <v>559</v>
      </c>
      <c r="E377" s="219" t="s">
        <v>1162</v>
      </c>
      <c r="F377" s="220" t="s">
        <v>1163</v>
      </c>
      <c r="G377" s="221" t="s">
        <v>165</v>
      </c>
      <c r="H377" s="222">
        <v>6</v>
      </c>
      <c r="I377" s="223"/>
      <c r="J377" s="224">
        <f>ROUND(I377*H377,2)</f>
        <v>0</v>
      </c>
      <c r="K377" s="220" t="s">
        <v>1</v>
      </c>
      <c r="L377" s="41"/>
      <c r="M377" s="225" t="s">
        <v>1</v>
      </c>
      <c r="N377" s="226" t="s">
        <v>42</v>
      </c>
      <c r="O377" s="88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6" t="s">
        <v>562</v>
      </c>
      <c r="AT377" s="216" t="s">
        <v>559</v>
      </c>
      <c r="AU377" s="216" t="s">
        <v>83</v>
      </c>
      <c r="AY377" s="14" t="s">
        <v>166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4" t="s">
        <v>83</v>
      </c>
      <c r="BK377" s="217">
        <f>ROUND(I377*H377,2)</f>
        <v>0</v>
      </c>
      <c r="BL377" s="14" t="s">
        <v>562</v>
      </c>
      <c r="BM377" s="216" t="s">
        <v>1164</v>
      </c>
    </row>
    <row r="378" s="2" customFormat="1" ht="24.15" customHeight="1">
      <c r="A378" s="35"/>
      <c r="B378" s="36"/>
      <c r="C378" s="218" t="s">
        <v>1165</v>
      </c>
      <c r="D378" s="218" t="s">
        <v>559</v>
      </c>
      <c r="E378" s="219" t="s">
        <v>1166</v>
      </c>
      <c r="F378" s="220" t="s">
        <v>1167</v>
      </c>
      <c r="G378" s="221" t="s">
        <v>165</v>
      </c>
      <c r="H378" s="222">
        <v>3</v>
      </c>
      <c r="I378" s="223"/>
      <c r="J378" s="224">
        <f>ROUND(I378*H378,2)</f>
        <v>0</v>
      </c>
      <c r="K378" s="220" t="s">
        <v>1</v>
      </c>
      <c r="L378" s="41"/>
      <c r="M378" s="225" t="s">
        <v>1</v>
      </c>
      <c r="N378" s="226" t="s">
        <v>42</v>
      </c>
      <c r="O378" s="88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6" t="s">
        <v>562</v>
      </c>
      <c r="AT378" s="216" t="s">
        <v>559</v>
      </c>
      <c r="AU378" s="216" t="s">
        <v>83</v>
      </c>
      <c r="AY378" s="14" t="s">
        <v>166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4" t="s">
        <v>83</v>
      </c>
      <c r="BK378" s="217">
        <f>ROUND(I378*H378,2)</f>
        <v>0</v>
      </c>
      <c r="BL378" s="14" t="s">
        <v>562</v>
      </c>
      <c r="BM378" s="216" t="s">
        <v>1168</v>
      </c>
    </row>
    <row r="379" s="2" customFormat="1" ht="24.15" customHeight="1">
      <c r="A379" s="35"/>
      <c r="B379" s="36"/>
      <c r="C379" s="218" t="s">
        <v>1169</v>
      </c>
      <c r="D379" s="218" t="s">
        <v>559</v>
      </c>
      <c r="E379" s="219" t="s">
        <v>1170</v>
      </c>
      <c r="F379" s="220" t="s">
        <v>1171</v>
      </c>
      <c r="G379" s="221" t="s">
        <v>165</v>
      </c>
      <c r="H379" s="222">
        <v>2</v>
      </c>
      <c r="I379" s="223"/>
      <c r="J379" s="224">
        <f>ROUND(I379*H379,2)</f>
        <v>0</v>
      </c>
      <c r="K379" s="220" t="s">
        <v>1</v>
      </c>
      <c r="L379" s="41"/>
      <c r="M379" s="225" t="s">
        <v>1</v>
      </c>
      <c r="N379" s="226" t="s">
        <v>42</v>
      </c>
      <c r="O379" s="88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6" t="s">
        <v>562</v>
      </c>
      <c r="AT379" s="216" t="s">
        <v>559</v>
      </c>
      <c r="AU379" s="216" t="s">
        <v>83</v>
      </c>
      <c r="AY379" s="14" t="s">
        <v>166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4" t="s">
        <v>83</v>
      </c>
      <c r="BK379" s="217">
        <f>ROUND(I379*H379,2)</f>
        <v>0</v>
      </c>
      <c r="BL379" s="14" t="s">
        <v>562</v>
      </c>
      <c r="BM379" s="216" t="s">
        <v>1172</v>
      </c>
    </row>
    <row r="380" s="2" customFormat="1" ht="24.15" customHeight="1">
      <c r="A380" s="35"/>
      <c r="B380" s="36"/>
      <c r="C380" s="218" t="s">
        <v>1173</v>
      </c>
      <c r="D380" s="218" t="s">
        <v>559</v>
      </c>
      <c r="E380" s="219" t="s">
        <v>1174</v>
      </c>
      <c r="F380" s="220" t="s">
        <v>1175</v>
      </c>
      <c r="G380" s="221" t="s">
        <v>165</v>
      </c>
      <c r="H380" s="222">
        <v>10</v>
      </c>
      <c r="I380" s="223"/>
      <c r="J380" s="224">
        <f>ROUND(I380*H380,2)</f>
        <v>0</v>
      </c>
      <c r="K380" s="220" t="s">
        <v>1</v>
      </c>
      <c r="L380" s="41"/>
      <c r="M380" s="225" t="s">
        <v>1</v>
      </c>
      <c r="N380" s="226" t="s">
        <v>42</v>
      </c>
      <c r="O380" s="88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6" t="s">
        <v>562</v>
      </c>
      <c r="AT380" s="216" t="s">
        <v>559</v>
      </c>
      <c r="AU380" s="216" t="s">
        <v>83</v>
      </c>
      <c r="AY380" s="14" t="s">
        <v>166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4" t="s">
        <v>83</v>
      </c>
      <c r="BK380" s="217">
        <f>ROUND(I380*H380,2)</f>
        <v>0</v>
      </c>
      <c r="BL380" s="14" t="s">
        <v>562</v>
      </c>
      <c r="BM380" s="216" t="s">
        <v>1176</v>
      </c>
    </row>
    <row r="381" s="2" customFormat="1" ht="24.15" customHeight="1">
      <c r="A381" s="35"/>
      <c r="B381" s="36"/>
      <c r="C381" s="218" t="s">
        <v>1177</v>
      </c>
      <c r="D381" s="218" t="s">
        <v>559</v>
      </c>
      <c r="E381" s="219" t="s">
        <v>1178</v>
      </c>
      <c r="F381" s="220" t="s">
        <v>1179</v>
      </c>
      <c r="G381" s="221" t="s">
        <v>165</v>
      </c>
      <c r="H381" s="222">
        <v>11</v>
      </c>
      <c r="I381" s="223"/>
      <c r="J381" s="224">
        <f>ROUND(I381*H381,2)</f>
        <v>0</v>
      </c>
      <c r="K381" s="220" t="s">
        <v>1</v>
      </c>
      <c r="L381" s="41"/>
      <c r="M381" s="225" t="s">
        <v>1</v>
      </c>
      <c r="N381" s="226" t="s">
        <v>42</v>
      </c>
      <c r="O381" s="88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16" t="s">
        <v>83</v>
      </c>
      <c r="AT381" s="216" t="s">
        <v>559</v>
      </c>
      <c r="AU381" s="216" t="s">
        <v>83</v>
      </c>
      <c r="AY381" s="14" t="s">
        <v>166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4" t="s">
        <v>83</v>
      </c>
      <c r="BK381" s="217">
        <f>ROUND(I381*H381,2)</f>
        <v>0</v>
      </c>
      <c r="BL381" s="14" t="s">
        <v>83</v>
      </c>
      <c r="BM381" s="216" t="s">
        <v>1180</v>
      </c>
    </row>
    <row r="382" s="2" customFormat="1" ht="24.15" customHeight="1">
      <c r="A382" s="35"/>
      <c r="B382" s="36"/>
      <c r="C382" s="218" t="s">
        <v>1181</v>
      </c>
      <c r="D382" s="218" t="s">
        <v>559</v>
      </c>
      <c r="E382" s="219" t="s">
        <v>1182</v>
      </c>
      <c r="F382" s="220" t="s">
        <v>1183</v>
      </c>
      <c r="G382" s="221" t="s">
        <v>165</v>
      </c>
      <c r="H382" s="222">
        <v>10</v>
      </c>
      <c r="I382" s="223"/>
      <c r="J382" s="224">
        <f>ROUND(I382*H382,2)</f>
        <v>0</v>
      </c>
      <c r="K382" s="220" t="s">
        <v>1</v>
      </c>
      <c r="L382" s="41"/>
      <c r="M382" s="225" t="s">
        <v>1</v>
      </c>
      <c r="N382" s="226" t="s">
        <v>42</v>
      </c>
      <c r="O382" s="88"/>
      <c r="P382" s="214">
        <f>O382*H382</f>
        <v>0</v>
      </c>
      <c r="Q382" s="214">
        <v>0</v>
      </c>
      <c r="R382" s="214">
        <f>Q382*H382</f>
        <v>0</v>
      </c>
      <c r="S382" s="214">
        <v>0</v>
      </c>
      <c r="T382" s="21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6" t="s">
        <v>83</v>
      </c>
      <c r="AT382" s="216" t="s">
        <v>559</v>
      </c>
      <c r="AU382" s="216" t="s">
        <v>83</v>
      </c>
      <c r="AY382" s="14" t="s">
        <v>166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4" t="s">
        <v>83</v>
      </c>
      <c r="BK382" s="217">
        <f>ROUND(I382*H382,2)</f>
        <v>0</v>
      </c>
      <c r="BL382" s="14" t="s">
        <v>83</v>
      </c>
      <c r="BM382" s="216" t="s">
        <v>1184</v>
      </c>
    </row>
    <row r="383" s="2" customFormat="1" ht="24.15" customHeight="1">
      <c r="A383" s="35"/>
      <c r="B383" s="36"/>
      <c r="C383" s="218" t="s">
        <v>1185</v>
      </c>
      <c r="D383" s="218" t="s">
        <v>559</v>
      </c>
      <c r="E383" s="219" t="s">
        <v>1186</v>
      </c>
      <c r="F383" s="220" t="s">
        <v>1187</v>
      </c>
      <c r="G383" s="221" t="s">
        <v>165</v>
      </c>
      <c r="H383" s="222">
        <v>21</v>
      </c>
      <c r="I383" s="223"/>
      <c r="J383" s="224">
        <f>ROUND(I383*H383,2)</f>
        <v>0</v>
      </c>
      <c r="K383" s="220" t="s">
        <v>1</v>
      </c>
      <c r="L383" s="41"/>
      <c r="M383" s="225" t="s">
        <v>1</v>
      </c>
      <c r="N383" s="226" t="s">
        <v>42</v>
      </c>
      <c r="O383" s="88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16" t="s">
        <v>83</v>
      </c>
      <c r="AT383" s="216" t="s">
        <v>559</v>
      </c>
      <c r="AU383" s="216" t="s">
        <v>83</v>
      </c>
      <c r="AY383" s="14" t="s">
        <v>166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4" t="s">
        <v>83</v>
      </c>
      <c r="BK383" s="217">
        <f>ROUND(I383*H383,2)</f>
        <v>0</v>
      </c>
      <c r="BL383" s="14" t="s">
        <v>83</v>
      </c>
      <c r="BM383" s="216" t="s">
        <v>1188</v>
      </c>
    </row>
    <row r="384" s="2" customFormat="1" ht="24.15" customHeight="1">
      <c r="A384" s="35"/>
      <c r="B384" s="36"/>
      <c r="C384" s="218" t="s">
        <v>1189</v>
      </c>
      <c r="D384" s="218" t="s">
        <v>559</v>
      </c>
      <c r="E384" s="219" t="s">
        <v>1190</v>
      </c>
      <c r="F384" s="220" t="s">
        <v>1191</v>
      </c>
      <c r="G384" s="221" t="s">
        <v>165</v>
      </c>
      <c r="H384" s="222">
        <v>4</v>
      </c>
      <c r="I384" s="223"/>
      <c r="J384" s="224">
        <f>ROUND(I384*H384,2)</f>
        <v>0</v>
      </c>
      <c r="K384" s="220" t="s">
        <v>1</v>
      </c>
      <c r="L384" s="41"/>
      <c r="M384" s="225" t="s">
        <v>1</v>
      </c>
      <c r="N384" s="226" t="s">
        <v>42</v>
      </c>
      <c r="O384" s="88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6" t="s">
        <v>562</v>
      </c>
      <c r="AT384" s="216" t="s">
        <v>559</v>
      </c>
      <c r="AU384" s="216" t="s">
        <v>83</v>
      </c>
      <c r="AY384" s="14" t="s">
        <v>166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4" t="s">
        <v>83</v>
      </c>
      <c r="BK384" s="217">
        <f>ROUND(I384*H384,2)</f>
        <v>0</v>
      </c>
      <c r="BL384" s="14" t="s">
        <v>562</v>
      </c>
      <c r="BM384" s="216" t="s">
        <v>1192</v>
      </c>
    </row>
    <row r="385" s="2" customFormat="1" ht="14.4" customHeight="1">
      <c r="A385" s="35"/>
      <c r="B385" s="36"/>
      <c r="C385" s="218" t="s">
        <v>1193</v>
      </c>
      <c r="D385" s="218" t="s">
        <v>559</v>
      </c>
      <c r="E385" s="219" t="s">
        <v>1194</v>
      </c>
      <c r="F385" s="220" t="s">
        <v>1195</v>
      </c>
      <c r="G385" s="221" t="s">
        <v>165</v>
      </c>
      <c r="H385" s="222">
        <v>4</v>
      </c>
      <c r="I385" s="223"/>
      <c r="J385" s="224">
        <f>ROUND(I385*H385,2)</f>
        <v>0</v>
      </c>
      <c r="K385" s="220" t="s">
        <v>1</v>
      </c>
      <c r="L385" s="41"/>
      <c r="M385" s="225" t="s">
        <v>1</v>
      </c>
      <c r="N385" s="226" t="s">
        <v>42</v>
      </c>
      <c r="O385" s="88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16" t="s">
        <v>562</v>
      </c>
      <c r="AT385" s="216" t="s">
        <v>559</v>
      </c>
      <c r="AU385" s="216" t="s">
        <v>83</v>
      </c>
      <c r="AY385" s="14" t="s">
        <v>166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4" t="s">
        <v>83</v>
      </c>
      <c r="BK385" s="217">
        <f>ROUND(I385*H385,2)</f>
        <v>0</v>
      </c>
      <c r="BL385" s="14" t="s">
        <v>562</v>
      </c>
      <c r="BM385" s="216" t="s">
        <v>1196</v>
      </c>
    </row>
    <row r="386" s="2" customFormat="1" ht="14.4" customHeight="1">
      <c r="A386" s="35"/>
      <c r="B386" s="36"/>
      <c r="C386" s="218" t="s">
        <v>1197</v>
      </c>
      <c r="D386" s="218" t="s">
        <v>559</v>
      </c>
      <c r="E386" s="219" t="s">
        <v>1198</v>
      </c>
      <c r="F386" s="220" t="s">
        <v>1199</v>
      </c>
      <c r="G386" s="221" t="s">
        <v>165</v>
      </c>
      <c r="H386" s="222">
        <v>5</v>
      </c>
      <c r="I386" s="223"/>
      <c r="J386" s="224">
        <f>ROUND(I386*H386,2)</f>
        <v>0</v>
      </c>
      <c r="K386" s="220" t="s">
        <v>1</v>
      </c>
      <c r="L386" s="41"/>
      <c r="M386" s="225" t="s">
        <v>1</v>
      </c>
      <c r="N386" s="226" t="s">
        <v>42</v>
      </c>
      <c r="O386" s="88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6" t="s">
        <v>83</v>
      </c>
      <c r="AT386" s="216" t="s">
        <v>559</v>
      </c>
      <c r="AU386" s="216" t="s">
        <v>83</v>
      </c>
      <c r="AY386" s="14" t="s">
        <v>166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4" t="s">
        <v>83</v>
      </c>
      <c r="BK386" s="217">
        <f>ROUND(I386*H386,2)</f>
        <v>0</v>
      </c>
      <c r="BL386" s="14" t="s">
        <v>83</v>
      </c>
      <c r="BM386" s="216" t="s">
        <v>1200</v>
      </c>
    </row>
    <row r="387" s="2" customFormat="1" ht="14.4" customHeight="1">
      <c r="A387" s="35"/>
      <c r="B387" s="36"/>
      <c r="C387" s="218" t="s">
        <v>1201</v>
      </c>
      <c r="D387" s="218" t="s">
        <v>559</v>
      </c>
      <c r="E387" s="219" t="s">
        <v>1202</v>
      </c>
      <c r="F387" s="220" t="s">
        <v>1203</v>
      </c>
      <c r="G387" s="221" t="s">
        <v>165</v>
      </c>
      <c r="H387" s="222">
        <v>2</v>
      </c>
      <c r="I387" s="223"/>
      <c r="J387" s="224">
        <f>ROUND(I387*H387,2)</f>
        <v>0</v>
      </c>
      <c r="K387" s="220" t="s">
        <v>1</v>
      </c>
      <c r="L387" s="41"/>
      <c r="M387" s="225" t="s">
        <v>1</v>
      </c>
      <c r="N387" s="226" t="s">
        <v>42</v>
      </c>
      <c r="O387" s="88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16" t="s">
        <v>562</v>
      </c>
      <c r="AT387" s="216" t="s">
        <v>559</v>
      </c>
      <c r="AU387" s="216" t="s">
        <v>83</v>
      </c>
      <c r="AY387" s="14" t="s">
        <v>166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4" t="s">
        <v>83</v>
      </c>
      <c r="BK387" s="217">
        <f>ROUND(I387*H387,2)</f>
        <v>0</v>
      </c>
      <c r="BL387" s="14" t="s">
        <v>562</v>
      </c>
      <c r="BM387" s="216" t="s">
        <v>1204</v>
      </c>
    </row>
    <row r="388" s="2" customFormat="1" ht="14.4" customHeight="1">
      <c r="A388" s="35"/>
      <c r="B388" s="36"/>
      <c r="C388" s="218" t="s">
        <v>1205</v>
      </c>
      <c r="D388" s="218" t="s">
        <v>559</v>
      </c>
      <c r="E388" s="219" t="s">
        <v>1206</v>
      </c>
      <c r="F388" s="220" t="s">
        <v>1207</v>
      </c>
      <c r="G388" s="221" t="s">
        <v>165</v>
      </c>
      <c r="H388" s="222">
        <v>2</v>
      </c>
      <c r="I388" s="223"/>
      <c r="J388" s="224">
        <f>ROUND(I388*H388,2)</f>
        <v>0</v>
      </c>
      <c r="K388" s="220" t="s">
        <v>1</v>
      </c>
      <c r="L388" s="41"/>
      <c r="M388" s="225" t="s">
        <v>1</v>
      </c>
      <c r="N388" s="226" t="s">
        <v>42</v>
      </c>
      <c r="O388" s="88"/>
      <c r="P388" s="214">
        <f>O388*H388</f>
        <v>0</v>
      </c>
      <c r="Q388" s="214">
        <v>0</v>
      </c>
      <c r="R388" s="214">
        <f>Q388*H388</f>
        <v>0</v>
      </c>
      <c r="S388" s="214">
        <v>0</v>
      </c>
      <c r="T388" s="21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16" t="s">
        <v>83</v>
      </c>
      <c r="AT388" s="216" t="s">
        <v>559</v>
      </c>
      <c r="AU388" s="216" t="s">
        <v>83</v>
      </c>
      <c r="AY388" s="14" t="s">
        <v>166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4" t="s">
        <v>83</v>
      </c>
      <c r="BK388" s="217">
        <f>ROUND(I388*H388,2)</f>
        <v>0</v>
      </c>
      <c r="BL388" s="14" t="s">
        <v>83</v>
      </c>
      <c r="BM388" s="216" t="s">
        <v>1208</v>
      </c>
    </row>
    <row r="389" s="2" customFormat="1" ht="14.4" customHeight="1">
      <c r="A389" s="35"/>
      <c r="B389" s="36"/>
      <c r="C389" s="218" t="s">
        <v>1209</v>
      </c>
      <c r="D389" s="218" t="s">
        <v>559</v>
      </c>
      <c r="E389" s="219" t="s">
        <v>1210</v>
      </c>
      <c r="F389" s="220" t="s">
        <v>1211</v>
      </c>
      <c r="G389" s="221" t="s">
        <v>165</v>
      </c>
      <c r="H389" s="222">
        <v>5</v>
      </c>
      <c r="I389" s="223"/>
      <c r="J389" s="224">
        <f>ROUND(I389*H389,2)</f>
        <v>0</v>
      </c>
      <c r="K389" s="220" t="s">
        <v>1</v>
      </c>
      <c r="L389" s="41"/>
      <c r="M389" s="225" t="s">
        <v>1</v>
      </c>
      <c r="N389" s="226" t="s">
        <v>42</v>
      </c>
      <c r="O389" s="88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6" t="s">
        <v>562</v>
      </c>
      <c r="AT389" s="216" t="s">
        <v>559</v>
      </c>
      <c r="AU389" s="216" t="s">
        <v>83</v>
      </c>
      <c r="AY389" s="14" t="s">
        <v>166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4" t="s">
        <v>83</v>
      </c>
      <c r="BK389" s="217">
        <f>ROUND(I389*H389,2)</f>
        <v>0</v>
      </c>
      <c r="BL389" s="14" t="s">
        <v>562</v>
      </c>
      <c r="BM389" s="216" t="s">
        <v>1212</v>
      </c>
    </row>
    <row r="390" s="2" customFormat="1" ht="14.4" customHeight="1">
      <c r="A390" s="35"/>
      <c r="B390" s="36"/>
      <c r="C390" s="218" t="s">
        <v>1213</v>
      </c>
      <c r="D390" s="218" t="s">
        <v>559</v>
      </c>
      <c r="E390" s="219" t="s">
        <v>1214</v>
      </c>
      <c r="F390" s="220" t="s">
        <v>1215</v>
      </c>
      <c r="G390" s="221" t="s">
        <v>165</v>
      </c>
      <c r="H390" s="222">
        <v>500</v>
      </c>
      <c r="I390" s="223"/>
      <c r="J390" s="224">
        <f>ROUND(I390*H390,2)</f>
        <v>0</v>
      </c>
      <c r="K390" s="220" t="s">
        <v>1</v>
      </c>
      <c r="L390" s="41"/>
      <c r="M390" s="225" t="s">
        <v>1</v>
      </c>
      <c r="N390" s="226" t="s">
        <v>42</v>
      </c>
      <c r="O390" s="88"/>
      <c r="P390" s="214">
        <f>O390*H390</f>
        <v>0</v>
      </c>
      <c r="Q390" s="214">
        <v>0</v>
      </c>
      <c r="R390" s="214">
        <f>Q390*H390</f>
        <v>0</v>
      </c>
      <c r="S390" s="214">
        <v>0</v>
      </c>
      <c r="T390" s="21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16" t="s">
        <v>562</v>
      </c>
      <c r="AT390" s="216" t="s">
        <v>559</v>
      </c>
      <c r="AU390" s="216" t="s">
        <v>83</v>
      </c>
      <c r="AY390" s="14" t="s">
        <v>166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4" t="s">
        <v>83</v>
      </c>
      <c r="BK390" s="217">
        <f>ROUND(I390*H390,2)</f>
        <v>0</v>
      </c>
      <c r="BL390" s="14" t="s">
        <v>562</v>
      </c>
      <c r="BM390" s="216" t="s">
        <v>1216</v>
      </c>
    </row>
    <row r="391" s="2" customFormat="1" ht="14.4" customHeight="1">
      <c r="A391" s="35"/>
      <c r="B391" s="36"/>
      <c r="C391" s="218" t="s">
        <v>1217</v>
      </c>
      <c r="D391" s="218" t="s">
        <v>559</v>
      </c>
      <c r="E391" s="219" t="s">
        <v>1218</v>
      </c>
      <c r="F391" s="220" t="s">
        <v>1219</v>
      </c>
      <c r="G391" s="221" t="s">
        <v>209</v>
      </c>
      <c r="H391" s="222">
        <v>202</v>
      </c>
      <c r="I391" s="223"/>
      <c r="J391" s="224">
        <f>ROUND(I391*H391,2)</f>
        <v>0</v>
      </c>
      <c r="K391" s="220" t="s">
        <v>1</v>
      </c>
      <c r="L391" s="41"/>
      <c r="M391" s="225" t="s">
        <v>1</v>
      </c>
      <c r="N391" s="226" t="s">
        <v>42</v>
      </c>
      <c r="O391" s="88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16" t="s">
        <v>562</v>
      </c>
      <c r="AT391" s="216" t="s">
        <v>559</v>
      </c>
      <c r="AU391" s="216" t="s">
        <v>83</v>
      </c>
      <c r="AY391" s="14" t="s">
        <v>166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4" t="s">
        <v>83</v>
      </c>
      <c r="BK391" s="217">
        <f>ROUND(I391*H391,2)</f>
        <v>0</v>
      </c>
      <c r="BL391" s="14" t="s">
        <v>562</v>
      </c>
      <c r="BM391" s="216" t="s">
        <v>1220</v>
      </c>
    </row>
    <row r="392" s="2" customFormat="1" ht="14.4" customHeight="1">
      <c r="A392" s="35"/>
      <c r="B392" s="36"/>
      <c r="C392" s="218" t="s">
        <v>1221</v>
      </c>
      <c r="D392" s="218" t="s">
        <v>559</v>
      </c>
      <c r="E392" s="219" t="s">
        <v>1222</v>
      </c>
      <c r="F392" s="220" t="s">
        <v>1223</v>
      </c>
      <c r="G392" s="221" t="s">
        <v>165</v>
      </c>
      <c r="H392" s="222">
        <v>12</v>
      </c>
      <c r="I392" s="223"/>
      <c r="J392" s="224">
        <f>ROUND(I392*H392,2)</f>
        <v>0</v>
      </c>
      <c r="K392" s="220" t="s">
        <v>1</v>
      </c>
      <c r="L392" s="41"/>
      <c r="M392" s="225" t="s">
        <v>1</v>
      </c>
      <c r="N392" s="226" t="s">
        <v>42</v>
      </c>
      <c r="O392" s="88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16" t="s">
        <v>562</v>
      </c>
      <c r="AT392" s="216" t="s">
        <v>559</v>
      </c>
      <c r="AU392" s="216" t="s">
        <v>83</v>
      </c>
      <c r="AY392" s="14" t="s">
        <v>166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4" t="s">
        <v>83</v>
      </c>
      <c r="BK392" s="217">
        <f>ROUND(I392*H392,2)</f>
        <v>0</v>
      </c>
      <c r="BL392" s="14" t="s">
        <v>562</v>
      </c>
      <c r="BM392" s="216" t="s">
        <v>1224</v>
      </c>
    </row>
    <row r="393" s="2" customFormat="1" ht="37.8" customHeight="1">
      <c r="A393" s="35"/>
      <c r="B393" s="36"/>
      <c r="C393" s="218" t="s">
        <v>1225</v>
      </c>
      <c r="D393" s="218" t="s">
        <v>559</v>
      </c>
      <c r="E393" s="219" t="s">
        <v>1226</v>
      </c>
      <c r="F393" s="220" t="s">
        <v>1227</v>
      </c>
      <c r="G393" s="221" t="s">
        <v>165</v>
      </c>
      <c r="H393" s="222">
        <v>5</v>
      </c>
      <c r="I393" s="223"/>
      <c r="J393" s="224">
        <f>ROUND(I393*H393,2)</f>
        <v>0</v>
      </c>
      <c r="K393" s="220" t="s">
        <v>1</v>
      </c>
      <c r="L393" s="41"/>
      <c r="M393" s="225" t="s">
        <v>1</v>
      </c>
      <c r="N393" s="226" t="s">
        <v>42</v>
      </c>
      <c r="O393" s="88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16" t="s">
        <v>562</v>
      </c>
      <c r="AT393" s="216" t="s">
        <v>559</v>
      </c>
      <c r="AU393" s="216" t="s">
        <v>83</v>
      </c>
      <c r="AY393" s="14" t="s">
        <v>166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4" t="s">
        <v>83</v>
      </c>
      <c r="BK393" s="217">
        <f>ROUND(I393*H393,2)</f>
        <v>0</v>
      </c>
      <c r="BL393" s="14" t="s">
        <v>562</v>
      </c>
      <c r="BM393" s="216" t="s">
        <v>1228</v>
      </c>
    </row>
    <row r="394" s="2" customFormat="1" ht="37.8" customHeight="1">
      <c r="A394" s="35"/>
      <c r="B394" s="36"/>
      <c r="C394" s="218" t="s">
        <v>1229</v>
      </c>
      <c r="D394" s="218" t="s">
        <v>559</v>
      </c>
      <c r="E394" s="219" t="s">
        <v>1230</v>
      </c>
      <c r="F394" s="220" t="s">
        <v>1231</v>
      </c>
      <c r="G394" s="221" t="s">
        <v>219</v>
      </c>
      <c r="H394" s="222">
        <v>7.2519999999999998</v>
      </c>
      <c r="I394" s="223"/>
      <c r="J394" s="224">
        <f>ROUND(I394*H394,2)</f>
        <v>0</v>
      </c>
      <c r="K394" s="220" t="s">
        <v>1</v>
      </c>
      <c r="L394" s="41"/>
      <c r="M394" s="225" t="s">
        <v>1</v>
      </c>
      <c r="N394" s="226" t="s">
        <v>42</v>
      </c>
      <c r="O394" s="88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16" t="s">
        <v>97</v>
      </c>
      <c r="AT394" s="216" t="s">
        <v>559</v>
      </c>
      <c r="AU394" s="216" t="s">
        <v>83</v>
      </c>
      <c r="AY394" s="14" t="s">
        <v>166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4" t="s">
        <v>83</v>
      </c>
      <c r="BK394" s="217">
        <f>ROUND(I394*H394,2)</f>
        <v>0</v>
      </c>
      <c r="BL394" s="14" t="s">
        <v>97</v>
      </c>
      <c r="BM394" s="216" t="s">
        <v>1232</v>
      </c>
    </row>
    <row r="395" s="2" customFormat="1" ht="37.8" customHeight="1">
      <c r="A395" s="35"/>
      <c r="B395" s="36"/>
      <c r="C395" s="218" t="s">
        <v>1233</v>
      </c>
      <c r="D395" s="218" t="s">
        <v>559</v>
      </c>
      <c r="E395" s="219" t="s">
        <v>1234</v>
      </c>
      <c r="F395" s="220" t="s">
        <v>1235</v>
      </c>
      <c r="G395" s="221" t="s">
        <v>219</v>
      </c>
      <c r="H395" s="222">
        <v>6.907</v>
      </c>
      <c r="I395" s="223"/>
      <c r="J395" s="224">
        <f>ROUND(I395*H395,2)</f>
        <v>0</v>
      </c>
      <c r="K395" s="220" t="s">
        <v>1</v>
      </c>
      <c r="L395" s="41"/>
      <c r="M395" s="241" t="s">
        <v>1</v>
      </c>
      <c r="N395" s="242" t="s">
        <v>42</v>
      </c>
      <c r="O395" s="243"/>
      <c r="P395" s="244">
        <f>O395*H395</f>
        <v>0</v>
      </c>
      <c r="Q395" s="244">
        <v>0</v>
      </c>
      <c r="R395" s="244">
        <f>Q395*H395</f>
        <v>0</v>
      </c>
      <c r="S395" s="244">
        <v>0</v>
      </c>
      <c r="T395" s="24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16" t="s">
        <v>97</v>
      </c>
      <c r="AT395" s="216" t="s">
        <v>559</v>
      </c>
      <c r="AU395" s="216" t="s">
        <v>83</v>
      </c>
      <c r="AY395" s="14" t="s">
        <v>166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4" t="s">
        <v>83</v>
      </c>
      <c r="BK395" s="217">
        <f>ROUND(I395*H395,2)</f>
        <v>0</v>
      </c>
      <c r="BL395" s="14" t="s">
        <v>97</v>
      </c>
      <c r="BM395" s="216" t="s">
        <v>1236</v>
      </c>
    </row>
    <row r="396" s="2" customFormat="1" ht="6.96" customHeight="1">
      <c r="A396" s="35"/>
      <c r="B396" s="63"/>
      <c r="C396" s="64"/>
      <c r="D396" s="64"/>
      <c r="E396" s="64"/>
      <c r="F396" s="64"/>
      <c r="G396" s="64"/>
      <c r="H396" s="64"/>
      <c r="I396" s="64"/>
      <c r="J396" s="64"/>
      <c r="K396" s="64"/>
      <c r="L396" s="41"/>
      <c r="M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</row>
  </sheetData>
  <sheetProtection sheet="1" autoFilter="0" formatColumns="0" formatRows="0" objects="1" scenarios="1" spinCount="100000" saltValue="DokvRAnAQAwG1O5X7QKtr04vuQM0sKJPb7QNTJJQSvTNsplFrLsYPA5+YlqXyTrXMv3XI5DWGLJAxwIjD65/Cg==" hashValue="FpQZ+u5VLbDbVyoX8EuGeiwgDNc/rv1rc79S8/D8S9jDeKj89oIQE1bXGbfrRCBZTEHbDwZfx17rsWSkcoXe8A==" algorithmName="SHA-512" password="CC35"/>
  <autoFilter ref="C125:K39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138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139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1237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ROUND(J124,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ROUND((SUM(BE124:BE137)),  2)</f>
        <v>0</v>
      </c>
      <c r="G37" s="35"/>
      <c r="H37" s="35"/>
      <c r="I37" s="162">
        <v>0.20999999999999999</v>
      </c>
      <c r="J37" s="161">
        <f>ROUND(((SUM(BE124:BE137))*I37),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ROUND((SUM(BF124:BF137)),  2)</f>
        <v>0</v>
      </c>
      <c r="G38" s="35"/>
      <c r="H38" s="35"/>
      <c r="I38" s="162">
        <v>0.14999999999999999</v>
      </c>
      <c r="J38" s="161">
        <f>ROUND(((SUM(BF124:BF137))*I38),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ROUND((SUM(BG124:BG137)),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ROUND((SUM(BH124:BH137)),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ROUND((SUM(BI124:BI137)),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138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139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02 - Zemní práce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J124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149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Oprava zabezpečovacího zařízení v žst. Sázava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135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1" customFormat="1" ht="16.5" customHeight="1">
      <c r="B112" s="18"/>
      <c r="C112" s="19"/>
      <c r="D112" s="19"/>
      <c r="E112" s="181" t="s">
        <v>136</v>
      </c>
      <c r="F112" s="19"/>
      <c r="G112" s="19"/>
      <c r="H112" s="19"/>
      <c r="I112" s="19"/>
      <c r="J112" s="19"/>
      <c r="K112" s="19"/>
      <c r="L112" s="17"/>
    </row>
    <row r="113" s="1" customFormat="1" ht="12" customHeight="1">
      <c r="B113" s="18"/>
      <c r="C113" s="29" t="s">
        <v>137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82" t="s">
        <v>138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139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E13</f>
        <v>02 - Zemní práce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F16</f>
        <v xml:space="preserve"> </v>
      </c>
      <c r="G118" s="37"/>
      <c r="H118" s="37"/>
      <c r="I118" s="29" t="s">
        <v>22</v>
      </c>
      <c r="J118" s="76" t="str">
        <f>IF(J16="","",J16)</f>
        <v>29. 3. 2021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E19</f>
        <v xml:space="preserve"> </v>
      </c>
      <c r="G120" s="37"/>
      <c r="H120" s="37"/>
      <c r="I120" s="29" t="s">
        <v>31</v>
      </c>
      <c r="J120" s="33" t="str">
        <f>E25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29</v>
      </c>
      <c r="D121" s="37"/>
      <c r="E121" s="37"/>
      <c r="F121" s="24" t="str">
        <f>IF(E22="","",E22)</f>
        <v>Vyplň údaj</v>
      </c>
      <c r="G121" s="37"/>
      <c r="H121" s="37"/>
      <c r="I121" s="29" t="s">
        <v>34</v>
      </c>
      <c r="J121" s="33" t="str">
        <f>E28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0" customFormat="1" ht="29.28" customHeight="1">
      <c r="A123" s="193"/>
      <c r="B123" s="194"/>
      <c r="C123" s="195" t="s">
        <v>150</v>
      </c>
      <c r="D123" s="196" t="s">
        <v>62</v>
      </c>
      <c r="E123" s="196" t="s">
        <v>58</v>
      </c>
      <c r="F123" s="196" t="s">
        <v>59</v>
      </c>
      <c r="G123" s="196" t="s">
        <v>151</v>
      </c>
      <c r="H123" s="196" t="s">
        <v>152</v>
      </c>
      <c r="I123" s="196" t="s">
        <v>153</v>
      </c>
      <c r="J123" s="196" t="s">
        <v>144</v>
      </c>
      <c r="K123" s="197" t="s">
        <v>154</v>
      </c>
      <c r="L123" s="198"/>
      <c r="M123" s="97" t="s">
        <v>1</v>
      </c>
      <c r="N123" s="98" t="s">
        <v>41</v>
      </c>
      <c r="O123" s="98" t="s">
        <v>155</v>
      </c>
      <c r="P123" s="98" t="s">
        <v>156</v>
      </c>
      <c r="Q123" s="98" t="s">
        <v>157</v>
      </c>
      <c r="R123" s="98" t="s">
        <v>158</v>
      </c>
      <c r="S123" s="98" t="s">
        <v>159</v>
      </c>
      <c r="T123" s="99" t="s">
        <v>160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5"/>
      <c r="B124" s="36"/>
      <c r="C124" s="104" t="s">
        <v>161</v>
      </c>
      <c r="D124" s="37"/>
      <c r="E124" s="37"/>
      <c r="F124" s="37"/>
      <c r="G124" s="37"/>
      <c r="H124" s="37"/>
      <c r="I124" s="37"/>
      <c r="J124" s="199">
        <f>BK124</f>
        <v>0</v>
      </c>
      <c r="K124" s="37"/>
      <c r="L124" s="41"/>
      <c r="M124" s="100"/>
      <c r="N124" s="200"/>
      <c r="O124" s="101"/>
      <c r="P124" s="201">
        <f>SUM(P125:P137)</f>
        <v>0</v>
      </c>
      <c r="Q124" s="101"/>
      <c r="R124" s="201">
        <f>SUM(R125:R137)</f>
        <v>3.4258527999999999</v>
      </c>
      <c r="S124" s="101"/>
      <c r="T124" s="202">
        <f>SUM(T125:T137)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76</v>
      </c>
      <c r="AU124" s="14" t="s">
        <v>146</v>
      </c>
      <c r="BK124" s="203">
        <f>SUM(BK125:BK137)</f>
        <v>0</v>
      </c>
    </row>
    <row r="125" s="2" customFormat="1" ht="24.15" customHeight="1">
      <c r="A125" s="35"/>
      <c r="B125" s="36"/>
      <c r="C125" s="218" t="s">
        <v>83</v>
      </c>
      <c r="D125" s="218" t="s">
        <v>559</v>
      </c>
      <c r="E125" s="219" t="s">
        <v>1238</v>
      </c>
      <c r="F125" s="220" t="s">
        <v>1239</v>
      </c>
      <c r="G125" s="221" t="s">
        <v>1240</v>
      </c>
      <c r="H125" s="222">
        <v>1.6000000000000001</v>
      </c>
      <c r="I125" s="223"/>
      <c r="J125" s="224">
        <f>ROUND(I125*H125,2)</f>
        <v>0</v>
      </c>
      <c r="K125" s="220" t="s">
        <v>1</v>
      </c>
      <c r="L125" s="41"/>
      <c r="M125" s="225" t="s">
        <v>1</v>
      </c>
      <c r="N125" s="226" t="s">
        <v>42</v>
      </c>
      <c r="O125" s="88"/>
      <c r="P125" s="214">
        <f>O125*H125</f>
        <v>0</v>
      </c>
      <c r="Q125" s="214">
        <v>0.0088000000000000005</v>
      </c>
      <c r="R125" s="214">
        <f>Q125*H125</f>
        <v>0.014080000000000002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83</v>
      </c>
      <c r="AT125" s="216" t="s">
        <v>559</v>
      </c>
      <c r="AU125" s="216" t="s">
        <v>77</v>
      </c>
      <c r="AY125" s="14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83</v>
      </c>
      <c r="BK125" s="217">
        <f>ROUND(I125*H125,2)</f>
        <v>0</v>
      </c>
      <c r="BL125" s="14" t="s">
        <v>83</v>
      </c>
      <c r="BM125" s="216" t="s">
        <v>1241</v>
      </c>
    </row>
    <row r="126" s="2" customFormat="1" ht="24.15" customHeight="1">
      <c r="A126" s="35"/>
      <c r="B126" s="36"/>
      <c r="C126" s="218" t="s">
        <v>85</v>
      </c>
      <c r="D126" s="218" t="s">
        <v>559</v>
      </c>
      <c r="E126" s="219" t="s">
        <v>1242</v>
      </c>
      <c r="F126" s="220" t="s">
        <v>1243</v>
      </c>
      <c r="G126" s="221" t="s">
        <v>1244</v>
      </c>
      <c r="H126" s="222">
        <v>180</v>
      </c>
      <c r="I126" s="223"/>
      <c r="J126" s="224">
        <f>ROUND(I126*H126,2)</f>
        <v>0</v>
      </c>
      <c r="K126" s="220" t="s">
        <v>1</v>
      </c>
      <c r="L126" s="41"/>
      <c r="M126" s="225" t="s">
        <v>1</v>
      </c>
      <c r="N126" s="226" t="s">
        <v>42</v>
      </c>
      <c r="O126" s="8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83</v>
      </c>
      <c r="AT126" s="216" t="s">
        <v>559</v>
      </c>
      <c r="AU126" s="216" t="s">
        <v>77</v>
      </c>
      <c r="AY126" s="14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83</v>
      </c>
      <c r="BK126" s="217">
        <f>ROUND(I126*H126,2)</f>
        <v>0</v>
      </c>
      <c r="BL126" s="14" t="s">
        <v>83</v>
      </c>
      <c r="BM126" s="216" t="s">
        <v>1245</v>
      </c>
    </row>
    <row r="127" s="2" customFormat="1" ht="24.15" customHeight="1">
      <c r="A127" s="35"/>
      <c r="B127" s="36"/>
      <c r="C127" s="218" t="s">
        <v>92</v>
      </c>
      <c r="D127" s="218" t="s">
        <v>559</v>
      </c>
      <c r="E127" s="219" t="s">
        <v>1246</v>
      </c>
      <c r="F127" s="220" t="s">
        <v>1247</v>
      </c>
      <c r="G127" s="221" t="s">
        <v>209</v>
      </c>
      <c r="H127" s="222">
        <v>936</v>
      </c>
      <c r="I127" s="223"/>
      <c r="J127" s="224">
        <f>ROUND(I127*H127,2)</f>
        <v>0</v>
      </c>
      <c r="K127" s="220" t="s">
        <v>1</v>
      </c>
      <c r="L127" s="41"/>
      <c r="M127" s="225" t="s">
        <v>1</v>
      </c>
      <c r="N127" s="226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431</v>
      </c>
      <c r="AT127" s="216" t="s">
        <v>559</v>
      </c>
      <c r="AU127" s="216" t="s">
        <v>77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431</v>
      </c>
      <c r="BM127" s="216" t="s">
        <v>1248</v>
      </c>
    </row>
    <row r="128" s="2" customFormat="1" ht="24.15" customHeight="1">
      <c r="A128" s="35"/>
      <c r="B128" s="36"/>
      <c r="C128" s="218" t="s">
        <v>97</v>
      </c>
      <c r="D128" s="218" t="s">
        <v>559</v>
      </c>
      <c r="E128" s="219" t="s">
        <v>1249</v>
      </c>
      <c r="F128" s="220" t="s">
        <v>1250</v>
      </c>
      <c r="G128" s="221" t="s">
        <v>209</v>
      </c>
      <c r="H128" s="222">
        <v>1696</v>
      </c>
      <c r="I128" s="223"/>
      <c r="J128" s="224">
        <f>ROUND(I128*H128,2)</f>
        <v>0</v>
      </c>
      <c r="K128" s="220" t="s">
        <v>1</v>
      </c>
      <c r="L128" s="41"/>
      <c r="M128" s="225" t="s">
        <v>1</v>
      </c>
      <c r="N128" s="226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83</v>
      </c>
      <c r="AT128" s="216" t="s">
        <v>559</v>
      </c>
      <c r="AU128" s="216" t="s">
        <v>77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83</v>
      </c>
      <c r="BM128" s="216" t="s">
        <v>1251</v>
      </c>
    </row>
    <row r="129" s="2" customFormat="1" ht="24.15" customHeight="1">
      <c r="A129" s="35"/>
      <c r="B129" s="36"/>
      <c r="C129" s="218" t="s">
        <v>178</v>
      </c>
      <c r="D129" s="218" t="s">
        <v>559</v>
      </c>
      <c r="E129" s="219" t="s">
        <v>1252</v>
      </c>
      <c r="F129" s="220" t="s">
        <v>1253</v>
      </c>
      <c r="G129" s="221" t="s">
        <v>209</v>
      </c>
      <c r="H129" s="222">
        <v>541</v>
      </c>
      <c r="I129" s="223"/>
      <c r="J129" s="224">
        <f>ROUND(I129*H129,2)</f>
        <v>0</v>
      </c>
      <c r="K129" s="220" t="s">
        <v>1</v>
      </c>
      <c r="L129" s="41"/>
      <c r="M129" s="225" t="s">
        <v>1</v>
      </c>
      <c r="N129" s="226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83</v>
      </c>
      <c r="AT129" s="216" t="s">
        <v>559</v>
      </c>
      <c r="AU129" s="216" t="s">
        <v>77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83</v>
      </c>
      <c r="BM129" s="216" t="s">
        <v>1254</v>
      </c>
    </row>
    <row r="130" s="2" customFormat="1" ht="14.4" customHeight="1">
      <c r="A130" s="35"/>
      <c r="B130" s="36"/>
      <c r="C130" s="218" t="s">
        <v>182</v>
      </c>
      <c r="D130" s="218" t="s">
        <v>559</v>
      </c>
      <c r="E130" s="219" t="s">
        <v>1255</v>
      </c>
      <c r="F130" s="220" t="s">
        <v>1256</v>
      </c>
      <c r="G130" s="221" t="s">
        <v>209</v>
      </c>
      <c r="H130" s="222">
        <v>1696</v>
      </c>
      <c r="I130" s="223"/>
      <c r="J130" s="224">
        <f>ROUND(I130*H130,2)</f>
        <v>0</v>
      </c>
      <c r="K130" s="220" t="s">
        <v>1</v>
      </c>
      <c r="L130" s="41"/>
      <c r="M130" s="225" t="s">
        <v>1</v>
      </c>
      <c r="N130" s="226" t="s">
        <v>42</v>
      </c>
      <c r="O130" s="88"/>
      <c r="P130" s="214">
        <f>O130*H130</f>
        <v>0</v>
      </c>
      <c r="Q130" s="214">
        <v>9.1799999999999995E-05</v>
      </c>
      <c r="R130" s="214">
        <f>Q130*H130</f>
        <v>0.15569279999999999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83</v>
      </c>
      <c r="AT130" s="216" t="s">
        <v>559</v>
      </c>
      <c r="AU130" s="216" t="s">
        <v>77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83</v>
      </c>
      <c r="BM130" s="216" t="s">
        <v>1257</v>
      </c>
    </row>
    <row r="131" s="2" customFormat="1" ht="24.15" customHeight="1">
      <c r="A131" s="35"/>
      <c r="B131" s="36"/>
      <c r="C131" s="218" t="s">
        <v>186</v>
      </c>
      <c r="D131" s="218" t="s">
        <v>559</v>
      </c>
      <c r="E131" s="219" t="s">
        <v>1258</v>
      </c>
      <c r="F131" s="220" t="s">
        <v>1259</v>
      </c>
      <c r="G131" s="221" t="s">
        <v>209</v>
      </c>
      <c r="H131" s="222">
        <v>936</v>
      </c>
      <c r="I131" s="223"/>
      <c r="J131" s="224">
        <f>ROUND(I131*H131,2)</f>
        <v>0</v>
      </c>
      <c r="K131" s="220" t="s">
        <v>1</v>
      </c>
      <c r="L131" s="41"/>
      <c r="M131" s="225" t="s">
        <v>1</v>
      </c>
      <c r="N131" s="226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431</v>
      </c>
      <c r="AT131" s="216" t="s">
        <v>559</v>
      </c>
      <c r="AU131" s="216" t="s">
        <v>77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431</v>
      </c>
      <c r="BM131" s="216" t="s">
        <v>1260</v>
      </c>
    </row>
    <row r="132" s="2" customFormat="1" ht="14.4" customHeight="1">
      <c r="A132" s="35"/>
      <c r="B132" s="36"/>
      <c r="C132" s="204" t="s">
        <v>190</v>
      </c>
      <c r="D132" s="204" t="s">
        <v>162</v>
      </c>
      <c r="E132" s="205" t="s">
        <v>1261</v>
      </c>
      <c r="F132" s="206" t="s">
        <v>1262</v>
      </c>
      <c r="G132" s="207" t="s">
        <v>209</v>
      </c>
      <c r="H132" s="208">
        <v>294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42</v>
      </c>
      <c r="O132" s="88"/>
      <c r="P132" s="214">
        <f>O132*H132</f>
        <v>0</v>
      </c>
      <c r="Q132" s="214">
        <v>0.0037000000000000002</v>
      </c>
      <c r="R132" s="214">
        <f>Q132*H132</f>
        <v>1.0878000000000001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85</v>
      </c>
      <c r="AT132" s="216" t="s">
        <v>162</v>
      </c>
      <c r="AU132" s="216" t="s">
        <v>77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83</v>
      </c>
      <c r="BM132" s="216" t="s">
        <v>1263</v>
      </c>
    </row>
    <row r="133" s="2" customFormat="1" ht="14.4" customHeight="1">
      <c r="A133" s="35"/>
      <c r="B133" s="36"/>
      <c r="C133" s="204" t="s">
        <v>194</v>
      </c>
      <c r="D133" s="204" t="s">
        <v>162</v>
      </c>
      <c r="E133" s="205" t="s">
        <v>1264</v>
      </c>
      <c r="F133" s="206" t="s">
        <v>1265</v>
      </c>
      <c r="G133" s="207" t="s">
        <v>209</v>
      </c>
      <c r="H133" s="208">
        <v>642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42</v>
      </c>
      <c r="O133" s="88"/>
      <c r="P133" s="214">
        <f>O133*H133</f>
        <v>0</v>
      </c>
      <c r="Q133" s="214">
        <v>0.0030000000000000001</v>
      </c>
      <c r="R133" s="214">
        <f>Q133*H133</f>
        <v>1.9259999999999999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210</v>
      </c>
      <c r="AT133" s="216" t="s">
        <v>162</v>
      </c>
      <c r="AU133" s="216" t="s">
        <v>77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210</v>
      </c>
      <c r="BM133" s="216" t="s">
        <v>1266</v>
      </c>
    </row>
    <row r="134" s="2" customFormat="1" ht="14.4" customHeight="1">
      <c r="A134" s="35"/>
      <c r="B134" s="36"/>
      <c r="C134" s="204" t="s">
        <v>198</v>
      </c>
      <c r="D134" s="204" t="s">
        <v>162</v>
      </c>
      <c r="E134" s="205" t="s">
        <v>1267</v>
      </c>
      <c r="F134" s="206" t="s">
        <v>1268</v>
      </c>
      <c r="G134" s="207" t="s">
        <v>165</v>
      </c>
      <c r="H134" s="208">
        <v>294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42</v>
      </c>
      <c r="O134" s="88"/>
      <c r="P134" s="214">
        <f>O134*H134</f>
        <v>0</v>
      </c>
      <c r="Q134" s="214">
        <v>0.00029999999999999997</v>
      </c>
      <c r="R134" s="214">
        <f>Q134*H134</f>
        <v>0.088199999999999987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210</v>
      </c>
      <c r="AT134" s="216" t="s">
        <v>162</v>
      </c>
      <c r="AU134" s="216" t="s">
        <v>77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210</v>
      </c>
      <c r="BM134" s="216" t="s">
        <v>1269</v>
      </c>
    </row>
    <row r="135" s="2" customFormat="1" ht="14.4" customHeight="1">
      <c r="A135" s="35"/>
      <c r="B135" s="36"/>
      <c r="C135" s="204" t="s">
        <v>202</v>
      </c>
      <c r="D135" s="204" t="s">
        <v>162</v>
      </c>
      <c r="E135" s="205" t="s">
        <v>1270</v>
      </c>
      <c r="F135" s="206" t="s">
        <v>1271</v>
      </c>
      <c r="G135" s="207" t="s">
        <v>165</v>
      </c>
      <c r="H135" s="208">
        <v>642</v>
      </c>
      <c r="I135" s="209"/>
      <c r="J135" s="210">
        <f>ROUND(I135*H135,2)</f>
        <v>0</v>
      </c>
      <c r="K135" s="206" t="s">
        <v>1</v>
      </c>
      <c r="L135" s="211"/>
      <c r="M135" s="212" t="s">
        <v>1</v>
      </c>
      <c r="N135" s="213" t="s">
        <v>42</v>
      </c>
      <c r="O135" s="88"/>
      <c r="P135" s="214">
        <f>O135*H135</f>
        <v>0</v>
      </c>
      <c r="Q135" s="214">
        <v>0.00024000000000000001</v>
      </c>
      <c r="R135" s="214">
        <f>Q135*H135</f>
        <v>0.15408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210</v>
      </c>
      <c r="AT135" s="216" t="s">
        <v>162</v>
      </c>
      <c r="AU135" s="216" t="s">
        <v>77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210</v>
      </c>
      <c r="BM135" s="216" t="s">
        <v>1272</v>
      </c>
    </row>
    <row r="136" s="2" customFormat="1" ht="24.15" customHeight="1">
      <c r="A136" s="35"/>
      <c r="B136" s="36"/>
      <c r="C136" s="218" t="s">
        <v>206</v>
      </c>
      <c r="D136" s="218" t="s">
        <v>559</v>
      </c>
      <c r="E136" s="219" t="s">
        <v>1273</v>
      </c>
      <c r="F136" s="220" t="s">
        <v>1274</v>
      </c>
      <c r="G136" s="221" t="s">
        <v>209</v>
      </c>
      <c r="H136" s="222">
        <v>1696</v>
      </c>
      <c r="I136" s="223"/>
      <c r="J136" s="224">
        <f>ROUND(I136*H136,2)</f>
        <v>0</v>
      </c>
      <c r="K136" s="220" t="s">
        <v>1</v>
      </c>
      <c r="L136" s="41"/>
      <c r="M136" s="225" t="s">
        <v>1</v>
      </c>
      <c r="N136" s="226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83</v>
      </c>
      <c r="AT136" s="216" t="s">
        <v>559</v>
      </c>
      <c r="AU136" s="216" t="s">
        <v>77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83</v>
      </c>
      <c r="BM136" s="216" t="s">
        <v>1275</v>
      </c>
    </row>
    <row r="137" s="2" customFormat="1" ht="14.4" customHeight="1">
      <c r="A137" s="35"/>
      <c r="B137" s="36"/>
      <c r="C137" s="218" t="s">
        <v>230</v>
      </c>
      <c r="D137" s="218" t="s">
        <v>559</v>
      </c>
      <c r="E137" s="219" t="s">
        <v>1276</v>
      </c>
      <c r="F137" s="220" t="s">
        <v>1277</v>
      </c>
      <c r="G137" s="221" t="s">
        <v>224</v>
      </c>
      <c r="H137" s="222">
        <v>2000</v>
      </c>
      <c r="I137" s="223"/>
      <c r="J137" s="224">
        <f>ROUND(I137*H137,2)</f>
        <v>0</v>
      </c>
      <c r="K137" s="220" t="s">
        <v>1</v>
      </c>
      <c r="L137" s="41"/>
      <c r="M137" s="241" t="s">
        <v>1</v>
      </c>
      <c r="N137" s="242" t="s">
        <v>42</v>
      </c>
      <c r="O137" s="243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83</v>
      </c>
      <c r="AT137" s="216" t="s">
        <v>559</v>
      </c>
      <c r="AU137" s="216" t="s">
        <v>77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83</v>
      </c>
      <c r="BM137" s="216" t="s">
        <v>1278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SlOFC3qVS5DqjGy3JXRV+1KOlemFrGKy6h3bxAdpkeyXhupxeHWP8sm7FhzQA61ZNe+mByJ20yeoTZ433ClqLA==" hashValue="GNvo/5miJu+OUaAQc1XRiwpBQGFb0ls34fPnXbIhlgBIbYcBQg49honroAwAw9RlIQ0YB/JXcZtzcoTSUJkRQQ==" algorithmName="SHA-512" password="CC35"/>
  <autoFilter ref="C123:K13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0:H110"/>
    <mergeCell ref="E114:H114"/>
    <mergeCell ref="E112:H112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138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139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1279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ROUND((SUM(BE125:BE150)),  2)</f>
        <v>0</v>
      </c>
      <c r="G37" s="35"/>
      <c r="H37" s="35"/>
      <c r="I37" s="162">
        <v>0.20999999999999999</v>
      </c>
      <c r="J37" s="161">
        <f>ROUND(((SUM(BE125:BE150))*I37),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ROUND((SUM(BF125:BF150)),  2)</f>
        <v>0</v>
      </c>
      <c r="G38" s="35"/>
      <c r="H38" s="35"/>
      <c r="I38" s="162">
        <v>0.14999999999999999</v>
      </c>
      <c r="J38" s="161">
        <f>ROUND(((SUM(BF125:BF150))*I38),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ROUND((SUM(BG125:BG150)),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ROUND((SUM(BH125:BH150)),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ROUND((SUM(BI125:BI150)),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138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139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03 - PZS S1/P5777 v km 44,620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J126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149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Oprava zabezpečovacího zařízení v žst. Sázava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135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1" customFormat="1" ht="16.5" customHeight="1">
      <c r="B113" s="18"/>
      <c r="C113" s="19"/>
      <c r="D113" s="19"/>
      <c r="E113" s="181" t="s">
        <v>136</v>
      </c>
      <c r="F113" s="19"/>
      <c r="G113" s="19"/>
      <c r="H113" s="19"/>
      <c r="I113" s="19"/>
      <c r="J113" s="19"/>
      <c r="K113" s="19"/>
      <c r="L113" s="17"/>
    </row>
    <row r="114" s="1" customFormat="1" ht="12" customHeight="1">
      <c r="B114" s="18"/>
      <c r="C114" s="29" t="s">
        <v>137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2" t="s">
        <v>138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139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03 - PZS S1/P5777 v km 44,620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 xml:space="preserve"> </v>
      </c>
      <c r="G119" s="37"/>
      <c r="H119" s="37"/>
      <c r="I119" s="29" t="s">
        <v>22</v>
      </c>
      <c r="J119" s="76" t="str">
        <f>IF(J16="","",J16)</f>
        <v>29. 3. 2021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 xml:space="preserve"> </v>
      </c>
      <c r="G121" s="37"/>
      <c r="H121" s="37"/>
      <c r="I121" s="29" t="s">
        <v>31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29</v>
      </c>
      <c r="D122" s="37"/>
      <c r="E122" s="37"/>
      <c r="F122" s="24" t="str">
        <f>IF(E22="","",E22)</f>
        <v>Vyplň údaj</v>
      </c>
      <c r="G122" s="37"/>
      <c r="H122" s="37"/>
      <c r="I122" s="29" t="s">
        <v>34</v>
      </c>
      <c r="J122" s="33" t="str">
        <f>E28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150</v>
      </c>
      <c r="D124" s="196" t="s">
        <v>62</v>
      </c>
      <c r="E124" s="196" t="s">
        <v>58</v>
      </c>
      <c r="F124" s="196" t="s">
        <v>59</v>
      </c>
      <c r="G124" s="196" t="s">
        <v>151</v>
      </c>
      <c r="H124" s="196" t="s">
        <v>152</v>
      </c>
      <c r="I124" s="196" t="s">
        <v>153</v>
      </c>
      <c r="J124" s="196" t="s">
        <v>144</v>
      </c>
      <c r="K124" s="197" t="s">
        <v>154</v>
      </c>
      <c r="L124" s="198"/>
      <c r="M124" s="97" t="s">
        <v>1</v>
      </c>
      <c r="N124" s="98" t="s">
        <v>41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</f>
        <v>0</v>
      </c>
      <c r="Q125" s="101"/>
      <c r="R125" s="201">
        <f>R126</f>
        <v>0</v>
      </c>
      <c r="S125" s="101"/>
      <c r="T125" s="20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146</v>
      </c>
      <c r="BK125" s="203">
        <f>BK126</f>
        <v>0</v>
      </c>
    </row>
    <row r="126" s="11" customFormat="1" ht="25.92" customHeight="1">
      <c r="A126" s="11"/>
      <c r="B126" s="227"/>
      <c r="C126" s="228"/>
      <c r="D126" s="229" t="s">
        <v>76</v>
      </c>
      <c r="E126" s="230" t="s">
        <v>1109</v>
      </c>
      <c r="F126" s="230" t="s">
        <v>1110</v>
      </c>
      <c r="G126" s="228"/>
      <c r="H126" s="228"/>
      <c r="I126" s="231"/>
      <c r="J126" s="232">
        <f>BK126</f>
        <v>0</v>
      </c>
      <c r="K126" s="228"/>
      <c r="L126" s="233"/>
      <c r="M126" s="234"/>
      <c r="N126" s="235"/>
      <c r="O126" s="235"/>
      <c r="P126" s="236">
        <f>SUM(P127:P150)</f>
        <v>0</v>
      </c>
      <c r="Q126" s="235"/>
      <c r="R126" s="236">
        <f>SUM(R127:R150)</f>
        <v>0</v>
      </c>
      <c r="S126" s="235"/>
      <c r="T126" s="237">
        <f>SUM(T127:T150)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8" t="s">
        <v>97</v>
      </c>
      <c r="AT126" s="239" t="s">
        <v>76</v>
      </c>
      <c r="AU126" s="239" t="s">
        <v>77</v>
      </c>
      <c r="AY126" s="238" t="s">
        <v>166</v>
      </c>
      <c r="BK126" s="240">
        <f>SUM(BK127:BK150)</f>
        <v>0</v>
      </c>
    </row>
    <row r="127" s="2" customFormat="1" ht="24.15" customHeight="1">
      <c r="A127" s="35"/>
      <c r="B127" s="36"/>
      <c r="C127" s="204" t="s">
        <v>83</v>
      </c>
      <c r="D127" s="204" t="s">
        <v>162</v>
      </c>
      <c r="E127" s="205" t="s">
        <v>1280</v>
      </c>
      <c r="F127" s="206" t="s">
        <v>1281</v>
      </c>
      <c r="G127" s="207" t="s">
        <v>165</v>
      </c>
      <c r="H127" s="208">
        <v>1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85</v>
      </c>
      <c r="AT127" s="216" t="s">
        <v>162</v>
      </c>
      <c r="AU127" s="216" t="s">
        <v>83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83</v>
      </c>
      <c r="BM127" s="216" t="s">
        <v>1282</v>
      </c>
    </row>
    <row r="128" s="2" customFormat="1" ht="14.4" customHeight="1">
      <c r="A128" s="35"/>
      <c r="B128" s="36"/>
      <c r="C128" s="204" t="s">
        <v>85</v>
      </c>
      <c r="D128" s="204" t="s">
        <v>162</v>
      </c>
      <c r="E128" s="205" t="s">
        <v>1283</v>
      </c>
      <c r="F128" s="206" t="s">
        <v>1284</v>
      </c>
      <c r="G128" s="207" t="s">
        <v>165</v>
      </c>
      <c r="H128" s="208">
        <v>0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210</v>
      </c>
      <c r="AT128" s="216" t="s">
        <v>162</v>
      </c>
      <c r="AU128" s="216" t="s">
        <v>83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210</v>
      </c>
      <c r="BM128" s="216" t="s">
        <v>1285</v>
      </c>
    </row>
    <row r="129" s="2" customFormat="1" ht="14.4" customHeight="1">
      <c r="A129" s="35"/>
      <c r="B129" s="36"/>
      <c r="C129" s="204" t="s">
        <v>92</v>
      </c>
      <c r="D129" s="204" t="s">
        <v>162</v>
      </c>
      <c r="E129" s="205" t="s">
        <v>1286</v>
      </c>
      <c r="F129" s="206" t="s">
        <v>1287</v>
      </c>
      <c r="G129" s="207" t="s">
        <v>165</v>
      </c>
      <c r="H129" s="208">
        <v>2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210</v>
      </c>
      <c r="AT129" s="216" t="s">
        <v>162</v>
      </c>
      <c r="AU129" s="216" t="s">
        <v>83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210</v>
      </c>
      <c r="BM129" s="216" t="s">
        <v>1288</v>
      </c>
    </row>
    <row r="130" s="2" customFormat="1" ht="24.15" customHeight="1">
      <c r="A130" s="35"/>
      <c r="B130" s="36"/>
      <c r="C130" s="204" t="s">
        <v>97</v>
      </c>
      <c r="D130" s="204" t="s">
        <v>162</v>
      </c>
      <c r="E130" s="205" t="s">
        <v>1289</v>
      </c>
      <c r="F130" s="206" t="s">
        <v>1290</v>
      </c>
      <c r="G130" s="207" t="s">
        <v>165</v>
      </c>
      <c r="H130" s="208">
        <v>2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210</v>
      </c>
      <c r="AT130" s="216" t="s">
        <v>162</v>
      </c>
      <c r="AU130" s="216" t="s">
        <v>83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210</v>
      </c>
      <c r="BM130" s="216" t="s">
        <v>1291</v>
      </c>
    </row>
    <row r="131" s="2" customFormat="1" ht="14.4" customHeight="1">
      <c r="A131" s="35"/>
      <c r="B131" s="36"/>
      <c r="C131" s="218" t="s">
        <v>178</v>
      </c>
      <c r="D131" s="218" t="s">
        <v>559</v>
      </c>
      <c r="E131" s="219" t="s">
        <v>598</v>
      </c>
      <c r="F131" s="220" t="s">
        <v>599</v>
      </c>
      <c r="G131" s="221" t="s">
        <v>165</v>
      </c>
      <c r="H131" s="222">
        <v>1</v>
      </c>
      <c r="I131" s="223"/>
      <c r="J131" s="224">
        <f>ROUND(I131*H131,2)</f>
        <v>0</v>
      </c>
      <c r="K131" s="220" t="s">
        <v>1</v>
      </c>
      <c r="L131" s="41"/>
      <c r="M131" s="225" t="s">
        <v>1</v>
      </c>
      <c r="N131" s="226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562</v>
      </c>
      <c r="AT131" s="216" t="s">
        <v>559</v>
      </c>
      <c r="AU131" s="216" t="s">
        <v>83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562</v>
      </c>
      <c r="BM131" s="216" t="s">
        <v>1292</v>
      </c>
    </row>
    <row r="132" s="2" customFormat="1" ht="14.4" customHeight="1">
      <c r="A132" s="35"/>
      <c r="B132" s="36"/>
      <c r="C132" s="218" t="s">
        <v>182</v>
      </c>
      <c r="D132" s="218" t="s">
        <v>559</v>
      </c>
      <c r="E132" s="219" t="s">
        <v>1293</v>
      </c>
      <c r="F132" s="220" t="s">
        <v>1294</v>
      </c>
      <c r="G132" s="221" t="s">
        <v>165</v>
      </c>
      <c r="H132" s="222">
        <v>4</v>
      </c>
      <c r="I132" s="223"/>
      <c r="J132" s="224">
        <f>ROUND(I132*H132,2)</f>
        <v>0</v>
      </c>
      <c r="K132" s="220" t="s">
        <v>1</v>
      </c>
      <c r="L132" s="41"/>
      <c r="M132" s="225" t="s">
        <v>1</v>
      </c>
      <c r="N132" s="226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562</v>
      </c>
      <c r="AT132" s="216" t="s">
        <v>559</v>
      </c>
      <c r="AU132" s="216" t="s">
        <v>83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562</v>
      </c>
      <c r="BM132" s="216" t="s">
        <v>1295</v>
      </c>
    </row>
    <row r="133" s="2" customFormat="1" ht="14.4" customHeight="1">
      <c r="A133" s="35"/>
      <c r="B133" s="36"/>
      <c r="C133" s="218" t="s">
        <v>186</v>
      </c>
      <c r="D133" s="218" t="s">
        <v>559</v>
      </c>
      <c r="E133" s="219" t="s">
        <v>1296</v>
      </c>
      <c r="F133" s="220" t="s">
        <v>1297</v>
      </c>
      <c r="G133" s="221" t="s">
        <v>165</v>
      </c>
      <c r="H133" s="222">
        <v>4</v>
      </c>
      <c r="I133" s="223"/>
      <c r="J133" s="224">
        <f>ROUND(I133*H133,2)</f>
        <v>0</v>
      </c>
      <c r="K133" s="220" t="s">
        <v>1</v>
      </c>
      <c r="L133" s="41"/>
      <c r="M133" s="225" t="s">
        <v>1</v>
      </c>
      <c r="N133" s="226" t="s">
        <v>42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562</v>
      </c>
      <c r="AT133" s="216" t="s">
        <v>559</v>
      </c>
      <c r="AU133" s="216" t="s">
        <v>83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562</v>
      </c>
      <c r="BM133" s="216" t="s">
        <v>1298</v>
      </c>
    </row>
    <row r="134" s="2" customFormat="1" ht="37.8" customHeight="1">
      <c r="A134" s="35"/>
      <c r="B134" s="36"/>
      <c r="C134" s="204" t="s">
        <v>190</v>
      </c>
      <c r="D134" s="204" t="s">
        <v>162</v>
      </c>
      <c r="E134" s="205" t="s">
        <v>1299</v>
      </c>
      <c r="F134" s="206" t="s">
        <v>1300</v>
      </c>
      <c r="G134" s="207" t="s">
        <v>1301</v>
      </c>
      <c r="H134" s="208">
        <v>0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42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210</v>
      </c>
      <c r="AT134" s="216" t="s">
        <v>162</v>
      </c>
      <c r="AU134" s="216" t="s">
        <v>83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210</v>
      </c>
      <c r="BM134" s="216" t="s">
        <v>1302</v>
      </c>
    </row>
    <row r="135" s="2" customFormat="1" ht="14.4" customHeight="1">
      <c r="A135" s="35"/>
      <c r="B135" s="36"/>
      <c r="C135" s="218" t="s">
        <v>194</v>
      </c>
      <c r="D135" s="218" t="s">
        <v>559</v>
      </c>
      <c r="E135" s="219" t="s">
        <v>1303</v>
      </c>
      <c r="F135" s="220" t="s">
        <v>1304</v>
      </c>
      <c r="G135" s="221" t="s">
        <v>165</v>
      </c>
      <c r="H135" s="222">
        <v>1</v>
      </c>
      <c r="I135" s="223"/>
      <c r="J135" s="224">
        <f>ROUND(I135*H135,2)</f>
        <v>0</v>
      </c>
      <c r="K135" s="220" t="s">
        <v>1</v>
      </c>
      <c r="L135" s="41"/>
      <c r="M135" s="225" t="s">
        <v>1</v>
      </c>
      <c r="N135" s="226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83</v>
      </c>
      <c r="AT135" s="216" t="s">
        <v>559</v>
      </c>
      <c r="AU135" s="216" t="s">
        <v>83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83</v>
      </c>
      <c r="BM135" s="216" t="s">
        <v>1305</v>
      </c>
    </row>
    <row r="136" s="2" customFormat="1" ht="14.4" customHeight="1">
      <c r="A136" s="35"/>
      <c r="B136" s="36"/>
      <c r="C136" s="204" t="s">
        <v>198</v>
      </c>
      <c r="D136" s="204" t="s">
        <v>162</v>
      </c>
      <c r="E136" s="205" t="s">
        <v>468</v>
      </c>
      <c r="F136" s="206" t="s">
        <v>469</v>
      </c>
      <c r="G136" s="207" t="s">
        <v>165</v>
      </c>
      <c r="H136" s="208">
        <v>1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85</v>
      </c>
      <c r="AT136" s="216" t="s">
        <v>162</v>
      </c>
      <c r="AU136" s="216" t="s">
        <v>83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83</v>
      </c>
      <c r="BM136" s="216" t="s">
        <v>1306</v>
      </c>
    </row>
    <row r="137" s="2" customFormat="1" ht="14.4" customHeight="1">
      <c r="A137" s="35"/>
      <c r="B137" s="36"/>
      <c r="C137" s="204" t="s">
        <v>202</v>
      </c>
      <c r="D137" s="204" t="s">
        <v>162</v>
      </c>
      <c r="E137" s="205" t="s">
        <v>1307</v>
      </c>
      <c r="F137" s="206" t="s">
        <v>1308</v>
      </c>
      <c r="G137" s="207" t="s">
        <v>165</v>
      </c>
      <c r="H137" s="208">
        <v>0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85</v>
      </c>
      <c r="AT137" s="216" t="s">
        <v>162</v>
      </c>
      <c r="AU137" s="216" t="s">
        <v>83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83</v>
      </c>
      <c r="BM137" s="216" t="s">
        <v>1309</v>
      </c>
    </row>
    <row r="138" s="2" customFormat="1" ht="37.8" customHeight="1">
      <c r="A138" s="35"/>
      <c r="B138" s="36"/>
      <c r="C138" s="204" t="s">
        <v>268</v>
      </c>
      <c r="D138" s="204" t="s">
        <v>162</v>
      </c>
      <c r="E138" s="205" t="s">
        <v>1310</v>
      </c>
      <c r="F138" s="206" t="s">
        <v>1311</v>
      </c>
      <c r="G138" s="207" t="s">
        <v>165</v>
      </c>
      <c r="H138" s="208">
        <v>20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42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210</v>
      </c>
      <c r="AT138" s="216" t="s">
        <v>162</v>
      </c>
      <c r="AU138" s="216" t="s">
        <v>83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210</v>
      </c>
      <c r="BM138" s="216" t="s">
        <v>1312</v>
      </c>
    </row>
    <row r="139" s="2" customFormat="1" ht="62.7" customHeight="1">
      <c r="A139" s="35"/>
      <c r="B139" s="36"/>
      <c r="C139" s="204" t="s">
        <v>230</v>
      </c>
      <c r="D139" s="204" t="s">
        <v>162</v>
      </c>
      <c r="E139" s="205" t="s">
        <v>1313</v>
      </c>
      <c r="F139" s="206" t="s">
        <v>1314</v>
      </c>
      <c r="G139" s="207" t="s">
        <v>165</v>
      </c>
      <c r="H139" s="208">
        <v>0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42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210</v>
      </c>
      <c r="AT139" s="216" t="s">
        <v>162</v>
      </c>
      <c r="AU139" s="216" t="s">
        <v>83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210</v>
      </c>
      <c r="BM139" s="216" t="s">
        <v>1315</v>
      </c>
    </row>
    <row r="140" s="2" customFormat="1" ht="14.4" customHeight="1">
      <c r="A140" s="35"/>
      <c r="B140" s="36"/>
      <c r="C140" s="218" t="s">
        <v>234</v>
      </c>
      <c r="D140" s="218" t="s">
        <v>559</v>
      </c>
      <c r="E140" s="219" t="s">
        <v>1316</v>
      </c>
      <c r="F140" s="220" t="s">
        <v>1317</v>
      </c>
      <c r="G140" s="221" t="s">
        <v>165</v>
      </c>
      <c r="H140" s="222">
        <v>1</v>
      </c>
      <c r="I140" s="223"/>
      <c r="J140" s="224">
        <f>ROUND(I140*H140,2)</f>
        <v>0</v>
      </c>
      <c r="K140" s="220" t="s">
        <v>1</v>
      </c>
      <c r="L140" s="41"/>
      <c r="M140" s="225" t="s">
        <v>1</v>
      </c>
      <c r="N140" s="226" t="s">
        <v>42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562</v>
      </c>
      <c r="AT140" s="216" t="s">
        <v>559</v>
      </c>
      <c r="AU140" s="216" t="s">
        <v>83</v>
      </c>
      <c r="AY140" s="14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83</v>
      </c>
      <c r="BK140" s="217">
        <f>ROUND(I140*H140,2)</f>
        <v>0</v>
      </c>
      <c r="BL140" s="14" t="s">
        <v>562</v>
      </c>
      <c r="BM140" s="216" t="s">
        <v>1318</v>
      </c>
    </row>
    <row r="141" s="2" customFormat="1" ht="14.4" customHeight="1">
      <c r="A141" s="35"/>
      <c r="B141" s="36"/>
      <c r="C141" s="218" t="s">
        <v>8</v>
      </c>
      <c r="D141" s="218" t="s">
        <v>559</v>
      </c>
      <c r="E141" s="219" t="s">
        <v>1319</v>
      </c>
      <c r="F141" s="220" t="s">
        <v>1320</v>
      </c>
      <c r="G141" s="221" t="s">
        <v>165</v>
      </c>
      <c r="H141" s="222">
        <v>1</v>
      </c>
      <c r="I141" s="223"/>
      <c r="J141" s="224">
        <f>ROUND(I141*H141,2)</f>
        <v>0</v>
      </c>
      <c r="K141" s="220" t="s">
        <v>1</v>
      </c>
      <c r="L141" s="41"/>
      <c r="M141" s="225" t="s">
        <v>1</v>
      </c>
      <c r="N141" s="226" t="s">
        <v>42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562</v>
      </c>
      <c r="AT141" s="216" t="s">
        <v>559</v>
      </c>
      <c r="AU141" s="216" t="s">
        <v>83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562</v>
      </c>
      <c r="BM141" s="216" t="s">
        <v>1321</v>
      </c>
    </row>
    <row r="142" s="2" customFormat="1" ht="14.4" customHeight="1">
      <c r="A142" s="35"/>
      <c r="B142" s="36"/>
      <c r="C142" s="218" t="s">
        <v>241</v>
      </c>
      <c r="D142" s="218" t="s">
        <v>559</v>
      </c>
      <c r="E142" s="219" t="s">
        <v>1322</v>
      </c>
      <c r="F142" s="220" t="s">
        <v>1323</v>
      </c>
      <c r="G142" s="221" t="s">
        <v>165</v>
      </c>
      <c r="H142" s="222">
        <v>1</v>
      </c>
      <c r="I142" s="223"/>
      <c r="J142" s="224">
        <f>ROUND(I142*H142,2)</f>
        <v>0</v>
      </c>
      <c r="K142" s="220" t="s">
        <v>1</v>
      </c>
      <c r="L142" s="41"/>
      <c r="M142" s="225" t="s">
        <v>1</v>
      </c>
      <c r="N142" s="226" t="s">
        <v>42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562</v>
      </c>
      <c r="AT142" s="216" t="s">
        <v>559</v>
      </c>
      <c r="AU142" s="216" t="s">
        <v>83</v>
      </c>
      <c r="AY142" s="14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83</v>
      </c>
      <c r="BK142" s="217">
        <f>ROUND(I142*H142,2)</f>
        <v>0</v>
      </c>
      <c r="BL142" s="14" t="s">
        <v>562</v>
      </c>
      <c r="BM142" s="216" t="s">
        <v>1324</v>
      </c>
    </row>
    <row r="143" s="2" customFormat="1" ht="24.15" customHeight="1">
      <c r="A143" s="35"/>
      <c r="B143" s="36"/>
      <c r="C143" s="204" t="s">
        <v>245</v>
      </c>
      <c r="D143" s="204" t="s">
        <v>162</v>
      </c>
      <c r="E143" s="205" t="s">
        <v>1325</v>
      </c>
      <c r="F143" s="206" t="s">
        <v>1326</v>
      </c>
      <c r="G143" s="207" t="s">
        <v>165</v>
      </c>
      <c r="H143" s="208">
        <v>1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42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210</v>
      </c>
      <c r="AT143" s="216" t="s">
        <v>162</v>
      </c>
      <c r="AU143" s="216" t="s">
        <v>83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210</v>
      </c>
      <c r="BM143" s="216" t="s">
        <v>1327</v>
      </c>
    </row>
    <row r="144" s="2" customFormat="1" ht="14.4" customHeight="1">
      <c r="A144" s="35"/>
      <c r="B144" s="36"/>
      <c r="C144" s="204" t="s">
        <v>249</v>
      </c>
      <c r="D144" s="204" t="s">
        <v>162</v>
      </c>
      <c r="E144" s="205" t="s">
        <v>898</v>
      </c>
      <c r="F144" s="206" t="s">
        <v>899</v>
      </c>
      <c r="G144" s="207" t="s">
        <v>165</v>
      </c>
      <c r="H144" s="208">
        <v>1</v>
      </c>
      <c r="I144" s="209"/>
      <c r="J144" s="210">
        <f>ROUND(I144*H144,2)</f>
        <v>0</v>
      </c>
      <c r="K144" s="206" t="s">
        <v>1</v>
      </c>
      <c r="L144" s="211"/>
      <c r="M144" s="212" t="s">
        <v>1</v>
      </c>
      <c r="N144" s="213" t="s">
        <v>42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562</v>
      </c>
      <c r="AT144" s="216" t="s">
        <v>162</v>
      </c>
      <c r="AU144" s="216" t="s">
        <v>83</v>
      </c>
      <c r="AY144" s="14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83</v>
      </c>
      <c r="BK144" s="217">
        <f>ROUND(I144*H144,2)</f>
        <v>0</v>
      </c>
      <c r="BL144" s="14" t="s">
        <v>562</v>
      </c>
      <c r="BM144" s="216" t="s">
        <v>1328</v>
      </c>
    </row>
    <row r="145" s="2" customFormat="1" ht="14.4" customHeight="1">
      <c r="A145" s="35"/>
      <c r="B145" s="36"/>
      <c r="C145" s="204" t="s">
        <v>253</v>
      </c>
      <c r="D145" s="204" t="s">
        <v>162</v>
      </c>
      <c r="E145" s="205" t="s">
        <v>902</v>
      </c>
      <c r="F145" s="206" t="s">
        <v>903</v>
      </c>
      <c r="G145" s="207" t="s">
        <v>165</v>
      </c>
      <c r="H145" s="208">
        <v>1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42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85</v>
      </c>
      <c r="AT145" s="216" t="s">
        <v>162</v>
      </c>
      <c r="AU145" s="216" t="s">
        <v>83</v>
      </c>
      <c r="AY145" s="14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83</v>
      </c>
      <c r="BK145" s="217">
        <f>ROUND(I145*H145,2)</f>
        <v>0</v>
      </c>
      <c r="BL145" s="14" t="s">
        <v>83</v>
      </c>
      <c r="BM145" s="216" t="s">
        <v>1329</v>
      </c>
    </row>
    <row r="146" s="2" customFormat="1" ht="24.15" customHeight="1">
      <c r="A146" s="35"/>
      <c r="B146" s="36"/>
      <c r="C146" s="204" t="s">
        <v>258</v>
      </c>
      <c r="D146" s="204" t="s">
        <v>162</v>
      </c>
      <c r="E146" s="205" t="s">
        <v>906</v>
      </c>
      <c r="F146" s="206" t="s">
        <v>907</v>
      </c>
      <c r="G146" s="207" t="s">
        <v>165</v>
      </c>
      <c r="H146" s="208">
        <v>1</v>
      </c>
      <c r="I146" s="209"/>
      <c r="J146" s="210">
        <f>ROUND(I146*H146,2)</f>
        <v>0</v>
      </c>
      <c r="K146" s="206" t="s">
        <v>1</v>
      </c>
      <c r="L146" s="211"/>
      <c r="M146" s="212" t="s">
        <v>1</v>
      </c>
      <c r="N146" s="213" t="s">
        <v>42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85</v>
      </c>
      <c r="AT146" s="216" t="s">
        <v>162</v>
      </c>
      <c r="AU146" s="216" t="s">
        <v>83</v>
      </c>
      <c r="AY146" s="14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83</v>
      </c>
      <c r="BK146" s="217">
        <f>ROUND(I146*H146,2)</f>
        <v>0</v>
      </c>
      <c r="BL146" s="14" t="s">
        <v>83</v>
      </c>
      <c r="BM146" s="216" t="s">
        <v>1330</v>
      </c>
    </row>
    <row r="147" s="2" customFormat="1" ht="14.4" customHeight="1">
      <c r="A147" s="35"/>
      <c r="B147" s="36"/>
      <c r="C147" s="204" t="s">
        <v>7</v>
      </c>
      <c r="D147" s="204" t="s">
        <v>162</v>
      </c>
      <c r="E147" s="205" t="s">
        <v>910</v>
      </c>
      <c r="F147" s="206" t="s">
        <v>911</v>
      </c>
      <c r="G147" s="207" t="s">
        <v>165</v>
      </c>
      <c r="H147" s="208">
        <v>2</v>
      </c>
      <c r="I147" s="209"/>
      <c r="J147" s="210">
        <f>ROUND(I147*H147,2)</f>
        <v>0</v>
      </c>
      <c r="K147" s="206" t="s">
        <v>1</v>
      </c>
      <c r="L147" s="211"/>
      <c r="M147" s="212" t="s">
        <v>1</v>
      </c>
      <c r="N147" s="213" t="s">
        <v>42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85</v>
      </c>
      <c r="AT147" s="216" t="s">
        <v>162</v>
      </c>
      <c r="AU147" s="216" t="s">
        <v>83</v>
      </c>
      <c r="AY147" s="14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83</v>
      </c>
      <c r="BK147" s="217">
        <f>ROUND(I147*H147,2)</f>
        <v>0</v>
      </c>
      <c r="BL147" s="14" t="s">
        <v>83</v>
      </c>
      <c r="BM147" s="216" t="s">
        <v>1331</v>
      </c>
    </row>
    <row r="148" s="2" customFormat="1" ht="37.8" customHeight="1">
      <c r="A148" s="35"/>
      <c r="B148" s="36"/>
      <c r="C148" s="218" t="s">
        <v>272</v>
      </c>
      <c r="D148" s="218" t="s">
        <v>559</v>
      </c>
      <c r="E148" s="219" t="s">
        <v>1332</v>
      </c>
      <c r="F148" s="220" t="s">
        <v>1333</v>
      </c>
      <c r="G148" s="221" t="s">
        <v>165</v>
      </c>
      <c r="H148" s="222">
        <v>1</v>
      </c>
      <c r="I148" s="223"/>
      <c r="J148" s="224">
        <f>ROUND(I148*H148,2)</f>
        <v>0</v>
      </c>
      <c r="K148" s="220" t="s">
        <v>1</v>
      </c>
      <c r="L148" s="41"/>
      <c r="M148" s="225" t="s">
        <v>1</v>
      </c>
      <c r="N148" s="226" t="s">
        <v>42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562</v>
      </c>
      <c r="AT148" s="216" t="s">
        <v>559</v>
      </c>
      <c r="AU148" s="216" t="s">
        <v>83</v>
      </c>
      <c r="AY148" s="14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83</v>
      </c>
      <c r="BK148" s="217">
        <f>ROUND(I148*H148,2)</f>
        <v>0</v>
      </c>
      <c r="BL148" s="14" t="s">
        <v>562</v>
      </c>
      <c r="BM148" s="216" t="s">
        <v>1334</v>
      </c>
    </row>
    <row r="149" s="2" customFormat="1" ht="24.15" customHeight="1">
      <c r="A149" s="35"/>
      <c r="B149" s="36"/>
      <c r="C149" s="218" t="s">
        <v>276</v>
      </c>
      <c r="D149" s="218" t="s">
        <v>559</v>
      </c>
      <c r="E149" s="219" t="s">
        <v>1046</v>
      </c>
      <c r="F149" s="220" t="s">
        <v>1047</v>
      </c>
      <c r="G149" s="221" t="s">
        <v>165</v>
      </c>
      <c r="H149" s="222">
        <v>1</v>
      </c>
      <c r="I149" s="223"/>
      <c r="J149" s="224">
        <f>ROUND(I149*H149,2)</f>
        <v>0</v>
      </c>
      <c r="K149" s="220" t="s">
        <v>1</v>
      </c>
      <c r="L149" s="41"/>
      <c r="M149" s="225" t="s">
        <v>1</v>
      </c>
      <c r="N149" s="226" t="s">
        <v>42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562</v>
      </c>
      <c r="AT149" s="216" t="s">
        <v>559</v>
      </c>
      <c r="AU149" s="216" t="s">
        <v>83</v>
      </c>
      <c r="AY149" s="14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83</v>
      </c>
      <c r="BK149" s="217">
        <f>ROUND(I149*H149,2)</f>
        <v>0</v>
      </c>
      <c r="BL149" s="14" t="s">
        <v>562</v>
      </c>
      <c r="BM149" s="216" t="s">
        <v>1335</v>
      </c>
    </row>
    <row r="150" s="2" customFormat="1" ht="24.15" customHeight="1">
      <c r="A150" s="35"/>
      <c r="B150" s="36"/>
      <c r="C150" s="218" t="s">
        <v>280</v>
      </c>
      <c r="D150" s="218" t="s">
        <v>559</v>
      </c>
      <c r="E150" s="219" t="s">
        <v>1054</v>
      </c>
      <c r="F150" s="220" t="s">
        <v>1055</v>
      </c>
      <c r="G150" s="221" t="s">
        <v>165</v>
      </c>
      <c r="H150" s="222">
        <v>1</v>
      </c>
      <c r="I150" s="223"/>
      <c r="J150" s="224">
        <f>ROUND(I150*H150,2)</f>
        <v>0</v>
      </c>
      <c r="K150" s="220" t="s">
        <v>1</v>
      </c>
      <c r="L150" s="41"/>
      <c r="M150" s="241" t="s">
        <v>1</v>
      </c>
      <c r="N150" s="242" t="s">
        <v>42</v>
      </c>
      <c r="O150" s="243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562</v>
      </c>
      <c r="AT150" s="216" t="s">
        <v>559</v>
      </c>
      <c r="AU150" s="216" t="s">
        <v>83</v>
      </c>
      <c r="AY150" s="14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83</v>
      </c>
      <c r="BK150" s="217">
        <f>ROUND(I150*H150,2)</f>
        <v>0</v>
      </c>
      <c r="BL150" s="14" t="s">
        <v>562</v>
      </c>
      <c r="BM150" s="216" t="s">
        <v>1336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Mc0k7EyZn51MHCgwsyzJyVqK6IhMaOquWsqRAr7ha26TttSZmfCrqXdeLSMQtRtzHRUhQIyDdLnebt6/9dFhOQ==" hashValue="wvEOQiuPiXOujbCdK68F4hnCg/O+ouLkWKRgV9HoK6VATAOab46X0asp1Optv9D04tV15xEzl9vqthoj44mZxw==" algorithmName="SHA-512" password="CC35"/>
  <autoFilter ref="C124:K15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138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139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1337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ROUND((SUM(BE125:BE150)),  2)</f>
        <v>0</v>
      </c>
      <c r="G37" s="35"/>
      <c r="H37" s="35"/>
      <c r="I37" s="162">
        <v>0.20999999999999999</v>
      </c>
      <c r="J37" s="161">
        <f>ROUND(((SUM(BE125:BE150))*I37),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ROUND((SUM(BF125:BF150)),  2)</f>
        <v>0</v>
      </c>
      <c r="G38" s="35"/>
      <c r="H38" s="35"/>
      <c r="I38" s="162">
        <v>0.14999999999999999</v>
      </c>
      <c r="J38" s="161">
        <f>ROUND(((SUM(BF125:BF150))*I38),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ROUND((SUM(BG125:BG150)),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ROUND((SUM(BH125:BH150)),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ROUND((SUM(BI125:BI150)),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138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139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04 - PZS S2/P5778 v km 45,340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J126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149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Oprava zabezpečovacího zařízení v žst. Sázava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135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1" customFormat="1" ht="16.5" customHeight="1">
      <c r="B113" s="18"/>
      <c r="C113" s="19"/>
      <c r="D113" s="19"/>
      <c r="E113" s="181" t="s">
        <v>136</v>
      </c>
      <c r="F113" s="19"/>
      <c r="G113" s="19"/>
      <c r="H113" s="19"/>
      <c r="I113" s="19"/>
      <c r="J113" s="19"/>
      <c r="K113" s="19"/>
      <c r="L113" s="17"/>
    </row>
    <row r="114" s="1" customFormat="1" ht="12" customHeight="1">
      <c r="B114" s="18"/>
      <c r="C114" s="29" t="s">
        <v>137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2" t="s">
        <v>138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139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04 - PZS S2/P5778 v km 45,340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 xml:space="preserve"> </v>
      </c>
      <c r="G119" s="37"/>
      <c r="H119" s="37"/>
      <c r="I119" s="29" t="s">
        <v>22</v>
      </c>
      <c r="J119" s="76" t="str">
        <f>IF(J16="","",J16)</f>
        <v>29. 3. 2021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 xml:space="preserve"> </v>
      </c>
      <c r="G121" s="37"/>
      <c r="H121" s="37"/>
      <c r="I121" s="29" t="s">
        <v>31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29</v>
      </c>
      <c r="D122" s="37"/>
      <c r="E122" s="37"/>
      <c r="F122" s="24" t="str">
        <f>IF(E22="","",E22)</f>
        <v>Vyplň údaj</v>
      </c>
      <c r="G122" s="37"/>
      <c r="H122" s="37"/>
      <c r="I122" s="29" t="s">
        <v>34</v>
      </c>
      <c r="J122" s="33" t="str">
        <f>E28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150</v>
      </c>
      <c r="D124" s="196" t="s">
        <v>62</v>
      </c>
      <c r="E124" s="196" t="s">
        <v>58</v>
      </c>
      <c r="F124" s="196" t="s">
        <v>59</v>
      </c>
      <c r="G124" s="196" t="s">
        <v>151</v>
      </c>
      <c r="H124" s="196" t="s">
        <v>152</v>
      </c>
      <c r="I124" s="196" t="s">
        <v>153</v>
      </c>
      <c r="J124" s="196" t="s">
        <v>144</v>
      </c>
      <c r="K124" s="197" t="s">
        <v>154</v>
      </c>
      <c r="L124" s="198"/>
      <c r="M124" s="97" t="s">
        <v>1</v>
      </c>
      <c r="N124" s="98" t="s">
        <v>41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</f>
        <v>0</v>
      </c>
      <c r="Q125" s="101"/>
      <c r="R125" s="201">
        <f>R126</f>
        <v>0</v>
      </c>
      <c r="S125" s="101"/>
      <c r="T125" s="20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146</v>
      </c>
      <c r="BK125" s="203">
        <f>BK126</f>
        <v>0</v>
      </c>
    </row>
    <row r="126" s="11" customFormat="1" ht="25.92" customHeight="1">
      <c r="A126" s="11"/>
      <c r="B126" s="227"/>
      <c r="C126" s="228"/>
      <c r="D126" s="229" t="s">
        <v>76</v>
      </c>
      <c r="E126" s="230" t="s">
        <v>1109</v>
      </c>
      <c r="F126" s="230" t="s">
        <v>1110</v>
      </c>
      <c r="G126" s="228"/>
      <c r="H126" s="228"/>
      <c r="I126" s="231"/>
      <c r="J126" s="232">
        <f>BK126</f>
        <v>0</v>
      </c>
      <c r="K126" s="228"/>
      <c r="L126" s="233"/>
      <c r="M126" s="234"/>
      <c r="N126" s="235"/>
      <c r="O126" s="235"/>
      <c r="P126" s="236">
        <f>SUM(P127:P150)</f>
        <v>0</v>
      </c>
      <c r="Q126" s="235"/>
      <c r="R126" s="236">
        <f>SUM(R127:R150)</f>
        <v>0</v>
      </c>
      <c r="S126" s="235"/>
      <c r="T126" s="237">
        <f>SUM(T127:T150)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8" t="s">
        <v>97</v>
      </c>
      <c r="AT126" s="239" t="s">
        <v>76</v>
      </c>
      <c r="AU126" s="239" t="s">
        <v>77</v>
      </c>
      <c r="AY126" s="238" t="s">
        <v>166</v>
      </c>
      <c r="BK126" s="240">
        <f>SUM(BK127:BK150)</f>
        <v>0</v>
      </c>
    </row>
    <row r="127" s="2" customFormat="1" ht="24.15" customHeight="1">
      <c r="A127" s="35"/>
      <c r="B127" s="36"/>
      <c r="C127" s="204" t="s">
        <v>83</v>
      </c>
      <c r="D127" s="204" t="s">
        <v>162</v>
      </c>
      <c r="E127" s="205" t="s">
        <v>1280</v>
      </c>
      <c r="F127" s="206" t="s">
        <v>1281</v>
      </c>
      <c r="G127" s="207" t="s">
        <v>165</v>
      </c>
      <c r="H127" s="208">
        <v>1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85</v>
      </c>
      <c r="AT127" s="216" t="s">
        <v>162</v>
      </c>
      <c r="AU127" s="216" t="s">
        <v>83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83</v>
      </c>
      <c r="BM127" s="216" t="s">
        <v>1338</v>
      </c>
    </row>
    <row r="128" s="2" customFormat="1" ht="14.4" customHeight="1">
      <c r="A128" s="35"/>
      <c r="B128" s="36"/>
      <c r="C128" s="204" t="s">
        <v>85</v>
      </c>
      <c r="D128" s="204" t="s">
        <v>162</v>
      </c>
      <c r="E128" s="205" t="s">
        <v>1283</v>
      </c>
      <c r="F128" s="206" t="s">
        <v>1284</v>
      </c>
      <c r="G128" s="207" t="s">
        <v>165</v>
      </c>
      <c r="H128" s="208">
        <v>0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210</v>
      </c>
      <c r="AT128" s="216" t="s">
        <v>162</v>
      </c>
      <c r="AU128" s="216" t="s">
        <v>83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210</v>
      </c>
      <c r="BM128" s="216" t="s">
        <v>1339</v>
      </c>
    </row>
    <row r="129" s="2" customFormat="1" ht="14.4" customHeight="1">
      <c r="A129" s="35"/>
      <c r="B129" s="36"/>
      <c r="C129" s="204" t="s">
        <v>92</v>
      </c>
      <c r="D129" s="204" t="s">
        <v>162</v>
      </c>
      <c r="E129" s="205" t="s">
        <v>1286</v>
      </c>
      <c r="F129" s="206" t="s">
        <v>1287</v>
      </c>
      <c r="G129" s="207" t="s">
        <v>165</v>
      </c>
      <c r="H129" s="208">
        <v>2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210</v>
      </c>
      <c r="AT129" s="216" t="s">
        <v>162</v>
      </c>
      <c r="AU129" s="216" t="s">
        <v>83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210</v>
      </c>
      <c r="BM129" s="216" t="s">
        <v>1340</v>
      </c>
    </row>
    <row r="130" s="2" customFormat="1" ht="24.15" customHeight="1">
      <c r="A130" s="35"/>
      <c r="B130" s="36"/>
      <c r="C130" s="204" t="s">
        <v>97</v>
      </c>
      <c r="D130" s="204" t="s">
        <v>162</v>
      </c>
      <c r="E130" s="205" t="s">
        <v>1289</v>
      </c>
      <c r="F130" s="206" t="s">
        <v>1290</v>
      </c>
      <c r="G130" s="207" t="s">
        <v>165</v>
      </c>
      <c r="H130" s="208">
        <v>2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210</v>
      </c>
      <c r="AT130" s="216" t="s">
        <v>162</v>
      </c>
      <c r="AU130" s="216" t="s">
        <v>83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210</v>
      </c>
      <c r="BM130" s="216" t="s">
        <v>1341</v>
      </c>
    </row>
    <row r="131" s="2" customFormat="1" ht="14.4" customHeight="1">
      <c r="A131" s="35"/>
      <c r="B131" s="36"/>
      <c r="C131" s="218" t="s">
        <v>178</v>
      </c>
      <c r="D131" s="218" t="s">
        <v>559</v>
      </c>
      <c r="E131" s="219" t="s">
        <v>598</v>
      </c>
      <c r="F131" s="220" t="s">
        <v>599</v>
      </c>
      <c r="G131" s="221" t="s">
        <v>165</v>
      </c>
      <c r="H131" s="222">
        <v>1</v>
      </c>
      <c r="I131" s="223"/>
      <c r="J131" s="224">
        <f>ROUND(I131*H131,2)</f>
        <v>0</v>
      </c>
      <c r="K131" s="220" t="s">
        <v>1</v>
      </c>
      <c r="L131" s="41"/>
      <c r="M131" s="225" t="s">
        <v>1</v>
      </c>
      <c r="N131" s="226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562</v>
      </c>
      <c r="AT131" s="216" t="s">
        <v>559</v>
      </c>
      <c r="AU131" s="216" t="s">
        <v>83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562</v>
      </c>
      <c r="BM131" s="216" t="s">
        <v>1342</v>
      </c>
    </row>
    <row r="132" s="2" customFormat="1" ht="14.4" customHeight="1">
      <c r="A132" s="35"/>
      <c r="B132" s="36"/>
      <c r="C132" s="218" t="s">
        <v>182</v>
      </c>
      <c r="D132" s="218" t="s">
        <v>559</v>
      </c>
      <c r="E132" s="219" t="s">
        <v>1293</v>
      </c>
      <c r="F132" s="220" t="s">
        <v>1294</v>
      </c>
      <c r="G132" s="221" t="s">
        <v>165</v>
      </c>
      <c r="H132" s="222">
        <v>4</v>
      </c>
      <c r="I132" s="223"/>
      <c r="J132" s="224">
        <f>ROUND(I132*H132,2)</f>
        <v>0</v>
      </c>
      <c r="K132" s="220" t="s">
        <v>1</v>
      </c>
      <c r="L132" s="41"/>
      <c r="M132" s="225" t="s">
        <v>1</v>
      </c>
      <c r="N132" s="226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562</v>
      </c>
      <c r="AT132" s="216" t="s">
        <v>559</v>
      </c>
      <c r="AU132" s="216" t="s">
        <v>83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562</v>
      </c>
      <c r="BM132" s="216" t="s">
        <v>1343</v>
      </c>
    </row>
    <row r="133" s="2" customFormat="1" ht="14.4" customHeight="1">
      <c r="A133" s="35"/>
      <c r="B133" s="36"/>
      <c r="C133" s="218" t="s">
        <v>186</v>
      </c>
      <c r="D133" s="218" t="s">
        <v>559</v>
      </c>
      <c r="E133" s="219" t="s">
        <v>1296</v>
      </c>
      <c r="F133" s="220" t="s">
        <v>1297</v>
      </c>
      <c r="G133" s="221" t="s">
        <v>165</v>
      </c>
      <c r="H133" s="222">
        <v>4</v>
      </c>
      <c r="I133" s="223"/>
      <c r="J133" s="224">
        <f>ROUND(I133*H133,2)</f>
        <v>0</v>
      </c>
      <c r="K133" s="220" t="s">
        <v>1</v>
      </c>
      <c r="L133" s="41"/>
      <c r="M133" s="225" t="s">
        <v>1</v>
      </c>
      <c r="N133" s="226" t="s">
        <v>42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562</v>
      </c>
      <c r="AT133" s="216" t="s">
        <v>559</v>
      </c>
      <c r="AU133" s="216" t="s">
        <v>83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562</v>
      </c>
      <c r="BM133" s="216" t="s">
        <v>1344</v>
      </c>
    </row>
    <row r="134" s="2" customFormat="1" ht="37.8" customHeight="1">
      <c r="A134" s="35"/>
      <c r="B134" s="36"/>
      <c r="C134" s="204" t="s">
        <v>190</v>
      </c>
      <c r="D134" s="204" t="s">
        <v>162</v>
      </c>
      <c r="E134" s="205" t="s">
        <v>1299</v>
      </c>
      <c r="F134" s="206" t="s">
        <v>1300</v>
      </c>
      <c r="G134" s="207" t="s">
        <v>1301</v>
      </c>
      <c r="H134" s="208">
        <v>0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42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210</v>
      </c>
      <c r="AT134" s="216" t="s">
        <v>162</v>
      </c>
      <c r="AU134" s="216" t="s">
        <v>83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210</v>
      </c>
      <c r="BM134" s="216" t="s">
        <v>1345</v>
      </c>
    </row>
    <row r="135" s="2" customFormat="1" ht="14.4" customHeight="1">
      <c r="A135" s="35"/>
      <c r="B135" s="36"/>
      <c r="C135" s="218" t="s">
        <v>194</v>
      </c>
      <c r="D135" s="218" t="s">
        <v>559</v>
      </c>
      <c r="E135" s="219" t="s">
        <v>1303</v>
      </c>
      <c r="F135" s="220" t="s">
        <v>1304</v>
      </c>
      <c r="G135" s="221" t="s">
        <v>165</v>
      </c>
      <c r="H135" s="222">
        <v>1</v>
      </c>
      <c r="I135" s="223"/>
      <c r="J135" s="224">
        <f>ROUND(I135*H135,2)</f>
        <v>0</v>
      </c>
      <c r="K135" s="220" t="s">
        <v>1</v>
      </c>
      <c r="L135" s="41"/>
      <c r="M135" s="225" t="s">
        <v>1</v>
      </c>
      <c r="N135" s="226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83</v>
      </c>
      <c r="AT135" s="216" t="s">
        <v>559</v>
      </c>
      <c r="AU135" s="216" t="s">
        <v>83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83</v>
      </c>
      <c r="BM135" s="216" t="s">
        <v>1346</v>
      </c>
    </row>
    <row r="136" s="2" customFormat="1" ht="14.4" customHeight="1">
      <c r="A136" s="35"/>
      <c r="B136" s="36"/>
      <c r="C136" s="204" t="s">
        <v>198</v>
      </c>
      <c r="D136" s="204" t="s">
        <v>162</v>
      </c>
      <c r="E136" s="205" t="s">
        <v>468</v>
      </c>
      <c r="F136" s="206" t="s">
        <v>469</v>
      </c>
      <c r="G136" s="207" t="s">
        <v>165</v>
      </c>
      <c r="H136" s="208">
        <v>1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85</v>
      </c>
      <c r="AT136" s="216" t="s">
        <v>162</v>
      </c>
      <c r="AU136" s="216" t="s">
        <v>83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83</v>
      </c>
      <c r="BM136" s="216" t="s">
        <v>1347</v>
      </c>
    </row>
    <row r="137" s="2" customFormat="1" ht="14.4" customHeight="1">
      <c r="A137" s="35"/>
      <c r="B137" s="36"/>
      <c r="C137" s="204" t="s">
        <v>202</v>
      </c>
      <c r="D137" s="204" t="s">
        <v>162</v>
      </c>
      <c r="E137" s="205" t="s">
        <v>1307</v>
      </c>
      <c r="F137" s="206" t="s">
        <v>1308</v>
      </c>
      <c r="G137" s="207" t="s">
        <v>165</v>
      </c>
      <c r="H137" s="208">
        <v>0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85</v>
      </c>
      <c r="AT137" s="216" t="s">
        <v>162</v>
      </c>
      <c r="AU137" s="216" t="s">
        <v>83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83</v>
      </c>
      <c r="BM137" s="216" t="s">
        <v>1348</v>
      </c>
    </row>
    <row r="138" s="2" customFormat="1" ht="37.8" customHeight="1">
      <c r="A138" s="35"/>
      <c r="B138" s="36"/>
      <c r="C138" s="204" t="s">
        <v>206</v>
      </c>
      <c r="D138" s="204" t="s">
        <v>162</v>
      </c>
      <c r="E138" s="205" t="s">
        <v>1310</v>
      </c>
      <c r="F138" s="206" t="s">
        <v>1311</v>
      </c>
      <c r="G138" s="207" t="s">
        <v>165</v>
      </c>
      <c r="H138" s="208">
        <v>20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42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210</v>
      </c>
      <c r="AT138" s="216" t="s">
        <v>162</v>
      </c>
      <c r="AU138" s="216" t="s">
        <v>83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210</v>
      </c>
      <c r="BM138" s="216" t="s">
        <v>1349</v>
      </c>
    </row>
    <row r="139" s="2" customFormat="1" ht="62.7" customHeight="1">
      <c r="A139" s="35"/>
      <c r="B139" s="36"/>
      <c r="C139" s="204" t="s">
        <v>230</v>
      </c>
      <c r="D139" s="204" t="s">
        <v>162</v>
      </c>
      <c r="E139" s="205" t="s">
        <v>1313</v>
      </c>
      <c r="F139" s="206" t="s">
        <v>1314</v>
      </c>
      <c r="G139" s="207" t="s">
        <v>165</v>
      </c>
      <c r="H139" s="208">
        <v>0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42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210</v>
      </c>
      <c r="AT139" s="216" t="s">
        <v>162</v>
      </c>
      <c r="AU139" s="216" t="s">
        <v>83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210</v>
      </c>
      <c r="BM139" s="216" t="s">
        <v>1350</v>
      </c>
    </row>
    <row r="140" s="2" customFormat="1" ht="14.4" customHeight="1">
      <c r="A140" s="35"/>
      <c r="B140" s="36"/>
      <c r="C140" s="218" t="s">
        <v>234</v>
      </c>
      <c r="D140" s="218" t="s">
        <v>559</v>
      </c>
      <c r="E140" s="219" t="s">
        <v>1316</v>
      </c>
      <c r="F140" s="220" t="s">
        <v>1317</v>
      </c>
      <c r="G140" s="221" t="s">
        <v>165</v>
      </c>
      <c r="H140" s="222">
        <v>1</v>
      </c>
      <c r="I140" s="223"/>
      <c r="J140" s="224">
        <f>ROUND(I140*H140,2)</f>
        <v>0</v>
      </c>
      <c r="K140" s="220" t="s">
        <v>1</v>
      </c>
      <c r="L140" s="41"/>
      <c r="M140" s="225" t="s">
        <v>1</v>
      </c>
      <c r="N140" s="226" t="s">
        <v>42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562</v>
      </c>
      <c r="AT140" s="216" t="s">
        <v>559</v>
      </c>
      <c r="AU140" s="216" t="s">
        <v>83</v>
      </c>
      <c r="AY140" s="14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83</v>
      </c>
      <c r="BK140" s="217">
        <f>ROUND(I140*H140,2)</f>
        <v>0</v>
      </c>
      <c r="BL140" s="14" t="s">
        <v>562</v>
      </c>
      <c r="BM140" s="216" t="s">
        <v>1351</v>
      </c>
    </row>
    <row r="141" s="2" customFormat="1" ht="14.4" customHeight="1">
      <c r="A141" s="35"/>
      <c r="B141" s="36"/>
      <c r="C141" s="218" t="s">
        <v>8</v>
      </c>
      <c r="D141" s="218" t="s">
        <v>559</v>
      </c>
      <c r="E141" s="219" t="s">
        <v>1319</v>
      </c>
      <c r="F141" s="220" t="s">
        <v>1320</v>
      </c>
      <c r="G141" s="221" t="s">
        <v>165</v>
      </c>
      <c r="H141" s="222">
        <v>1</v>
      </c>
      <c r="I141" s="223"/>
      <c r="J141" s="224">
        <f>ROUND(I141*H141,2)</f>
        <v>0</v>
      </c>
      <c r="K141" s="220" t="s">
        <v>1</v>
      </c>
      <c r="L141" s="41"/>
      <c r="M141" s="225" t="s">
        <v>1</v>
      </c>
      <c r="N141" s="226" t="s">
        <v>42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562</v>
      </c>
      <c r="AT141" s="216" t="s">
        <v>559</v>
      </c>
      <c r="AU141" s="216" t="s">
        <v>83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562</v>
      </c>
      <c r="BM141" s="216" t="s">
        <v>1352</v>
      </c>
    </row>
    <row r="142" s="2" customFormat="1" ht="14.4" customHeight="1">
      <c r="A142" s="35"/>
      <c r="B142" s="36"/>
      <c r="C142" s="218" t="s">
        <v>241</v>
      </c>
      <c r="D142" s="218" t="s">
        <v>559</v>
      </c>
      <c r="E142" s="219" t="s">
        <v>1322</v>
      </c>
      <c r="F142" s="220" t="s">
        <v>1323</v>
      </c>
      <c r="G142" s="221" t="s">
        <v>165</v>
      </c>
      <c r="H142" s="222">
        <v>1</v>
      </c>
      <c r="I142" s="223"/>
      <c r="J142" s="224">
        <f>ROUND(I142*H142,2)</f>
        <v>0</v>
      </c>
      <c r="K142" s="220" t="s">
        <v>1</v>
      </c>
      <c r="L142" s="41"/>
      <c r="M142" s="225" t="s">
        <v>1</v>
      </c>
      <c r="N142" s="226" t="s">
        <v>42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562</v>
      </c>
      <c r="AT142" s="216" t="s">
        <v>559</v>
      </c>
      <c r="AU142" s="216" t="s">
        <v>83</v>
      </c>
      <c r="AY142" s="14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83</v>
      </c>
      <c r="BK142" s="217">
        <f>ROUND(I142*H142,2)</f>
        <v>0</v>
      </c>
      <c r="BL142" s="14" t="s">
        <v>562</v>
      </c>
      <c r="BM142" s="216" t="s">
        <v>1353</v>
      </c>
    </row>
    <row r="143" s="2" customFormat="1" ht="24.15" customHeight="1">
      <c r="A143" s="35"/>
      <c r="B143" s="36"/>
      <c r="C143" s="204" t="s">
        <v>245</v>
      </c>
      <c r="D143" s="204" t="s">
        <v>162</v>
      </c>
      <c r="E143" s="205" t="s">
        <v>1325</v>
      </c>
      <c r="F143" s="206" t="s">
        <v>1326</v>
      </c>
      <c r="G143" s="207" t="s">
        <v>165</v>
      </c>
      <c r="H143" s="208">
        <v>1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42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210</v>
      </c>
      <c r="AT143" s="216" t="s">
        <v>162</v>
      </c>
      <c r="AU143" s="216" t="s">
        <v>83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210</v>
      </c>
      <c r="BM143" s="216" t="s">
        <v>1354</v>
      </c>
    </row>
    <row r="144" s="2" customFormat="1" ht="14.4" customHeight="1">
      <c r="A144" s="35"/>
      <c r="B144" s="36"/>
      <c r="C144" s="204" t="s">
        <v>249</v>
      </c>
      <c r="D144" s="204" t="s">
        <v>162</v>
      </c>
      <c r="E144" s="205" t="s">
        <v>898</v>
      </c>
      <c r="F144" s="206" t="s">
        <v>899</v>
      </c>
      <c r="G144" s="207" t="s">
        <v>165</v>
      </c>
      <c r="H144" s="208">
        <v>1</v>
      </c>
      <c r="I144" s="209"/>
      <c r="J144" s="210">
        <f>ROUND(I144*H144,2)</f>
        <v>0</v>
      </c>
      <c r="K144" s="206" t="s">
        <v>1</v>
      </c>
      <c r="L144" s="211"/>
      <c r="M144" s="212" t="s">
        <v>1</v>
      </c>
      <c r="N144" s="213" t="s">
        <v>42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562</v>
      </c>
      <c r="AT144" s="216" t="s">
        <v>162</v>
      </c>
      <c r="AU144" s="216" t="s">
        <v>83</v>
      </c>
      <c r="AY144" s="14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83</v>
      </c>
      <c r="BK144" s="217">
        <f>ROUND(I144*H144,2)</f>
        <v>0</v>
      </c>
      <c r="BL144" s="14" t="s">
        <v>562</v>
      </c>
      <c r="BM144" s="216" t="s">
        <v>1355</v>
      </c>
    </row>
    <row r="145" s="2" customFormat="1" ht="14.4" customHeight="1">
      <c r="A145" s="35"/>
      <c r="B145" s="36"/>
      <c r="C145" s="204" t="s">
        <v>253</v>
      </c>
      <c r="D145" s="204" t="s">
        <v>162</v>
      </c>
      <c r="E145" s="205" t="s">
        <v>902</v>
      </c>
      <c r="F145" s="206" t="s">
        <v>903</v>
      </c>
      <c r="G145" s="207" t="s">
        <v>165</v>
      </c>
      <c r="H145" s="208">
        <v>1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42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85</v>
      </c>
      <c r="AT145" s="216" t="s">
        <v>162</v>
      </c>
      <c r="AU145" s="216" t="s">
        <v>83</v>
      </c>
      <c r="AY145" s="14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83</v>
      </c>
      <c r="BK145" s="217">
        <f>ROUND(I145*H145,2)</f>
        <v>0</v>
      </c>
      <c r="BL145" s="14" t="s">
        <v>83</v>
      </c>
      <c r="BM145" s="216" t="s">
        <v>1356</v>
      </c>
    </row>
    <row r="146" s="2" customFormat="1" ht="24.15" customHeight="1">
      <c r="A146" s="35"/>
      <c r="B146" s="36"/>
      <c r="C146" s="204" t="s">
        <v>258</v>
      </c>
      <c r="D146" s="204" t="s">
        <v>162</v>
      </c>
      <c r="E146" s="205" t="s">
        <v>906</v>
      </c>
      <c r="F146" s="206" t="s">
        <v>907</v>
      </c>
      <c r="G146" s="207" t="s">
        <v>165</v>
      </c>
      <c r="H146" s="208">
        <v>1</v>
      </c>
      <c r="I146" s="209"/>
      <c r="J146" s="210">
        <f>ROUND(I146*H146,2)</f>
        <v>0</v>
      </c>
      <c r="K146" s="206" t="s">
        <v>1</v>
      </c>
      <c r="L146" s="211"/>
      <c r="M146" s="212" t="s">
        <v>1</v>
      </c>
      <c r="N146" s="213" t="s">
        <v>42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85</v>
      </c>
      <c r="AT146" s="216" t="s">
        <v>162</v>
      </c>
      <c r="AU146" s="216" t="s">
        <v>83</v>
      </c>
      <c r="AY146" s="14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83</v>
      </c>
      <c r="BK146" s="217">
        <f>ROUND(I146*H146,2)</f>
        <v>0</v>
      </c>
      <c r="BL146" s="14" t="s">
        <v>83</v>
      </c>
      <c r="BM146" s="216" t="s">
        <v>1357</v>
      </c>
    </row>
    <row r="147" s="2" customFormat="1" ht="14.4" customHeight="1">
      <c r="A147" s="35"/>
      <c r="B147" s="36"/>
      <c r="C147" s="204" t="s">
        <v>7</v>
      </c>
      <c r="D147" s="204" t="s">
        <v>162</v>
      </c>
      <c r="E147" s="205" t="s">
        <v>910</v>
      </c>
      <c r="F147" s="206" t="s">
        <v>911</v>
      </c>
      <c r="G147" s="207" t="s">
        <v>165</v>
      </c>
      <c r="H147" s="208">
        <v>2</v>
      </c>
      <c r="I147" s="209"/>
      <c r="J147" s="210">
        <f>ROUND(I147*H147,2)</f>
        <v>0</v>
      </c>
      <c r="K147" s="206" t="s">
        <v>1</v>
      </c>
      <c r="L147" s="211"/>
      <c r="M147" s="212" t="s">
        <v>1</v>
      </c>
      <c r="N147" s="213" t="s">
        <v>42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85</v>
      </c>
      <c r="AT147" s="216" t="s">
        <v>162</v>
      </c>
      <c r="AU147" s="216" t="s">
        <v>83</v>
      </c>
      <c r="AY147" s="14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83</v>
      </c>
      <c r="BK147" s="217">
        <f>ROUND(I147*H147,2)</f>
        <v>0</v>
      </c>
      <c r="BL147" s="14" t="s">
        <v>83</v>
      </c>
      <c r="BM147" s="216" t="s">
        <v>1358</v>
      </c>
    </row>
    <row r="148" s="2" customFormat="1" ht="37.8" customHeight="1">
      <c r="A148" s="35"/>
      <c r="B148" s="36"/>
      <c r="C148" s="218" t="s">
        <v>264</v>
      </c>
      <c r="D148" s="218" t="s">
        <v>559</v>
      </c>
      <c r="E148" s="219" t="s">
        <v>1332</v>
      </c>
      <c r="F148" s="220" t="s">
        <v>1333</v>
      </c>
      <c r="G148" s="221" t="s">
        <v>165</v>
      </c>
      <c r="H148" s="222">
        <v>1</v>
      </c>
      <c r="I148" s="223"/>
      <c r="J148" s="224">
        <f>ROUND(I148*H148,2)</f>
        <v>0</v>
      </c>
      <c r="K148" s="220" t="s">
        <v>1</v>
      </c>
      <c r="L148" s="41"/>
      <c r="M148" s="225" t="s">
        <v>1</v>
      </c>
      <c r="N148" s="226" t="s">
        <v>42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562</v>
      </c>
      <c r="AT148" s="216" t="s">
        <v>559</v>
      </c>
      <c r="AU148" s="216" t="s">
        <v>83</v>
      </c>
      <c r="AY148" s="14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83</v>
      </c>
      <c r="BK148" s="217">
        <f>ROUND(I148*H148,2)</f>
        <v>0</v>
      </c>
      <c r="BL148" s="14" t="s">
        <v>562</v>
      </c>
      <c r="BM148" s="216" t="s">
        <v>1359</v>
      </c>
    </row>
    <row r="149" s="2" customFormat="1" ht="24.15" customHeight="1">
      <c r="A149" s="35"/>
      <c r="B149" s="36"/>
      <c r="C149" s="218" t="s">
        <v>268</v>
      </c>
      <c r="D149" s="218" t="s">
        <v>559</v>
      </c>
      <c r="E149" s="219" t="s">
        <v>1046</v>
      </c>
      <c r="F149" s="220" t="s">
        <v>1047</v>
      </c>
      <c r="G149" s="221" t="s">
        <v>165</v>
      </c>
      <c r="H149" s="222">
        <v>1</v>
      </c>
      <c r="I149" s="223"/>
      <c r="J149" s="224">
        <f>ROUND(I149*H149,2)</f>
        <v>0</v>
      </c>
      <c r="K149" s="220" t="s">
        <v>1</v>
      </c>
      <c r="L149" s="41"/>
      <c r="M149" s="225" t="s">
        <v>1</v>
      </c>
      <c r="N149" s="226" t="s">
        <v>42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562</v>
      </c>
      <c r="AT149" s="216" t="s">
        <v>559</v>
      </c>
      <c r="AU149" s="216" t="s">
        <v>83</v>
      </c>
      <c r="AY149" s="14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83</v>
      </c>
      <c r="BK149" s="217">
        <f>ROUND(I149*H149,2)</f>
        <v>0</v>
      </c>
      <c r="BL149" s="14" t="s">
        <v>562</v>
      </c>
      <c r="BM149" s="216" t="s">
        <v>1360</v>
      </c>
    </row>
    <row r="150" s="2" customFormat="1" ht="24.15" customHeight="1">
      <c r="A150" s="35"/>
      <c r="B150" s="36"/>
      <c r="C150" s="218" t="s">
        <v>272</v>
      </c>
      <c r="D150" s="218" t="s">
        <v>559</v>
      </c>
      <c r="E150" s="219" t="s">
        <v>1054</v>
      </c>
      <c r="F150" s="220" t="s">
        <v>1055</v>
      </c>
      <c r="G150" s="221" t="s">
        <v>165</v>
      </c>
      <c r="H150" s="222">
        <v>1</v>
      </c>
      <c r="I150" s="223"/>
      <c r="J150" s="224">
        <f>ROUND(I150*H150,2)</f>
        <v>0</v>
      </c>
      <c r="K150" s="220" t="s">
        <v>1</v>
      </c>
      <c r="L150" s="41"/>
      <c r="M150" s="241" t="s">
        <v>1</v>
      </c>
      <c r="N150" s="242" t="s">
        <v>42</v>
      </c>
      <c r="O150" s="243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562</v>
      </c>
      <c r="AT150" s="216" t="s">
        <v>559</v>
      </c>
      <c r="AU150" s="216" t="s">
        <v>83</v>
      </c>
      <c r="AY150" s="14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83</v>
      </c>
      <c r="BK150" s="217">
        <f>ROUND(I150*H150,2)</f>
        <v>0</v>
      </c>
      <c r="BL150" s="14" t="s">
        <v>562</v>
      </c>
      <c r="BM150" s="216" t="s">
        <v>1361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h/41CiYsoOb9Bd5TT4+rGBe0j3t4yNPKO1U+5tBvHJwZkB4JW1hweVD33P9CxFtJqQJb35m1DeN4D/6WIBA4KQ==" hashValue="cgPhwr+++x4gYthxpnSiqrC9WPS1VIR1zBL1PEwRVsO94EdPEmHr2mrftfefWDwC4e72FAk0LElO2aan8iMtug==" algorithmName="SHA-512" password="CC35"/>
  <autoFilter ref="C124:K15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138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1362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1363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ROUND((SUM(BE125:BE132)),  2)</f>
        <v>0</v>
      </c>
      <c r="G37" s="35"/>
      <c r="H37" s="35"/>
      <c r="I37" s="162">
        <v>0.20999999999999999</v>
      </c>
      <c r="J37" s="161">
        <f>ROUND(((SUM(BE125:BE132))*I37),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ROUND((SUM(BF125:BF132)),  2)</f>
        <v>0</v>
      </c>
      <c r="G38" s="35"/>
      <c r="H38" s="35"/>
      <c r="I38" s="162">
        <v>0.14999999999999999</v>
      </c>
      <c r="J38" s="161">
        <f>ROUND(((SUM(BF125:BF132))*I38),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ROUND((SUM(BG125:BG132)),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ROUND((SUM(BH125:BH132)),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ROUND((SUM(BI125:BI132)),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138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1362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B - Provizorní zab.zař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J126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149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Oprava zabezpečovacího zařízení v žst. Sázava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135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1" customFormat="1" ht="16.5" customHeight="1">
      <c r="B113" s="18"/>
      <c r="C113" s="19"/>
      <c r="D113" s="19"/>
      <c r="E113" s="181" t="s">
        <v>136</v>
      </c>
      <c r="F113" s="19"/>
      <c r="G113" s="19"/>
      <c r="H113" s="19"/>
      <c r="I113" s="19"/>
      <c r="J113" s="19"/>
      <c r="K113" s="19"/>
      <c r="L113" s="17"/>
    </row>
    <row r="114" s="1" customFormat="1" ht="12" customHeight="1">
      <c r="B114" s="18"/>
      <c r="C114" s="29" t="s">
        <v>137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2" t="s">
        <v>138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1362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B - Provizorní zab.zař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 xml:space="preserve"> </v>
      </c>
      <c r="G119" s="37"/>
      <c r="H119" s="37"/>
      <c r="I119" s="29" t="s">
        <v>22</v>
      </c>
      <c r="J119" s="76" t="str">
        <f>IF(J16="","",J16)</f>
        <v>29. 3. 2021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 xml:space="preserve"> </v>
      </c>
      <c r="G121" s="37"/>
      <c r="H121" s="37"/>
      <c r="I121" s="29" t="s">
        <v>31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29</v>
      </c>
      <c r="D122" s="37"/>
      <c r="E122" s="37"/>
      <c r="F122" s="24" t="str">
        <f>IF(E22="","",E22)</f>
        <v>Vyplň údaj</v>
      </c>
      <c r="G122" s="37"/>
      <c r="H122" s="37"/>
      <c r="I122" s="29" t="s">
        <v>34</v>
      </c>
      <c r="J122" s="33" t="str">
        <f>E28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150</v>
      </c>
      <c r="D124" s="196" t="s">
        <v>62</v>
      </c>
      <c r="E124" s="196" t="s">
        <v>58</v>
      </c>
      <c r="F124" s="196" t="s">
        <v>59</v>
      </c>
      <c r="G124" s="196" t="s">
        <v>151</v>
      </c>
      <c r="H124" s="196" t="s">
        <v>152</v>
      </c>
      <c r="I124" s="196" t="s">
        <v>153</v>
      </c>
      <c r="J124" s="196" t="s">
        <v>144</v>
      </c>
      <c r="K124" s="197" t="s">
        <v>154</v>
      </c>
      <c r="L124" s="198"/>
      <c r="M124" s="97" t="s">
        <v>1</v>
      </c>
      <c r="N124" s="98" t="s">
        <v>41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</f>
        <v>0</v>
      </c>
      <c r="Q125" s="101"/>
      <c r="R125" s="201">
        <f>R126</f>
        <v>0</v>
      </c>
      <c r="S125" s="101"/>
      <c r="T125" s="20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146</v>
      </c>
      <c r="BK125" s="203">
        <f>BK126</f>
        <v>0</v>
      </c>
    </row>
    <row r="126" s="11" customFormat="1" ht="25.92" customHeight="1">
      <c r="A126" s="11"/>
      <c r="B126" s="227"/>
      <c r="C126" s="228"/>
      <c r="D126" s="229" t="s">
        <v>76</v>
      </c>
      <c r="E126" s="230" t="s">
        <v>1109</v>
      </c>
      <c r="F126" s="230" t="s">
        <v>1110</v>
      </c>
      <c r="G126" s="228"/>
      <c r="H126" s="228"/>
      <c r="I126" s="231"/>
      <c r="J126" s="232">
        <f>BK126</f>
        <v>0</v>
      </c>
      <c r="K126" s="228"/>
      <c r="L126" s="233"/>
      <c r="M126" s="234"/>
      <c r="N126" s="235"/>
      <c r="O126" s="235"/>
      <c r="P126" s="236">
        <f>SUM(P127:P132)</f>
        <v>0</v>
      </c>
      <c r="Q126" s="235"/>
      <c r="R126" s="236">
        <f>SUM(R127:R132)</f>
        <v>0</v>
      </c>
      <c r="S126" s="235"/>
      <c r="T126" s="237">
        <f>SUM(T127:T132)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8" t="s">
        <v>97</v>
      </c>
      <c r="AT126" s="239" t="s">
        <v>76</v>
      </c>
      <c r="AU126" s="239" t="s">
        <v>77</v>
      </c>
      <c r="AY126" s="238" t="s">
        <v>166</v>
      </c>
      <c r="BK126" s="240">
        <f>SUM(BK127:BK132)</f>
        <v>0</v>
      </c>
    </row>
    <row r="127" s="2" customFormat="1" ht="14.4" customHeight="1">
      <c r="A127" s="35"/>
      <c r="B127" s="36"/>
      <c r="C127" s="218" t="s">
        <v>83</v>
      </c>
      <c r="D127" s="218" t="s">
        <v>559</v>
      </c>
      <c r="E127" s="219" t="s">
        <v>1364</v>
      </c>
      <c r="F127" s="220" t="s">
        <v>1365</v>
      </c>
      <c r="G127" s="221" t="s">
        <v>165</v>
      </c>
      <c r="H127" s="222">
        <v>1</v>
      </c>
      <c r="I127" s="223"/>
      <c r="J127" s="224">
        <f>ROUND(I127*H127,2)</f>
        <v>0</v>
      </c>
      <c r="K127" s="220" t="s">
        <v>1</v>
      </c>
      <c r="L127" s="41"/>
      <c r="M127" s="225" t="s">
        <v>1</v>
      </c>
      <c r="N127" s="226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562</v>
      </c>
      <c r="AT127" s="216" t="s">
        <v>559</v>
      </c>
      <c r="AU127" s="216" t="s">
        <v>83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562</v>
      </c>
      <c r="BM127" s="216" t="s">
        <v>1366</v>
      </c>
    </row>
    <row r="128" s="2" customFormat="1" ht="14.4" customHeight="1">
      <c r="A128" s="35"/>
      <c r="B128" s="36"/>
      <c r="C128" s="218" t="s">
        <v>85</v>
      </c>
      <c r="D128" s="218" t="s">
        <v>559</v>
      </c>
      <c r="E128" s="219" t="s">
        <v>791</v>
      </c>
      <c r="F128" s="220" t="s">
        <v>792</v>
      </c>
      <c r="G128" s="221" t="s">
        <v>165</v>
      </c>
      <c r="H128" s="222">
        <v>12</v>
      </c>
      <c r="I128" s="223"/>
      <c r="J128" s="224">
        <f>ROUND(I128*H128,2)</f>
        <v>0</v>
      </c>
      <c r="K128" s="220" t="s">
        <v>1</v>
      </c>
      <c r="L128" s="41"/>
      <c r="M128" s="225" t="s">
        <v>1</v>
      </c>
      <c r="N128" s="226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83</v>
      </c>
      <c r="AT128" s="216" t="s">
        <v>559</v>
      </c>
      <c r="AU128" s="216" t="s">
        <v>83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83</v>
      </c>
      <c r="BM128" s="216" t="s">
        <v>1367</v>
      </c>
    </row>
    <row r="129" s="2" customFormat="1" ht="24.15" customHeight="1">
      <c r="A129" s="35"/>
      <c r="B129" s="36"/>
      <c r="C129" s="204" t="s">
        <v>92</v>
      </c>
      <c r="D129" s="204" t="s">
        <v>162</v>
      </c>
      <c r="E129" s="205" t="s">
        <v>926</v>
      </c>
      <c r="F129" s="206" t="s">
        <v>1368</v>
      </c>
      <c r="G129" s="207" t="s">
        <v>165</v>
      </c>
      <c r="H129" s="208">
        <v>8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85</v>
      </c>
      <c r="AT129" s="216" t="s">
        <v>162</v>
      </c>
      <c r="AU129" s="216" t="s">
        <v>83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83</v>
      </c>
      <c r="BM129" s="216" t="s">
        <v>1369</v>
      </c>
    </row>
    <row r="130" s="2" customFormat="1" ht="24.15" customHeight="1">
      <c r="A130" s="35"/>
      <c r="B130" s="36"/>
      <c r="C130" s="204" t="s">
        <v>97</v>
      </c>
      <c r="D130" s="204" t="s">
        <v>162</v>
      </c>
      <c r="E130" s="205" t="s">
        <v>934</v>
      </c>
      <c r="F130" s="206" t="s">
        <v>935</v>
      </c>
      <c r="G130" s="207" t="s">
        <v>165</v>
      </c>
      <c r="H130" s="208">
        <v>4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210</v>
      </c>
      <c r="AT130" s="216" t="s">
        <v>162</v>
      </c>
      <c r="AU130" s="216" t="s">
        <v>83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210</v>
      </c>
      <c r="BM130" s="216" t="s">
        <v>1370</v>
      </c>
    </row>
    <row r="131" s="2" customFormat="1" ht="14.4" customHeight="1">
      <c r="A131" s="35"/>
      <c r="B131" s="36"/>
      <c r="C131" s="204" t="s">
        <v>178</v>
      </c>
      <c r="D131" s="204" t="s">
        <v>162</v>
      </c>
      <c r="E131" s="205" t="s">
        <v>1371</v>
      </c>
      <c r="F131" s="206" t="s">
        <v>1372</v>
      </c>
      <c r="G131" s="207" t="s">
        <v>165</v>
      </c>
      <c r="H131" s="208">
        <v>1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210</v>
      </c>
      <c r="AT131" s="216" t="s">
        <v>162</v>
      </c>
      <c r="AU131" s="216" t="s">
        <v>83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210</v>
      </c>
      <c r="BM131" s="216" t="s">
        <v>1373</v>
      </c>
    </row>
    <row r="132" s="2" customFormat="1" ht="14.4" customHeight="1">
      <c r="A132" s="35"/>
      <c r="B132" s="36"/>
      <c r="C132" s="218" t="s">
        <v>182</v>
      </c>
      <c r="D132" s="218" t="s">
        <v>559</v>
      </c>
      <c r="E132" s="219" t="s">
        <v>994</v>
      </c>
      <c r="F132" s="220" t="s">
        <v>995</v>
      </c>
      <c r="G132" s="221" t="s">
        <v>165</v>
      </c>
      <c r="H132" s="222">
        <v>1</v>
      </c>
      <c r="I132" s="223"/>
      <c r="J132" s="224">
        <f>ROUND(I132*H132,2)</f>
        <v>0</v>
      </c>
      <c r="K132" s="220" t="s">
        <v>1</v>
      </c>
      <c r="L132" s="41"/>
      <c r="M132" s="241" t="s">
        <v>1</v>
      </c>
      <c r="N132" s="242" t="s">
        <v>42</v>
      </c>
      <c r="O132" s="243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83</v>
      </c>
      <c r="AT132" s="216" t="s">
        <v>559</v>
      </c>
      <c r="AU132" s="216" t="s">
        <v>83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83</v>
      </c>
      <c r="BM132" s="216" t="s">
        <v>1374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bVFgU9jKaIuxbA7gClXiLCsJaUgsoUFCPeW1zKgFtXPx7tkDRXI4uUdoAn7gsFGIW/otezzrKDQsfO3E7Qb0Eg==" hashValue="rYFY3Of4As6jthyjRt2F1bLb0KcN+V/uHpYPQoXwZaTpolGlIu6ey9J6U3wZpzIxkARR4So0QCK2UsraxO9xNA==" algorithmName="SHA-512" password="CC35"/>
  <autoFilter ref="C124:K13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138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1362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1375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ROUND(J127,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ROUND((SUM(BE127:BE143)),  2)</f>
        <v>0</v>
      </c>
      <c r="G37" s="35"/>
      <c r="H37" s="35"/>
      <c r="I37" s="162">
        <v>0.20999999999999999</v>
      </c>
      <c r="J37" s="161">
        <f>ROUND(((SUM(BE127:BE143))*I37),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ROUND((SUM(BF127:BF143)),  2)</f>
        <v>0</v>
      </c>
      <c r="G38" s="35"/>
      <c r="H38" s="35"/>
      <c r="I38" s="162">
        <v>0.14999999999999999</v>
      </c>
      <c r="J38" s="161">
        <f>ROUND(((SUM(BF127:BF143))*I38),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ROUND((SUM(BG127:BG143)),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ROUND((SUM(BH127:BH143)),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ROUND((SUM(BI127:BI143)),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138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1362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C - Klimatizace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J127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9" customFormat="1" ht="24.96" customHeight="1">
      <c r="A101" s="9"/>
      <c r="B101" s="187"/>
      <c r="C101" s="188"/>
      <c r="D101" s="189" t="s">
        <v>1376</v>
      </c>
      <c r="E101" s="190"/>
      <c r="F101" s="190"/>
      <c r="G101" s="190"/>
      <c r="H101" s="190"/>
      <c r="I101" s="190"/>
      <c r="J101" s="191">
        <f>J128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46"/>
      <c r="C102" s="129"/>
      <c r="D102" s="247" t="s">
        <v>1377</v>
      </c>
      <c r="E102" s="248"/>
      <c r="F102" s="248"/>
      <c r="G102" s="248"/>
      <c r="H102" s="248"/>
      <c r="I102" s="248"/>
      <c r="J102" s="249">
        <f>J140</f>
        <v>0</v>
      </c>
      <c r="K102" s="129"/>
      <c r="L102" s="250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6"/>
      <c r="C103" s="129"/>
      <c r="D103" s="247" t="s">
        <v>1378</v>
      </c>
      <c r="E103" s="248"/>
      <c r="F103" s="248"/>
      <c r="G103" s="248"/>
      <c r="H103" s="248"/>
      <c r="I103" s="248"/>
      <c r="J103" s="249">
        <f>J142</f>
        <v>0</v>
      </c>
      <c r="K103" s="129"/>
      <c r="L103" s="250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149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Oprava zabezpečovacího zařízení v žst. Sázava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135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1" customFormat="1" ht="16.5" customHeight="1">
      <c r="B115" s="18"/>
      <c r="C115" s="19"/>
      <c r="D115" s="19"/>
      <c r="E115" s="181" t="s">
        <v>136</v>
      </c>
      <c r="F115" s="19"/>
      <c r="G115" s="19"/>
      <c r="H115" s="19"/>
      <c r="I115" s="19"/>
      <c r="J115" s="19"/>
      <c r="K115" s="19"/>
      <c r="L115" s="17"/>
    </row>
    <row r="116" s="1" customFormat="1" ht="12" customHeight="1">
      <c r="B116" s="18"/>
      <c r="C116" s="29" t="s">
        <v>137</v>
      </c>
      <c r="D116" s="19"/>
      <c r="E116" s="19"/>
      <c r="F116" s="19"/>
      <c r="G116" s="19"/>
      <c r="H116" s="19"/>
      <c r="I116" s="19"/>
      <c r="J116" s="19"/>
      <c r="K116" s="19"/>
      <c r="L116" s="17"/>
    </row>
    <row r="117" s="2" customFormat="1" ht="16.5" customHeight="1">
      <c r="A117" s="35"/>
      <c r="B117" s="36"/>
      <c r="C117" s="37"/>
      <c r="D117" s="37"/>
      <c r="E117" s="182" t="s">
        <v>138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1362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E13</f>
        <v>C - Klimatizace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F16</f>
        <v xml:space="preserve"> </v>
      </c>
      <c r="G121" s="37"/>
      <c r="H121" s="37"/>
      <c r="I121" s="29" t="s">
        <v>22</v>
      </c>
      <c r="J121" s="76" t="str">
        <f>IF(J16="","",J16)</f>
        <v>29. 3. 2021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E19</f>
        <v xml:space="preserve"> </v>
      </c>
      <c r="G123" s="37"/>
      <c r="H123" s="37"/>
      <c r="I123" s="29" t="s">
        <v>31</v>
      </c>
      <c r="J123" s="33" t="str">
        <f>E25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29</v>
      </c>
      <c r="D124" s="37"/>
      <c r="E124" s="37"/>
      <c r="F124" s="24" t="str">
        <f>IF(E22="","",E22)</f>
        <v>Vyplň údaj</v>
      </c>
      <c r="G124" s="37"/>
      <c r="H124" s="37"/>
      <c r="I124" s="29" t="s">
        <v>34</v>
      </c>
      <c r="J124" s="33" t="str">
        <f>E28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0" customFormat="1" ht="29.28" customHeight="1">
      <c r="A126" s="193"/>
      <c r="B126" s="194"/>
      <c r="C126" s="195" t="s">
        <v>150</v>
      </c>
      <c r="D126" s="196" t="s">
        <v>62</v>
      </c>
      <c r="E126" s="196" t="s">
        <v>58</v>
      </c>
      <c r="F126" s="196" t="s">
        <v>59</v>
      </c>
      <c r="G126" s="196" t="s">
        <v>151</v>
      </c>
      <c r="H126" s="196" t="s">
        <v>152</v>
      </c>
      <c r="I126" s="196" t="s">
        <v>153</v>
      </c>
      <c r="J126" s="196" t="s">
        <v>144</v>
      </c>
      <c r="K126" s="197" t="s">
        <v>154</v>
      </c>
      <c r="L126" s="198"/>
      <c r="M126" s="97" t="s">
        <v>1</v>
      </c>
      <c r="N126" s="98" t="s">
        <v>41</v>
      </c>
      <c r="O126" s="98" t="s">
        <v>155</v>
      </c>
      <c r="P126" s="98" t="s">
        <v>156</v>
      </c>
      <c r="Q126" s="98" t="s">
        <v>157</v>
      </c>
      <c r="R126" s="98" t="s">
        <v>158</v>
      </c>
      <c r="S126" s="98" t="s">
        <v>159</v>
      </c>
      <c r="T126" s="99" t="s">
        <v>160</v>
      </c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</row>
    <row r="127" s="2" customFormat="1" ht="22.8" customHeight="1">
      <c r="A127" s="35"/>
      <c r="B127" s="36"/>
      <c r="C127" s="104" t="s">
        <v>161</v>
      </c>
      <c r="D127" s="37"/>
      <c r="E127" s="37"/>
      <c r="F127" s="37"/>
      <c r="G127" s="37"/>
      <c r="H127" s="37"/>
      <c r="I127" s="37"/>
      <c r="J127" s="199">
        <f>BK127</f>
        <v>0</v>
      </c>
      <c r="K127" s="37"/>
      <c r="L127" s="41"/>
      <c r="M127" s="100"/>
      <c r="N127" s="200"/>
      <c r="O127" s="101"/>
      <c r="P127" s="201">
        <f>P128</f>
        <v>0</v>
      </c>
      <c r="Q127" s="101"/>
      <c r="R127" s="201">
        <f>R128</f>
        <v>0</v>
      </c>
      <c r="S127" s="101"/>
      <c r="T127" s="202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76</v>
      </c>
      <c r="AU127" s="14" t="s">
        <v>146</v>
      </c>
      <c r="BK127" s="203">
        <f>BK128</f>
        <v>0</v>
      </c>
    </row>
    <row r="128" s="11" customFormat="1" ht="25.92" customHeight="1">
      <c r="A128" s="11"/>
      <c r="B128" s="227"/>
      <c r="C128" s="228"/>
      <c r="D128" s="229" t="s">
        <v>76</v>
      </c>
      <c r="E128" s="230" t="s">
        <v>1379</v>
      </c>
      <c r="F128" s="230" t="s">
        <v>112</v>
      </c>
      <c r="G128" s="228"/>
      <c r="H128" s="228"/>
      <c r="I128" s="231"/>
      <c r="J128" s="232">
        <f>BK128</f>
        <v>0</v>
      </c>
      <c r="K128" s="228"/>
      <c r="L128" s="233"/>
      <c r="M128" s="234"/>
      <c r="N128" s="235"/>
      <c r="O128" s="235"/>
      <c r="P128" s="236">
        <f>P129+SUM(P130:P140)+P142</f>
        <v>0</v>
      </c>
      <c r="Q128" s="235"/>
      <c r="R128" s="236">
        <f>R129+SUM(R130:R140)+R142</f>
        <v>0</v>
      </c>
      <c r="S128" s="235"/>
      <c r="T128" s="237">
        <f>T129+SUM(T130:T140)+T142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38" t="s">
        <v>83</v>
      </c>
      <c r="AT128" s="239" t="s">
        <v>76</v>
      </c>
      <c r="AU128" s="239" t="s">
        <v>77</v>
      </c>
      <c r="AY128" s="238" t="s">
        <v>166</v>
      </c>
      <c r="BK128" s="240">
        <f>BK129+SUM(BK130:BK140)+BK142</f>
        <v>0</v>
      </c>
    </row>
    <row r="129" s="2" customFormat="1" ht="24.15" customHeight="1">
      <c r="A129" s="35"/>
      <c r="B129" s="36"/>
      <c r="C129" s="204" t="s">
        <v>83</v>
      </c>
      <c r="D129" s="204" t="s">
        <v>162</v>
      </c>
      <c r="E129" s="205" t="s">
        <v>1380</v>
      </c>
      <c r="F129" s="206" t="s">
        <v>1381</v>
      </c>
      <c r="G129" s="207" t="s">
        <v>165</v>
      </c>
      <c r="H129" s="208">
        <v>2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190</v>
      </c>
      <c r="AT129" s="216" t="s">
        <v>162</v>
      </c>
      <c r="AU129" s="216" t="s">
        <v>83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97</v>
      </c>
      <c r="BM129" s="216" t="s">
        <v>1382</v>
      </c>
    </row>
    <row r="130" s="2" customFormat="1" ht="14.4" customHeight="1">
      <c r="A130" s="35"/>
      <c r="B130" s="36"/>
      <c r="C130" s="204" t="s">
        <v>85</v>
      </c>
      <c r="D130" s="204" t="s">
        <v>162</v>
      </c>
      <c r="E130" s="205" t="s">
        <v>1383</v>
      </c>
      <c r="F130" s="206" t="s">
        <v>1384</v>
      </c>
      <c r="G130" s="207" t="s">
        <v>165</v>
      </c>
      <c r="H130" s="208">
        <v>2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190</v>
      </c>
      <c r="AT130" s="216" t="s">
        <v>162</v>
      </c>
      <c r="AU130" s="216" t="s">
        <v>83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97</v>
      </c>
      <c r="BM130" s="216" t="s">
        <v>1385</v>
      </c>
    </row>
    <row r="131" s="2" customFormat="1" ht="49.05" customHeight="1">
      <c r="A131" s="35"/>
      <c r="B131" s="36"/>
      <c r="C131" s="204" t="s">
        <v>92</v>
      </c>
      <c r="D131" s="204" t="s">
        <v>162</v>
      </c>
      <c r="E131" s="205" t="s">
        <v>1386</v>
      </c>
      <c r="F131" s="206" t="s">
        <v>1387</v>
      </c>
      <c r="G131" s="207" t="s">
        <v>165</v>
      </c>
      <c r="H131" s="208">
        <v>2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190</v>
      </c>
      <c r="AT131" s="216" t="s">
        <v>162</v>
      </c>
      <c r="AU131" s="216" t="s">
        <v>83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97</v>
      </c>
      <c r="BM131" s="216" t="s">
        <v>1388</v>
      </c>
    </row>
    <row r="132" s="2" customFormat="1" ht="14.4" customHeight="1">
      <c r="A132" s="35"/>
      <c r="B132" s="36"/>
      <c r="C132" s="204" t="s">
        <v>97</v>
      </c>
      <c r="D132" s="204" t="s">
        <v>162</v>
      </c>
      <c r="E132" s="205" t="s">
        <v>1389</v>
      </c>
      <c r="F132" s="206" t="s">
        <v>1390</v>
      </c>
      <c r="G132" s="207" t="s">
        <v>165</v>
      </c>
      <c r="H132" s="208">
        <v>2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190</v>
      </c>
      <c r="AT132" s="216" t="s">
        <v>162</v>
      </c>
      <c r="AU132" s="216" t="s">
        <v>83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97</v>
      </c>
      <c r="BM132" s="216" t="s">
        <v>1391</v>
      </c>
    </row>
    <row r="133" s="2" customFormat="1" ht="14.4" customHeight="1">
      <c r="A133" s="35"/>
      <c r="B133" s="36"/>
      <c r="C133" s="204" t="s">
        <v>178</v>
      </c>
      <c r="D133" s="204" t="s">
        <v>162</v>
      </c>
      <c r="E133" s="205" t="s">
        <v>1392</v>
      </c>
      <c r="F133" s="206" t="s">
        <v>1393</v>
      </c>
      <c r="G133" s="207" t="s">
        <v>1394</v>
      </c>
      <c r="H133" s="208">
        <v>10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42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190</v>
      </c>
      <c r="AT133" s="216" t="s">
        <v>162</v>
      </c>
      <c r="AU133" s="216" t="s">
        <v>83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97</v>
      </c>
      <c r="BM133" s="216" t="s">
        <v>1395</v>
      </c>
    </row>
    <row r="134" s="2" customFormat="1" ht="14.4" customHeight="1">
      <c r="A134" s="35"/>
      <c r="B134" s="36"/>
      <c r="C134" s="204" t="s">
        <v>182</v>
      </c>
      <c r="D134" s="204" t="s">
        <v>162</v>
      </c>
      <c r="E134" s="205" t="s">
        <v>1396</v>
      </c>
      <c r="F134" s="206" t="s">
        <v>1397</v>
      </c>
      <c r="G134" s="207" t="s">
        <v>1398</v>
      </c>
      <c r="H134" s="208">
        <v>10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42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190</v>
      </c>
      <c r="AT134" s="216" t="s">
        <v>162</v>
      </c>
      <c r="AU134" s="216" t="s">
        <v>83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97</v>
      </c>
      <c r="BM134" s="216" t="s">
        <v>1399</v>
      </c>
    </row>
    <row r="135" s="2" customFormat="1" ht="14.4" customHeight="1">
      <c r="A135" s="35"/>
      <c r="B135" s="36"/>
      <c r="C135" s="204" t="s">
        <v>186</v>
      </c>
      <c r="D135" s="204" t="s">
        <v>162</v>
      </c>
      <c r="E135" s="205" t="s">
        <v>1400</v>
      </c>
      <c r="F135" s="206" t="s">
        <v>1401</v>
      </c>
      <c r="G135" s="207" t="s">
        <v>165</v>
      </c>
      <c r="H135" s="208">
        <v>2</v>
      </c>
      <c r="I135" s="209"/>
      <c r="J135" s="210">
        <f>ROUND(I135*H135,2)</f>
        <v>0</v>
      </c>
      <c r="K135" s="206" t="s">
        <v>1</v>
      </c>
      <c r="L135" s="211"/>
      <c r="M135" s="212" t="s">
        <v>1</v>
      </c>
      <c r="N135" s="213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190</v>
      </c>
      <c r="AT135" s="216" t="s">
        <v>162</v>
      </c>
      <c r="AU135" s="216" t="s">
        <v>83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97</v>
      </c>
      <c r="BM135" s="216" t="s">
        <v>1402</v>
      </c>
    </row>
    <row r="136" s="2" customFormat="1" ht="24.15" customHeight="1">
      <c r="A136" s="35"/>
      <c r="B136" s="36"/>
      <c r="C136" s="204" t="s">
        <v>190</v>
      </c>
      <c r="D136" s="204" t="s">
        <v>162</v>
      </c>
      <c r="E136" s="205" t="s">
        <v>1403</v>
      </c>
      <c r="F136" s="206" t="s">
        <v>1404</v>
      </c>
      <c r="G136" s="207" t="s">
        <v>165</v>
      </c>
      <c r="H136" s="208">
        <v>2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190</v>
      </c>
      <c r="AT136" s="216" t="s">
        <v>162</v>
      </c>
      <c r="AU136" s="216" t="s">
        <v>83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97</v>
      </c>
      <c r="BM136" s="216" t="s">
        <v>1405</v>
      </c>
    </row>
    <row r="137" s="2" customFormat="1" ht="37.8" customHeight="1">
      <c r="A137" s="35"/>
      <c r="B137" s="36"/>
      <c r="C137" s="204" t="s">
        <v>194</v>
      </c>
      <c r="D137" s="204" t="s">
        <v>162</v>
      </c>
      <c r="E137" s="205" t="s">
        <v>1406</v>
      </c>
      <c r="F137" s="206" t="s">
        <v>1407</v>
      </c>
      <c r="G137" s="207" t="s">
        <v>165</v>
      </c>
      <c r="H137" s="208">
        <v>2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190</v>
      </c>
      <c r="AT137" s="216" t="s">
        <v>162</v>
      </c>
      <c r="AU137" s="216" t="s">
        <v>83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97</v>
      </c>
      <c r="BM137" s="216" t="s">
        <v>1408</v>
      </c>
    </row>
    <row r="138" s="2" customFormat="1" ht="14.4" customHeight="1">
      <c r="A138" s="35"/>
      <c r="B138" s="36"/>
      <c r="C138" s="204" t="s">
        <v>198</v>
      </c>
      <c r="D138" s="204" t="s">
        <v>162</v>
      </c>
      <c r="E138" s="205" t="s">
        <v>1409</v>
      </c>
      <c r="F138" s="206" t="s">
        <v>1410</v>
      </c>
      <c r="G138" s="207" t="s">
        <v>165</v>
      </c>
      <c r="H138" s="208">
        <v>1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42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190</v>
      </c>
      <c r="AT138" s="216" t="s">
        <v>162</v>
      </c>
      <c r="AU138" s="216" t="s">
        <v>83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97</v>
      </c>
      <c r="BM138" s="216" t="s">
        <v>1411</v>
      </c>
    </row>
    <row r="139" s="2" customFormat="1" ht="14.4" customHeight="1">
      <c r="A139" s="35"/>
      <c r="B139" s="36"/>
      <c r="C139" s="218" t="s">
        <v>202</v>
      </c>
      <c r="D139" s="218" t="s">
        <v>559</v>
      </c>
      <c r="E139" s="219" t="s">
        <v>1412</v>
      </c>
      <c r="F139" s="220" t="s">
        <v>1413</v>
      </c>
      <c r="G139" s="221" t="s">
        <v>165</v>
      </c>
      <c r="H139" s="222">
        <v>2</v>
      </c>
      <c r="I139" s="223"/>
      <c r="J139" s="224">
        <f>ROUND(I139*H139,2)</f>
        <v>0</v>
      </c>
      <c r="K139" s="220" t="s">
        <v>1</v>
      </c>
      <c r="L139" s="41"/>
      <c r="M139" s="225" t="s">
        <v>1</v>
      </c>
      <c r="N139" s="226" t="s">
        <v>42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97</v>
      </c>
      <c r="AT139" s="216" t="s">
        <v>559</v>
      </c>
      <c r="AU139" s="216" t="s">
        <v>83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97</v>
      </c>
      <c r="BM139" s="216" t="s">
        <v>1414</v>
      </c>
    </row>
    <row r="140" s="11" customFormat="1" ht="22.8" customHeight="1">
      <c r="A140" s="11"/>
      <c r="B140" s="227"/>
      <c r="C140" s="228"/>
      <c r="D140" s="229" t="s">
        <v>76</v>
      </c>
      <c r="E140" s="251" t="s">
        <v>1415</v>
      </c>
      <c r="F140" s="251" t="s">
        <v>1416</v>
      </c>
      <c r="G140" s="228"/>
      <c r="H140" s="228"/>
      <c r="I140" s="231"/>
      <c r="J140" s="252">
        <f>BK140</f>
        <v>0</v>
      </c>
      <c r="K140" s="228"/>
      <c r="L140" s="233"/>
      <c r="M140" s="234"/>
      <c r="N140" s="235"/>
      <c r="O140" s="235"/>
      <c r="P140" s="236">
        <f>P141</f>
        <v>0</v>
      </c>
      <c r="Q140" s="235"/>
      <c r="R140" s="236">
        <f>R141</f>
        <v>0</v>
      </c>
      <c r="S140" s="235"/>
      <c r="T140" s="237">
        <f>T141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38" t="s">
        <v>83</v>
      </c>
      <c r="AT140" s="239" t="s">
        <v>76</v>
      </c>
      <c r="AU140" s="239" t="s">
        <v>83</v>
      </c>
      <c r="AY140" s="238" t="s">
        <v>166</v>
      </c>
      <c r="BK140" s="240">
        <f>BK141</f>
        <v>0</v>
      </c>
    </row>
    <row r="141" s="2" customFormat="1" ht="14.4" customHeight="1">
      <c r="A141" s="35"/>
      <c r="B141" s="36"/>
      <c r="C141" s="218" t="s">
        <v>206</v>
      </c>
      <c r="D141" s="218" t="s">
        <v>559</v>
      </c>
      <c r="E141" s="219" t="s">
        <v>1417</v>
      </c>
      <c r="F141" s="220" t="s">
        <v>1418</v>
      </c>
      <c r="G141" s="221" t="s">
        <v>165</v>
      </c>
      <c r="H141" s="222">
        <v>2</v>
      </c>
      <c r="I141" s="223"/>
      <c r="J141" s="224">
        <f>ROUND(I141*H141,2)</f>
        <v>0</v>
      </c>
      <c r="K141" s="220" t="s">
        <v>1</v>
      </c>
      <c r="L141" s="41"/>
      <c r="M141" s="225" t="s">
        <v>1</v>
      </c>
      <c r="N141" s="226" t="s">
        <v>42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97</v>
      </c>
      <c r="AT141" s="216" t="s">
        <v>559</v>
      </c>
      <c r="AU141" s="216" t="s">
        <v>85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97</v>
      </c>
      <c r="BM141" s="216" t="s">
        <v>1419</v>
      </c>
    </row>
    <row r="142" s="11" customFormat="1" ht="22.8" customHeight="1">
      <c r="A142" s="11"/>
      <c r="B142" s="227"/>
      <c r="C142" s="228"/>
      <c r="D142" s="229" t="s">
        <v>76</v>
      </c>
      <c r="E142" s="251" t="s">
        <v>1420</v>
      </c>
      <c r="F142" s="251" t="s">
        <v>1421</v>
      </c>
      <c r="G142" s="228"/>
      <c r="H142" s="228"/>
      <c r="I142" s="231"/>
      <c r="J142" s="252">
        <f>BK142</f>
        <v>0</v>
      </c>
      <c r="K142" s="228"/>
      <c r="L142" s="233"/>
      <c r="M142" s="234"/>
      <c r="N142" s="235"/>
      <c r="O142" s="235"/>
      <c r="P142" s="236">
        <f>P143</f>
        <v>0</v>
      </c>
      <c r="Q142" s="235"/>
      <c r="R142" s="236">
        <f>R143</f>
        <v>0</v>
      </c>
      <c r="S142" s="235"/>
      <c r="T142" s="237">
        <f>T143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38" t="s">
        <v>83</v>
      </c>
      <c r="AT142" s="239" t="s">
        <v>76</v>
      </c>
      <c r="AU142" s="239" t="s">
        <v>83</v>
      </c>
      <c r="AY142" s="238" t="s">
        <v>166</v>
      </c>
      <c r="BK142" s="240">
        <f>BK143</f>
        <v>0</v>
      </c>
    </row>
    <row r="143" s="2" customFormat="1" ht="14.4" customHeight="1">
      <c r="A143" s="35"/>
      <c r="B143" s="36"/>
      <c r="C143" s="218" t="s">
        <v>230</v>
      </c>
      <c r="D143" s="218" t="s">
        <v>559</v>
      </c>
      <c r="E143" s="219" t="s">
        <v>1422</v>
      </c>
      <c r="F143" s="220" t="s">
        <v>1423</v>
      </c>
      <c r="G143" s="221" t="s">
        <v>165</v>
      </c>
      <c r="H143" s="222">
        <v>2</v>
      </c>
      <c r="I143" s="223"/>
      <c r="J143" s="224">
        <f>ROUND(I143*H143,2)</f>
        <v>0</v>
      </c>
      <c r="K143" s="220" t="s">
        <v>1</v>
      </c>
      <c r="L143" s="41"/>
      <c r="M143" s="241" t="s">
        <v>1</v>
      </c>
      <c r="N143" s="242" t="s">
        <v>42</v>
      </c>
      <c r="O143" s="243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97</v>
      </c>
      <c r="AT143" s="216" t="s">
        <v>559</v>
      </c>
      <c r="AU143" s="216" t="s">
        <v>85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97</v>
      </c>
      <c r="BM143" s="216" t="s">
        <v>1424</v>
      </c>
    </row>
    <row r="144" s="2" customFormat="1" ht="6.96" customHeight="1">
      <c r="A144" s="35"/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41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sheet="1" autoFilter="0" formatColumns="0" formatRows="0" objects="1" scenarios="1" spinCount="100000" saltValue="Hzx7cIJvToWlQZe4qxnwPcdZxPfa+gEVdYkxcmPISNwCGMC5W2CzVT4OexpAHJO7YUtIZj2YvlspLBX35fJMXw==" hashValue="7VowfEtW4ayZY2CmSswNt0YaGbOLzyD9gHbgxsFIB49MAAUDMttbZucQFRU8YWGapBD4nXzrw4dcXgEz6sdHGQ==" algorithmName="SHA-512" password="CC35"/>
  <autoFilter ref="C126:K14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 s="1" customFormat="1" ht="12" customHeight="1">
      <c r="B8" s="17"/>
      <c r="D8" s="148" t="s">
        <v>135</v>
      </c>
      <c r="L8" s="17"/>
    </row>
    <row r="9" s="2" customFormat="1" ht="16.5" customHeight="1">
      <c r="A9" s="35"/>
      <c r="B9" s="41"/>
      <c r="C9" s="35"/>
      <c r="D9" s="35"/>
      <c r="E9" s="149" t="s">
        <v>136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137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1" t="s">
        <v>1425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8" t="s">
        <v>1</v>
      </c>
      <c r="G13" s="35"/>
      <c r="H13" s="35"/>
      <c r="I13" s="148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8" t="s">
        <v>141</v>
      </c>
      <c r="G14" s="35"/>
      <c r="H14" s="35"/>
      <c r="I14" s="148" t="s">
        <v>22</v>
      </c>
      <c r="J14" s="152" t="str">
        <f>'Rekapitulace stavby'!AN8</f>
        <v>29. 3. 2021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141</v>
      </c>
      <c r="F17" s="35"/>
      <c r="G17" s="35"/>
      <c r="H17" s="35"/>
      <c r="I17" s="148" t="s">
        <v>28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29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8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31</v>
      </c>
      <c r="E22" s="35"/>
      <c r="F22" s="35"/>
      <c r="G22" s="35"/>
      <c r="H22" s="35"/>
      <c r="I22" s="148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141</v>
      </c>
      <c r="F23" s="35"/>
      <c r="G23" s="35"/>
      <c r="H23" s="35"/>
      <c r="I23" s="148" t="s">
        <v>28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34</v>
      </c>
      <c r="E25" s="35"/>
      <c r="F25" s="35"/>
      <c r="G25" s="35"/>
      <c r="H25" s="35"/>
      <c r="I25" s="148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141</v>
      </c>
      <c r="F26" s="35"/>
      <c r="G26" s="35"/>
      <c r="H26" s="35"/>
      <c r="I26" s="148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36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7"/>
      <c r="E31" s="157"/>
      <c r="F31" s="157"/>
      <c r="G31" s="157"/>
      <c r="H31" s="157"/>
      <c r="I31" s="157"/>
      <c r="J31" s="157"/>
      <c r="K31" s="15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8" t="s">
        <v>37</v>
      </c>
      <c r="E32" s="35"/>
      <c r="F32" s="35"/>
      <c r="G32" s="35"/>
      <c r="H32" s="35"/>
      <c r="I32" s="35"/>
      <c r="J32" s="159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0" t="s">
        <v>39</v>
      </c>
      <c r="G34" s="35"/>
      <c r="H34" s="35"/>
      <c r="I34" s="160" t="s">
        <v>38</v>
      </c>
      <c r="J34" s="160" t="s">
        <v>40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0" t="s">
        <v>41</v>
      </c>
      <c r="E35" s="148" t="s">
        <v>42</v>
      </c>
      <c r="F35" s="161">
        <f>ROUND((SUM(BE121:BE386)),  2)</f>
        <v>0</v>
      </c>
      <c r="G35" s="35"/>
      <c r="H35" s="35"/>
      <c r="I35" s="162">
        <v>0.20999999999999999</v>
      </c>
      <c r="J35" s="161">
        <f>ROUND(((SUM(BE121:BE386))*I35),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8" t="s">
        <v>43</v>
      </c>
      <c r="F36" s="161">
        <f>ROUND((SUM(BF121:BF386)),  2)</f>
        <v>0</v>
      </c>
      <c r="G36" s="35"/>
      <c r="H36" s="35"/>
      <c r="I36" s="162">
        <v>0.14999999999999999</v>
      </c>
      <c r="J36" s="161">
        <f>ROUND(((SUM(BF121:BF386))*I36),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44</v>
      </c>
      <c r="F37" s="161">
        <f>ROUND((SUM(BG121:BG386)),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8" t="s">
        <v>45</v>
      </c>
      <c r="F38" s="161">
        <f>ROUND((SUM(BH121:BH386)),  2)</f>
        <v>0</v>
      </c>
      <c r="G38" s="35"/>
      <c r="H38" s="35"/>
      <c r="I38" s="162">
        <v>0.14999999999999999</v>
      </c>
      <c r="J38" s="161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46</v>
      </c>
      <c r="F39" s="161">
        <f>ROUND((SUM(BI121:BI386)),  2)</f>
        <v>0</v>
      </c>
      <c r="G39" s="35"/>
      <c r="H39" s="35"/>
      <c r="I39" s="162">
        <v>0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5"/>
      <c r="J41" s="168">
        <f>SUM(J32:J39)</f>
        <v>0</v>
      </c>
      <c r="K41" s="169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136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137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PS 17-02-11 - žST Sázava, místní kabelizace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29. 3. 2021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31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29</v>
      </c>
      <c r="D94" s="37"/>
      <c r="E94" s="37"/>
      <c r="F94" s="24" t="str">
        <f>IF(E20="","",E20)</f>
        <v>Vyplň údaj</v>
      </c>
      <c r="G94" s="37"/>
      <c r="H94" s="37"/>
      <c r="I94" s="29" t="s">
        <v>34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3" t="s">
        <v>143</v>
      </c>
      <c r="D96" s="184"/>
      <c r="E96" s="184"/>
      <c r="F96" s="184"/>
      <c r="G96" s="184"/>
      <c r="H96" s="184"/>
      <c r="I96" s="184"/>
      <c r="J96" s="185" t="s">
        <v>144</v>
      </c>
      <c r="K96" s="184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6" t="s">
        <v>145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146</v>
      </c>
    </row>
    <row r="99" s="9" customFormat="1" ht="24.96" customHeight="1">
      <c r="A99" s="9"/>
      <c r="B99" s="187"/>
      <c r="C99" s="188"/>
      <c r="D99" s="189" t="s">
        <v>148</v>
      </c>
      <c r="E99" s="190"/>
      <c r="F99" s="190"/>
      <c r="G99" s="190"/>
      <c r="H99" s="190"/>
      <c r="I99" s="190"/>
      <c r="J99" s="191">
        <f>J382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149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1" t="str">
        <f>E7</f>
        <v>Oprava zabezpečovacího zařízení v žst. Sázava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135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1" t="s">
        <v>136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137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PS 17-02-11 - žST Sázava, místní kabelizace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29. 3. 2021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31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29</v>
      </c>
      <c r="D118" s="37"/>
      <c r="E118" s="37"/>
      <c r="F118" s="24" t="str">
        <f>IF(E20="","",E20)</f>
        <v>Vyplň údaj</v>
      </c>
      <c r="G118" s="37"/>
      <c r="H118" s="37"/>
      <c r="I118" s="29" t="s">
        <v>34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3"/>
      <c r="B120" s="194"/>
      <c r="C120" s="195" t="s">
        <v>150</v>
      </c>
      <c r="D120" s="196" t="s">
        <v>62</v>
      </c>
      <c r="E120" s="196" t="s">
        <v>58</v>
      </c>
      <c r="F120" s="196" t="s">
        <v>59</v>
      </c>
      <c r="G120" s="196" t="s">
        <v>151</v>
      </c>
      <c r="H120" s="196" t="s">
        <v>152</v>
      </c>
      <c r="I120" s="196" t="s">
        <v>153</v>
      </c>
      <c r="J120" s="196" t="s">
        <v>144</v>
      </c>
      <c r="K120" s="197" t="s">
        <v>154</v>
      </c>
      <c r="L120" s="198"/>
      <c r="M120" s="97" t="s">
        <v>1</v>
      </c>
      <c r="N120" s="98" t="s">
        <v>41</v>
      </c>
      <c r="O120" s="98" t="s">
        <v>155</v>
      </c>
      <c r="P120" s="98" t="s">
        <v>156</v>
      </c>
      <c r="Q120" s="98" t="s">
        <v>157</v>
      </c>
      <c r="R120" s="98" t="s">
        <v>158</v>
      </c>
      <c r="S120" s="98" t="s">
        <v>159</v>
      </c>
      <c r="T120" s="99" t="s">
        <v>160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5"/>
      <c r="B121" s="36"/>
      <c r="C121" s="104" t="s">
        <v>161</v>
      </c>
      <c r="D121" s="37"/>
      <c r="E121" s="37"/>
      <c r="F121" s="37"/>
      <c r="G121" s="37"/>
      <c r="H121" s="37"/>
      <c r="I121" s="37"/>
      <c r="J121" s="199">
        <f>BK121</f>
        <v>0</v>
      </c>
      <c r="K121" s="37"/>
      <c r="L121" s="41"/>
      <c r="M121" s="100"/>
      <c r="N121" s="200"/>
      <c r="O121" s="101"/>
      <c r="P121" s="201">
        <f>P122+SUM(P123:P382)</f>
        <v>0</v>
      </c>
      <c r="Q121" s="101"/>
      <c r="R121" s="201">
        <f>R122+SUM(R123:R382)</f>
        <v>159.22380000000001</v>
      </c>
      <c r="S121" s="101"/>
      <c r="T121" s="202">
        <f>T122+SUM(T123:T382)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76</v>
      </c>
      <c r="AU121" s="14" t="s">
        <v>146</v>
      </c>
      <c r="BK121" s="203">
        <f>BK122+SUM(BK123:BK382)</f>
        <v>0</v>
      </c>
    </row>
    <row r="122" s="2" customFormat="1" ht="49.05" customHeight="1">
      <c r="A122" s="35"/>
      <c r="B122" s="36"/>
      <c r="C122" s="204" t="s">
        <v>83</v>
      </c>
      <c r="D122" s="204" t="s">
        <v>162</v>
      </c>
      <c r="E122" s="205" t="s">
        <v>1426</v>
      </c>
      <c r="F122" s="206" t="s">
        <v>1427</v>
      </c>
      <c r="G122" s="207" t="s">
        <v>165</v>
      </c>
      <c r="H122" s="208">
        <v>3</v>
      </c>
      <c r="I122" s="209"/>
      <c r="J122" s="210">
        <f>ROUND(I122*H122,2)</f>
        <v>0</v>
      </c>
      <c r="K122" s="206" t="s">
        <v>1</v>
      </c>
      <c r="L122" s="211"/>
      <c r="M122" s="212" t="s">
        <v>1</v>
      </c>
      <c r="N122" s="213" t="s">
        <v>42</v>
      </c>
      <c r="O122" s="88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6" t="s">
        <v>85</v>
      </c>
      <c r="AT122" s="216" t="s">
        <v>162</v>
      </c>
      <c r="AU122" s="216" t="s">
        <v>77</v>
      </c>
      <c r="AY122" s="14" t="s">
        <v>166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4" t="s">
        <v>83</v>
      </c>
      <c r="BK122" s="217">
        <f>ROUND(I122*H122,2)</f>
        <v>0</v>
      </c>
      <c r="BL122" s="14" t="s">
        <v>83</v>
      </c>
      <c r="BM122" s="216" t="s">
        <v>1428</v>
      </c>
    </row>
    <row r="123" s="2" customFormat="1" ht="24.15" customHeight="1">
      <c r="A123" s="35"/>
      <c r="B123" s="36"/>
      <c r="C123" s="204" t="s">
        <v>1129</v>
      </c>
      <c r="D123" s="204" t="s">
        <v>162</v>
      </c>
      <c r="E123" s="205" t="s">
        <v>1429</v>
      </c>
      <c r="F123" s="206" t="s">
        <v>1430</v>
      </c>
      <c r="G123" s="207" t="s">
        <v>209</v>
      </c>
      <c r="H123" s="208">
        <v>1760</v>
      </c>
      <c r="I123" s="209"/>
      <c r="J123" s="210">
        <f>ROUND(I123*H123,2)</f>
        <v>0</v>
      </c>
      <c r="K123" s="206" t="s">
        <v>1</v>
      </c>
      <c r="L123" s="211"/>
      <c r="M123" s="212" t="s">
        <v>1</v>
      </c>
      <c r="N123" s="213" t="s">
        <v>42</v>
      </c>
      <c r="O123" s="8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6" t="s">
        <v>562</v>
      </c>
      <c r="AT123" s="216" t="s">
        <v>162</v>
      </c>
      <c r="AU123" s="216" t="s">
        <v>77</v>
      </c>
      <c r="AY123" s="14" t="s">
        <v>166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4" t="s">
        <v>83</v>
      </c>
      <c r="BK123" s="217">
        <f>ROUND(I123*H123,2)</f>
        <v>0</v>
      </c>
      <c r="BL123" s="14" t="s">
        <v>562</v>
      </c>
      <c r="BM123" s="216" t="s">
        <v>1431</v>
      </c>
    </row>
    <row r="124" s="2" customFormat="1" ht="14.4" customHeight="1">
      <c r="A124" s="35"/>
      <c r="B124" s="36"/>
      <c r="C124" s="204" t="s">
        <v>92</v>
      </c>
      <c r="D124" s="204" t="s">
        <v>162</v>
      </c>
      <c r="E124" s="205" t="s">
        <v>1432</v>
      </c>
      <c r="F124" s="206" t="s">
        <v>1433</v>
      </c>
      <c r="G124" s="207" t="s">
        <v>209</v>
      </c>
      <c r="H124" s="208">
        <v>260</v>
      </c>
      <c r="I124" s="209"/>
      <c r="J124" s="210">
        <f>ROUND(I124*H124,2)</f>
        <v>0</v>
      </c>
      <c r="K124" s="206" t="s">
        <v>1</v>
      </c>
      <c r="L124" s="211"/>
      <c r="M124" s="212" t="s">
        <v>1</v>
      </c>
      <c r="N124" s="213" t="s">
        <v>42</v>
      </c>
      <c r="O124" s="88"/>
      <c r="P124" s="214">
        <f>O124*H124</f>
        <v>0</v>
      </c>
      <c r="Q124" s="214">
        <v>0.0044999999999999997</v>
      </c>
      <c r="R124" s="214">
        <f>Q124*H124</f>
        <v>1.1699999999999999</v>
      </c>
      <c r="S124" s="214">
        <v>0</v>
      </c>
      <c r="T124" s="21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6" t="s">
        <v>85</v>
      </c>
      <c r="AT124" s="216" t="s">
        <v>162</v>
      </c>
      <c r="AU124" s="216" t="s">
        <v>77</v>
      </c>
      <c r="AY124" s="14" t="s">
        <v>166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4" t="s">
        <v>83</v>
      </c>
      <c r="BK124" s="217">
        <f>ROUND(I124*H124,2)</f>
        <v>0</v>
      </c>
      <c r="BL124" s="14" t="s">
        <v>83</v>
      </c>
      <c r="BM124" s="216" t="s">
        <v>1434</v>
      </c>
    </row>
    <row r="125" s="2" customFormat="1" ht="37.8" customHeight="1">
      <c r="A125" s="35"/>
      <c r="B125" s="36"/>
      <c r="C125" s="204" t="s">
        <v>97</v>
      </c>
      <c r="D125" s="204" t="s">
        <v>162</v>
      </c>
      <c r="E125" s="205" t="s">
        <v>1435</v>
      </c>
      <c r="F125" s="206" t="s">
        <v>1436</v>
      </c>
      <c r="G125" s="207" t="s">
        <v>165</v>
      </c>
      <c r="H125" s="208">
        <v>13</v>
      </c>
      <c r="I125" s="209"/>
      <c r="J125" s="210">
        <f>ROUND(I125*H125,2)</f>
        <v>0</v>
      </c>
      <c r="K125" s="206" t="s">
        <v>1</v>
      </c>
      <c r="L125" s="211"/>
      <c r="M125" s="212" t="s">
        <v>1</v>
      </c>
      <c r="N125" s="213" t="s">
        <v>42</v>
      </c>
      <c r="O125" s="8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6" t="s">
        <v>190</v>
      </c>
      <c r="AT125" s="216" t="s">
        <v>162</v>
      </c>
      <c r="AU125" s="216" t="s">
        <v>77</v>
      </c>
      <c r="AY125" s="14" t="s">
        <v>166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4" t="s">
        <v>83</v>
      </c>
      <c r="BK125" s="217">
        <f>ROUND(I125*H125,2)</f>
        <v>0</v>
      </c>
      <c r="BL125" s="14" t="s">
        <v>97</v>
      </c>
      <c r="BM125" s="216" t="s">
        <v>1437</v>
      </c>
    </row>
    <row r="126" s="2" customFormat="1" ht="24.15" customHeight="1">
      <c r="A126" s="35"/>
      <c r="B126" s="36"/>
      <c r="C126" s="204" t="s">
        <v>178</v>
      </c>
      <c r="D126" s="204" t="s">
        <v>162</v>
      </c>
      <c r="E126" s="205" t="s">
        <v>1438</v>
      </c>
      <c r="F126" s="206" t="s">
        <v>1439</v>
      </c>
      <c r="G126" s="207" t="s">
        <v>165</v>
      </c>
      <c r="H126" s="208">
        <v>13</v>
      </c>
      <c r="I126" s="209"/>
      <c r="J126" s="210">
        <f>ROUND(I126*H126,2)</f>
        <v>0</v>
      </c>
      <c r="K126" s="206" t="s">
        <v>1</v>
      </c>
      <c r="L126" s="211"/>
      <c r="M126" s="212" t="s">
        <v>1</v>
      </c>
      <c r="N126" s="213" t="s">
        <v>42</v>
      </c>
      <c r="O126" s="8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6" t="s">
        <v>190</v>
      </c>
      <c r="AT126" s="216" t="s">
        <v>162</v>
      </c>
      <c r="AU126" s="216" t="s">
        <v>77</v>
      </c>
      <c r="AY126" s="14" t="s">
        <v>166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4" t="s">
        <v>83</v>
      </c>
      <c r="BK126" s="217">
        <f>ROUND(I126*H126,2)</f>
        <v>0</v>
      </c>
      <c r="BL126" s="14" t="s">
        <v>97</v>
      </c>
      <c r="BM126" s="216" t="s">
        <v>1440</v>
      </c>
    </row>
    <row r="127" s="2" customFormat="1" ht="37.8" customHeight="1">
      <c r="A127" s="35"/>
      <c r="B127" s="36"/>
      <c r="C127" s="204" t="s">
        <v>182</v>
      </c>
      <c r="D127" s="204" t="s">
        <v>162</v>
      </c>
      <c r="E127" s="205" t="s">
        <v>1441</v>
      </c>
      <c r="F127" s="206" t="s">
        <v>1442</v>
      </c>
      <c r="G127" s="207" t="s">
        <v>165</v>
      </c>
      <c r="H127" s="208">
        <v>13</v>
      </c>
      <c r="I127" s="209"/>
      <c r="J127" s="210">
        <f>ROUND(I127*H127,2)</f>
        <v>0</v>
      </c>
      <c r="K127" s="206" t="s">
        <v>1</v>
      </c>
      <c r="L127" s="211"/>
      <c r="M127" s="212" t="s">
        <v>1</v>
      </c>
      <c r="N127" s="213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190</v>
      </c>
      <c r="AT127" s="216" t="s">
        <v>162</v>
      </c>
      <c r="AU127" s="216" t="s">
        <v>77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97</v>
      </c>
      <c r="BM127" s="216" t="s">
        <v>1443</v>
      </c>
    </row>
    <row r="128" s="2" customFormat="1" ht="24.15" customHeight="1">
      <c r="A128" s="35"/>
      <c r="B128" s="36"/>
      <c r="C128" s="204" t="s">
        <v>186</v>
      </c>
      <c r="D128" s="204" t="s">
        <v>162</v>
      </c>
      <c r="E128" s="205" t="s">
        <v>1444</v>
      </c>
      <c r="F128" s="206" t="s">
        <v>1445</v>
      </c>
      <c r="G128" s="207" t="s">
        <v>165</v>
      </c>
      <c r="H128" s="208">
        <v>6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190</v>
      </c>
      <c r="AT128" s="216" t="s">
        <v>162</v>
      </c>
      <c r="AU128" s="216" t="s">
        <v>77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97</v>
      </c>
      <c r="BM128" s="216" t="s">
        <v>1446</v>
      </c>
    </row>
    <row r="129" s="2" customFormat="1" ht="24.15" customHeight="1">
      <c r="A129" s="35"/>
      <c r="B129" s="36"/>
      <c r="C129" s="204" t="s">
        <v>190</v>
      </c>
      <c r="D129" s="204" t="s">
        <v>162</v>
      </c>
      <c r="E129" s="205" t="s">
        <v>1447</v>
      </c>
      <c r="F129" s="206" t="s">
        <v>1448</v>
      </c>
      <c r="G129" s="207" t="s">
        <v>165</v>
      </c>
      <c r="H129" s="208">
        <v>13</v>
      </c>
      <c r="I129" s="209"/>
      <c r="J129" s="210">
        <f>ROUND(I129*H129,2)</f>
        <v>0</v>
      </c>
      <c r="K129" s="206" t="s">
        <v>1</v>
      </c>
      <c r="L129" s="211"/>
      <c r="M129" s="212" t="s">
        <v>1</v>
      </c>
      <c r="N129" s="213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190</v>
      </c>
      <c r="AT129" s="216" t="s">
        <v>162</v>
      </c>
      <c r="AU129" s="216" t="s">
        <v>77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97</v>
      </c>
      <c r="BM129" s="216" t="s">
        <v>1449</v>
      </c>
    </row>
    <row r="130" s="2" customFormat="1" ht="24.15" customHeight="1">
      <c r="A130" s="35"/>
      <c r="B130" s="36"/>
      <c r="C130" s="204" t="s">
        <v>194</v>
      </c>
      <c r="D130" s="204" t="s">
        <v>162</v>
      </c>
      <c r="E130" s="205" t="s">
        <v>1450</v>
      </c>
      <c r="F130" s="206" t="s">
        <v>1451</v>
      </c>
      <c r="G130" s="207" t="s">
        <v>165</v>
      </c>
      <c r="H130" s="208">
        <v>6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190</v>
      </c>
      <c r="AT130" s="216" t="s">
        <v>162</v>
      </c>
      <c r="AU130" s="216" t="s">
        <v>77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97</v>
      </c>
      <c r="BM130" s="216" t="s">
        <v>1452</v>
      </c>
    </row>
    <row r="131" s="2" customFormat="1" ht="37.8" customHeight="1">
      <c r="A131" s="35"/>
      <c r="B131" s="36"/>
      <c r="C131" s="204" t="s">
        <v>198</v>
      </c>
      <c r="D131" s="204" t="s">
        <v>162</v>
      </c>
      <c r="E131" s="205" t="s">
        <v>1453</v>
      </c>
      <c r="F131" s="206" t="s">
        <v>1454</v>
      </c>
      <c r="G131" s="207" t="s">
        <v>165</v>
      </c>
      <c r="H131" s="208">
        <v>6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190</v>
      </c>
      <c r="AT131" s="216" t="s">
        <v>162</v>
      </c>
      <c r="AU131" s="216" t="s">
        <v>77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97</v>
      </c>
      <c r="BM131" s="216" t="s">
        <v>1455</v>
      </c>
    </row>
    <row r="132" s="2" customFormat="1" ht="24.15" customHeight="1">
      <c r="A132" s="35"/>
      <c r="B132" s="36"/>
      <c r="C132" s="204" t="s">
        <v>202</v>
      </c>
      <c r="D132" s="204" t="s">
        <v>162</v>
      </c>
      <c r="E132" s="205" t="s">
        <v>1456</v>
      </c>
      <c r="F132" s="206" t="s">
        <v>1457</v>
      </c>
      <c r="G132" s="207" t="s">
        <v>165</v>
      </c>
      <c r="H132" s="208">
        <v>6</v>
      </c>
      <c r="I132" s="209"/>
      <c r="J132" s="210">
        <f>ROUND(I132*H132,2)</f>
        <v>0</v>
      </c>
      <c r="K132" s="206" t="s">
        <v>1</v>
      </c>
      <c r="L132" s="211"/>
      <c r="M132" s="212" t="s">
        <v>1</v>
      </c>
      <c r="N132" s="213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190</v>
      </c>
      <c r="AT132" s="216" t="s">
        <v>162</v>
      </c>
      <c r="AU132" s="216" t="s">
        <v>77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97</v>
      </c>
      <c r="BM132" s="216" t="s">
        <v>1458</v>
      </c>
    </row>
    <row r="133" s="2" customFormat="1" ht="24.15" customHeight="1">
      <c r="A133" s="35"/>
      <c r="B133" s="36"/>
      <c r="C133" s="204" t="s">
        <v>206</v>
      </c>
      <c r="D133" s="204" t="s">
        <v>162</v>
      </c>
      <c r="E133" s="205" t="s">
        <v>1459</v>
      </c>
      <c r="F133" s="206" t="s">
        <v>1460</v>
      </c>
      <c r="G133" s="207" t="s">
        <v>165</v>
      </c>
      <c r="H133" s="208">
        <v>6</v>
      </c>
      <c r="I133" s="209"/>
      <c r="J133" s="210">
        <f>ROUND(I133*H133,2)</f>
        <v>0</v>
      </c>
      <c r="K133" s="206" t="s">
        <v>1</v>
      </c>
      <c r="L133" s="211"/>
      <c r="M133" s="212" t="s">
        <v>1</v>
      </c>
      <c r="N133" s="213" t="s">
        <v>42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190</v>
      </c>
      <c r="AT133" s="216" t="s">
        <v>162</v>
      </c>
      <c r="AU133" s="216" t="s">
        <v>77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97</v>
      </c>
      <c r="BM133" s="216" t="s">
        <v>1461</v>
      </c>
    </row>
    <row r="134" s="2" customFormat="1" ht="24.15" customHeight="1">
      <c r="A134" s="35"/>
      <c r="B134" s="36"/>
      <c r="C134" s="204" t="s">
        <v>230</v>
      </c>
      <c r="D134" s="204" t="s">
        <v>162</v>
      </c>
      <c r="E134" s="205" t="s">
        <v>1462</v>
      </c>
      <c r="F134" s="206" t="s">
        <v>1463</v>
      </c>
      <c r="G134" s="207" t="s">
        <v>165</v>
      </c>
      <c r="H134" s="208">
        <v>1</v>
      </c>
      <c r="I134" s="209"/>
      <c r="J134" s="210">
        <f>ROUND(I134*H134,2)</f>
        <v>0</v>
      </c>
      <c r="K134" s="206" t="s">
        <v>1</v>
      </c>
      <c r="L134" s="211"/>
      <c r="M134" s="212" t="s">
        <v>1</v>
      </c>
      <c r="N134" s="213" t="s">
        <v>42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210</v>
      </c>
      <c r="AT134" s="216" t="s">
        <v>162</v>
      </c>
      <c r="AU134" s="216" t="s">
        <v>77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210</v>
      </c>
      <c r="BM134" s="216" t="s">
        <v>1464</v>
      </c>
    </row>
    <row r="135" s="2" customFormat="1" ht="14.4" customHeight="1">
      <c r="A135" s="35"/>
      <c r="B135" s="36"/>
      <c r="C135" s="204" t="s">
        <v>234</v>
      </c>
      <c r="D135" s="204" t="s">
        <v>162</v>
      </c>
      <c r="E135" s="205" t="s">
        <v>293</v>
      </c>
      <c r="F135" s="206" t="s">
        <v>294</v>
      </c>
      <c r="G135" s="207" t="s">
        <v>165</v>
      </c>
      <c r="H135" s="208">
        <v>1</v>
      </c>
      <c r="I135" s="209"/>
      <c r="J135" s="210">
        <f>ROUND(I135*H135,2)</f>
        <v>0</v>
      </c>
      <c r="K135" s="206" t="s">
        <v>1</v>
      </c>
      <c r="L135" s="211"/>
      <c r="M135" s="212" t="s">
        <v>1</v>
      </c>
      <c r="N135" s="213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210</v>
      </c>
      <c r="AT135" s="216" t="s">
        <v>162</v>
      </c>
      <c r="AU135" s="216" t="s">
        <v>77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210</v>
      </c>
      <c r="BM135" s="216" t="s">
        <v>1465</v>
      </c>
    </row>
    <row r="136" s="2" customFormat="1" ht="14.4" customHeight="1">
      <c r="A136" s="35"/>
      <c r="B136" s="36"/>
      <c r="C136" s="204" t="s">
        <v>8</v>
      </c>
      <c r="D136" s="204" t="s">
        <v>162</v>
      </c>
      <c r="E136" s="205" t="s">
        <v>297</v>
      </c>
      <c r="F136" s="206" t="s">
        <v>298</v>
      </c>
      <c r="G136" s="207" t="s">
        <v>165</v>
      </c>
      <c r="H136" s="208">
        <v>1</v>
      </c>
      <c r="I136" s="209"/>
      <c r="J136" s="210">
        <f>ROUND(I136*H136,2)</f>
        <v>0</v>
      </c>
      <c r="K136" s="206" t="s">
        <v>1</v>
      </c>
      <c r="L136" s="211"/>
      <c r="M136" s="212" t="s">
        <v>1</v>
      </c>
      <c r="N136" s="213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210</v>
      </c>
      <c r="AT136" s="216" t="s">
        <v>162</v>
      </c>
      <c r="AU136" s="216" t="s">
        <v>77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210</v>
      </c>
      <c r="BM136" s="216" t="s">
        <v>1466</v>
      </c>
    </row>
    <row r="137" s="2" customFormat="1" ht="14.4" customHeight="1">
      <c r="A137" s="35"/>
      <c r="B137" s="36"/>
      <c r="C137" s="204" t="s">
        <v>241</v>
      </c>
      <c r="D137" s="204" t="s">
        <v>162</v>
      </c>
      <c r="E137" s="205" t="s">
        <v>1467</v>
      </c>
      <c r="F137" s="206" t="s">
        <v>1468</v>
      </c>
      <c r="G137" s="207" t="s">
        <v>165</v>
      </c>
      <c r="H137" s="208">
        <v>1</v>
      </c>
      <c r="I137" s="209"/>
      <c r="J137" s="210">
        <f>ROUND(I137*H137,2)</f>
        <v>0</v>
      </c>
      <c r="K137" s="206" t="s">
        <v>1</v>
      </c>
      <c r="L137" s="211"/>
      <c r="M137" s="212" t="s">
        <v>1</v>
      </c>
      <c r="N137" s="213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210</v>
      </c>
      <c r="AT137" s="216" t="s">
        <v>162</v>
      </c>
      <c r="AU137" s="216" t="s">
        <v>77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210</v>
      </c>
      <c r="BM137" s="216" t="s">
        <v>1469</v>
      </c>
    </row>
    <row r="138" s="2" customFormat="1" ht="37.8" customHeight="1">
      <c r="A138" s="35"/>
      <c r="B138" s="36"/>
      <c r="C138" s="204" t="s">
        <v>245</v>
      </c>
      <c r="D138" s="204" t="s">
        <v>162</v>
      </c>
      <c r="E138" s="205" t="s">
        <v>1470</v>
      </c>
      <c r="F138" s="206" t="s">
        <v>1471</v>
      </c>
      <c r="G138" s="207" t="s">
        <v>165</v>
      </c>
      <c r="H138" s="208">
        <v>12</v>
      </c>
      <c r="I138" s="209"/>
      <c r="J138" s="210">
        <f>ROUND(I138*H138,2)</f>
        <v>0</v>
      </c>
      <c r="K138" s="206" t="s">
        <v>1</v>
      </c>
      <c r="L138" s="211"/>
      <c r="M138" s="212" t="s">
        <v>1</v>
      </c>
      <c r="N138" s="213" t="s">
        <v>42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210</v>
      </c>
      <c r="AT138" s="216" t="s">
        <v>162</v>
      </c>
      <c r="AU138" s="216" t="s">
        <v>77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210</v>
      </c>
      <c r="BM138" s="216" t="s">
        <v>1472</v>
      </c>
    </row>
    <row r="139" s="2" customFormat="1" ht="37.8" customHeight="1">
      <c r="A139" s="35"/>
      <c r="B139" s="36"/>
      <c r="C139" s="204" t="s">
        <v>249</v>
      </c>
      <c r="D139" s="204" t="s">
        <v>162</v>
      </c>
      <c r="E139" s="205" t="s">
        <v>1473</v>
      </c>
      <c r="F139" s="206" t="s">
        <v>1474</v>
      </c>
      <c r="G139" s="207" t="s">
        <v>165</v>
      </c>
      <c r="H139" s="208">
        <v>12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42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210</v>
      </c>
      <c r="AT139" s="216" t="s">
        <v>162</v>
      </c>
      <c r="AU139" s="216" t="s">
        <v>77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210</v>
      </c>
      <c r="BM139" s="216" t="s">
        <v>1475</v>
      </c>
    </row>
    <row r="140" s="2" customFormat="1" ht="24.15" customHeight="1">
      <c r="A140" s="35"/>
      <c r="B140" s="36"/>
      <c r="C140" s="204" t="s">
        <v>253</v>
      </c>
      <c r="D140" s="204" t="s">
        <v>162</v>
      </c>
      <c r="E140" s="205" t="s">
        <v>1476</v>
      </c>
      <c r="F140" s="206" t="s">
        <v>1477</v>
      </c>
      <c r="G140" s="207" t="s">
        <v>165</v>
      </c>
      <c r="H140" s="208">
        <v>1</v>
      </c>
      <c r="I140" s="209"/>
      <c r="J140" s="210">
        <f>ROUND(I140*H140,2)</f>
        <v>0</v>
      </c>
      <c r="K140" s="206" t="s">
        <v>1</v>
      </c>
      <c r="L140" s="211"/>
      <c r="M140" s="212" t="s">
        <v>1</v>
      </c>
      <c r="N140" s="213" t="s">
        <v>42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210</v>
      </c>
      <c r="AT140" s="216" t="s">
        <v>162</v>
      </c>
      <c r="AU140" s="216" t="s">
        <v>77</v>
      </c>
      <c r="AY140" s="14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83</v>
      </c>
      <c r="BK140" s="217">
        <f>ROUND(I140*H140,2)</f>
        <v>0</v>
      </c>
      <c r="BL140" s="14" t="s">
        <v>210</v>
      </c>
      <c r="BM140" s="216" t="s">
        <v>1478</v>
      </c>
    </row>
    <row r="141" s="2" customFormat="1" ht="24.15" customHeight="1">
      <c r="A141" s="35"/>
      <c r="B141" s="36"/>
      <c r="C141" s="204" t="s">
        <v>258</v>
      </c>
      <c r="D141" s="204" t="s">
        <v>162</v>
      </c>
      <c r="E141" s="205" t="s">
        <v>1479</v>
      </c>
      <c r="F141" s="206" t="s">
        <v>1480</v>
      </c>
      <c r="G141" s="207" t="s">
        <v>165</v>
      </c>
      <c r="H141" s="208">
        <v>1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42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210</v>
      </c>
      <c r="AT141" s="216" t="s">
        <v>162</v>
      </c>
      <c r="AU141" s="216" t="s">
        <v>77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210</v>
      </c>
      <c r="BM141" s="216" t="s">
        <v>1481</v>
      </c>
    </row>
    <row r="142" s="2" customFormat="1" ht="37.8" customHeight="1">
      <c r="A142" s="35"/>
      <c r="B142" s="36"/>
      <c r="C142" s="204" t="s">
        <v>7</v>
      </c>
      <c r="D142" s="204" t="s">
        <v>162</v>
      </c>
      <c r="E142" s="205" t="s">
        <v>1482</v>
      </c>
      <c r="F142" s="206" t="s">
        <v>1483</v>
      </c>
      <c r="G142" s="207" t="s">
        <v>165</v>
      </c>
      <c r="H142" s="208">
        <v>2</v>
      </c>
      <c r="I142" s="209"/>
      <c r="J142" s="210">
        <f>ROUND(I142*H142,2)</f>
        <v>0</v>
      </c>
      <c r="K142" s="206" t="s">
        <v>1</v>
      </c>
      <c r="L142" s="211"/>
      <c r="M142" s="212" t="s">
        <v>1</v>
      </c>
      <c r="N142" s="213" t="s">
        <v>42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210</v>
      </c>
      <c r="AT142" s="216" t="s">
        <v>162</v>
      </c>
      <c r="AU142" s="216" t="s">
        <v>77</v>
      </c>
      <c r="AY142" s="14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83</v>
      </c>
      <c r="BK142" s="217">
        <f>ROUND(I142*H142,2)</f>
        <v>0</v>
      </c>
      <c r="BL142" s="14" t="s">
        <v>210</v>
      </c>
      <c r="BM142" s="216" t="s">
        <v>1484</v>
      </c>
    </row>
    <row r="143" s="2" customFormat="1" ht="24.15" customHeight="1">
      <c r="A143" s="35"/>
      <c r="B143" s="36"/>
      <c r="C143" s="204" t="s">
        <v>264</v>
      </c>
      <c r="D143" s="204" t="s">
        <v>162</v>
      </c>
      <c r="E143" s="205" t="s">
        <v>1485</v>
      </c>
      <c r="F143" s="206" t="s">
        <v>1486</v>
      </c>
      <c r="G143" s="207" t="s">
        <v>165</v>
      </c>
      <c r="H143" s="208">
        <v>1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42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210</v>
      </c>
      <c r="AT143" s="216" t="s">
        <v>162</v>
      </c>
      <c r="AU143" s="216" t="s">
        <v>77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210</v>
      </c>
      <c r="BM143" s="216" t="s">
        <v>1487</v>
      </c>
    </row>
    <row r="144" s="2" customFormat="1" ht="24.15" customHeight="1">
      <c r="A144" s="35"/>
      <c r="B144" s="36"/>
      <c r="C144" s="204" t="s">
        <v>268</v>
      </c>
      <c r="D144" s="204" t="s">
        <v>162</v>
      </c>
      <c r="E144" s="205" t="s">
        <v>1488</v>
      </c>
      <c r="F144" s="206" t="s">
        <v>1489</v>
      </c>
      <c r="G144" s="207" t="s">
        <v>165</v>
      </c>
      <c r="H144" s="208">
        <v>13</v>
      </c>
      <c r="I144" s="209"/>
      <c r="J144" s="210">
        <f>ROUND(I144*H144,2)</f>
        <v>0</v>
      </c>
      <c r="K144" s="206" t="s">
        <v>1</v>
      </c>
      <c r="L144" s="211"/>
      <c r="M144" s="212" t="s">
        <v>1</v>
      </c>
      <c r="N144" s="213" t="s">
        <v>42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210</v>
      </c>
      <c r="AT144" s="216" t="s">
        <v>162</v>
      </c>
      <c r="AU144" s="216" t="s">
        <v>77</v>
      </c>
      <c r="AY144" s="14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83</v>
      </c>
      <c r="BK144" s="217">
        <f>ROUND(I144*H144,2)</f>
        <v>0</v>
      </c>
      <c r="BL144" s="14" t="s">
        <v>210</v>
      </c>
      <c r="BM144" s="216" t="s">
        <v>1490</v>
      </c>
    </row>
    <row r="145" s="2" customFormat="1" ht="24.15" customHeight="1">
      <c r="A145" s="35"/>
      <c r="B145" s="36"/>
      <c r="C145" s="204" t="s">
        <v>272</v>
      </c>
      <c r="D145" s="204" t="s">
        <v>162</v>
      </c>
      <c r="E145" s="205" t="s">
        <v>1491</v>
      </c>
      <c r="F145" s="206" t="s">
        <v>1492</v>
      </c>
      <c r="G145" s="207" t="s">
        <v>165</v>
      </c>
      <c r="H145" s="208">
        <v>6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42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1045</v>
      </c>
      <c r="AT145" s="216" t="s">
        <v>162</v>
      </c>
      <c r="AU145" s="216" t="s">
        <v>77</v>
      </c>
      <c r="AY145" s="14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83</v>
      </c>
      <c r="BK145" s="217">
        <f>ROUND(I145*H145,2)</f>
        <v>0</v>
      </c>
      <c r="BL145" s="14" t="s">
        <v>431</v>
      </c>
      <c r="BM145" s="216" t="s">
        <v>1493</v>
      </c>
    </row>
    <row r="146" s="2" customFormat="1" ht="37.8" customHeight="1">
      <c r="A146" s="35"/>
      <c r="B146" s="36"/>
      <c r="C146" s="218" t="s">
        <v>276</v>
      </c>
      <c r="D146" s="218" t="s">
        <v>559</v>
      </c>
      <c r="E146" s="219" t="s">
        <v>1494</v>
      </c>
      <c r="F146" s="220" t="s">
        <v>1495</v>
      </c>
      <c r="G146" s="221" t="s">
        <v>209</v>
      </c>
      <c r="H146" s="222">
        <v>260</v>
      </c>
      <c r="I146" s="223"/>
      <c r="J146" s="224">
        <f>ROUND(I146*H146,2)</f>
        <v>0</v>
      </c>
      <c r="K146" s="220" t="s">
        <v>1</v>
      </c>
      <c r="L146" s="41"/>
      <c r="M146" s="225" t="s">
        <v>1</v>
      </c>
      <c r="N146" s="226" t="s">
        <v>42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562</v>
      </c>
      <c r="AT146" s="216" t="s">
        <v>559</v>
      </c>
      <c r="AU146" s="216" t="s">
        <v>77</v>
      </c>
      <c r="AY146" s="14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83</v>
      </c>
      <c r="BK146" s="217">
        <f>ROUND(I146*H146,2)</f>
        <v>0</v>
      </c>
      <c r="BL146" s="14" t="s">
        <v>562</v>
      </c>
      <c r="BM146" s="216" t="s">
        <v>1496</v>
      </c>
    </row>
    <row r="147" s="2" customFormat="1" ht="24.15" customHeight="1">
      <c r="A147" s="35"/>
      <c r="B147" s="36"/>
      <c r="C147" s="218" t="s">
        <v>280</v>
      </c>
      <c r="D147" s="218" t="s">
        <v>559</v>
      </c>
      <c r="E147" s="219" t="s">
        <v>1497</v>
      </c>
      <c r="F147" s="220" t="s">
        <v>1498</v>
      </c>
      <c r="G147" s="221" t="s">
        <v>165</v>
      </c>
      <c r="H147" s="222">
        <v>6</v>
      </c>
      <c r="I147" s="223"/>
      <c r="J147" s="224">
        <f>ROUND(I147*H147,2)</f>
        <v>0</v>
      </c>
      <c r="K147" s="220" t="s">
        <v>1</v>
      </c>
      <c r="L147" s="41"/>
      <c r="M147" s="225" t="s">
        <v>1</v>
      </c>
      <c r="N147" s="226" t="s">
        <v>42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562</v>
      </c>
      <c r="AT147" s="216" t="s">
        <v>559</v>
      </c>
      <c r="AU147" s="216" t="s">
        <v>77</v>
      </c>
      <c r="AY147" s="14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83</v>
      </c>
      <c r="BK147" s="217">
        <f>ROUND(I147*H147,2)</f>
        <v>0</v>
      </c>
      <c r="BL147" s="14" t="s">
        <v>562</v>
      </c>
      <c r="BM147" s="216" t="s">
        <v>1499</v>
      </c>
    </row>
    <row r="148" s="2" customFormat="1" ht="24.15" customHeight="1">
      <c r="A148" s="35"/>
      <c r="B148" s="36"/>
      <c r="C148" s="218" t="s">
        <v>284</v>
      </c>
      <c r="D148" s="218" t="s">
        <v>559</v>
      </c>
      <c r="E148" s="219" t="s">
        <v>1500</v>
      </c>
      <c r="F148" s="220" t="s">
        <v>1501</v>
      </c>
      <c r="G148" s="221" t="s">
        <v>165</v>
      </c>
      <c r="H148" s="222">
        <v>12</v>
      </c>
      <c r="I148" s="223"/>
      <c r="J148" s="224">
        <f>ROUND(I148*H148,2)</f>
        <v>0</v>
      </c>
      <c r="K148" s="220" t="s">
        <v>1</v>
      </c>
      <c r="L148" s="41"/>
      <c r="M148" s="225" t="s">
        <v>1</v>
      </c>
      <c r="N148" s="226" t="s">
        <v>42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562</v>
      </c>
      <c r="AT148" s="216" t="s">
        <v>559</v>
      </c>
      <c r="AU148" s="216" t="s">
        <v>77</v>
      </c>
      <c r="AY148" s="14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83</v>
      </c>
      <c r="BK148" s="217">
        <f>ROUND(I148*H148,2)</f>
        <v>0</v>
      </c>
      <c r="BL148" s="14" t="s">
        <v>562</v>
      </c>
      <c r="BM148" s="216" t="s">
        <v>1502</v>
      </c>
    </row>
    <row r="149" s="2" customFormat="1" ht="14.4" customHeight="1">
      <c r="A149" s="35"/>
      <c r="B149" s="36"/>
      <c r="C149" s="218" t="s">
        <v>288</v>
      </c>
      <c r="D149" s="218" t="s">
        <v>559</v>
      </c>
      <c r="E149" s="219" t="s">
        <v>1503</v>
      </c>
      <c r="F149" s="220" t="s">
        <v>1504</v>
      </c>
      <c r="G149" s="221" t="s">
        <v>165</v>
      </c>
      <c r="H149" s="222">
        <v>1</v>
      </c>
      <c r="I149" s="223"/>
      <c r="J149" s="224">
        <f>ROUND(I149*H149,2)</f>
        <v>0</v>
      </c>
      <c r="K149" s="220" t="s">
        <v>1</v>
      </c>
      <c r="L149" s="41"/>
      <c r="M149" s="225" t="s">
        <v>1</v>
      </c>
      <c r="N149" s="226" t="s">
        <v>42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562</v>
      </c>
      <c r="AT149" s="216" t="s">
        <v>559</v>
      </c>
      <c r="AU149" s="216" t="s">
        <v>77</v>
      </c>
      <c r="AY149" s="14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83</v>
      </c>
      <c r="BK149" s="217">
        <f>ROUND(I149*H149,2)</f>
        <v>0</v>
      </c>
      <c r="BL149" s="14" t="s">
        <v>562</v>
      </c>
      <c r="BM149" s="216" t="s">
        <v>1505</v>
      </c>
    </row>
    <row r="150" s="2" customFormat="1" ht="24.15" customHeight="1">
      <c r="A150" s="35"/>
      <c r="B150" s="36"/>
      <c r="C150" s="218" t="s">
        <v>292</v>
      </c>
      <c r="D150" s="218" t="s">
        <v>559</v>
      </c>
      <c r="E150" s="219" t="s">
        <v>1506</v>
      </c>
      <c r="F150" s="220" t="s">
        <v>1507</v>
      </c>
      <c r="G150" s="221" t="s">
        <v>165</v>
      </c>
      <c r="H150" s="222">
        <v>10</v>
      </c>
      <c r="I150" s="223"/>
      <c r="J150" s="224">
        <f>ROUND(I150*H150,2)</f>
        <v>0</v>
      </c>
      <c r="K150" s="220" t="s">
        <v>1</v>
      </c>
      <c r="L150" s="41"/>
      <c r="M150" s="225" t="s">
        <v>1</v>
      </c>
      <c r="N150" s="226" t="s">
        <v>42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562</v>
      </c>
      <c r="AT150" s="216" t="s">
        <v>559</v>
      </c>
      <c r="AU150" s="216" t="s">
        <v>77</v>
      </c>
      <c r="AY150" s="14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83</v>
      </c>
      <c r="BK150" s="217">
        <f>ROUND(I150*H150,2)</f>
        <v>0</v>
      </c>
      <c r="BL150" s="14" t="s">
        <v>562</v>
      </c>
      <c r="BM150" s="216" t="s">
        <v>1508</v>
      </c>
    </row>
    <row r="151" s="2" customFormat="1" ht="24.15" customHeight="1">
      <c r="A151" s="35"/>
      <c r="B151" s="36"/>
      <c r="C151" s="204" t="s">
        <v>296</v>
      </c>
      <c r="D151" s="204" t="s">
        <v>162</v>
      </c>
      <c r="E151" s="205" t="s">
        <v>1509</v>
      </c>
      <c r="F151" s="206" t="s">
        <v>1510</v>
      </c>
      <c r="G151" s="207" t="s">
        <v>209</v>
      </c>
      <c r="H151" s="208">
        <v>3750</v>
      </c>
      <c r="I151" s="209"/>
      <c r="J151" s="210">
        <f>ROUND(I151*H151,2)</f>
        <v>0</v>
      </c>
      <c r="K151" s="206" t="s">
        <v>1</v>
      </c>
      <c r="L151" s="211"/>
      <c r="M151" s="212" t="s">
        <v>1</v>
      </c>
      <c r="N151" s="213" t="s">
        <v>42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210</v>
      </c>
      <c r="AT151" s="216" t="s">
        <v>162</v>
      </c>
      <c r="AU151" s="216" t="s">
        <v>77</v>
      </c>
      <c r="AY151" s="14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83</v>
      </c>
      <c r="BK151" s="217">
        <f>ROUND(I151*H151,2)</f>
        <v>0</v>
      </c>
      <c r="BL151" s="14" t="s">
        <v>210</v>
      </c>
      <c r="BM151" s="216" t="s">
        <v>1511</v>
      </c>
    </row>
    <row r="152" s="2" customFormat="1" ht="24.15" customHeight="1">
      <c r="A152" s="35"/>
      <c r="B152" s="36"/>
      <c r="C152" s="204" t="s">
        <v>300</v>
      </c>
      <c r="D152" s="204" t="s">
        <v>162</v>
      </c>
      <c r="E152" s="205" t="s">
        <v>1512</v>
      </c>
      <c r="F152" s="206" t="s">
        <v>1513</v>
      </c>
      <c r="G152" s="207" t="s">
        <v>165</v>
      </c>
      <c r="H152" s="208">
        <v>70</v>
      </c>
      <c r="I152" s="209"/>
      <c r="J152" s="210">
        <f>ROUND(I152*H152,2)</f>
        <v>0</v>
      </c>
      <c r="K152" s="206" t="s">
        <v>1</v>
      </c>
      <c r="L152" s="211"/>
      <c r="M152" s="212" t="s">
        <v>1</v>
      </c>
      <c r="N152" s="213" t="s">
        <v>42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210</v>
      </c>
      <c r="AT152" s="216" t="s">
        <v>162</v>
      </c>
      <c r="AU152" s="216" t="s">
        <v>77</v>
      </c>
      <c r="AY152" s="14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83</v>
      </c>
      <c r="BK152" s="217">
        <f>ROUND(I152*H152,2)</f>
        <v>0</v>
      </c>
      <c r="BL152" s="14" t="s">
        <v>210</v>
      </c>
      <c r="BM152" s="216" t="s">
        <v>1514</v>
      </c>
    </row>
    <row r="153" s="2" customFormat="1" ht="14.4" customHeight="1">
      <c r="A153" s="35"/>
      <c r="B153" s="36"/>
      <c r="C153" s="218" t="s">
        <v>304</v>
      </c>
      <c r="D153" s="218" t="s">
        <v>559</v>
      </c>
      <c r="E153" s="219" t="s">
        <v>835</v>
      </c>
      <c r="F153" s="220" t="s">
        <v>836</v>
      </c>
      <c r="G153" s="221" t="s">
        <v>587</v>
      </c>
      <c r="H153" s="222">
        <v>32</v>
      </c>
      <c r="I153" s="223"/>
      <c r="J153" s="224">
        <f>ROUND(I153*H153,2)</f>
        <v>0</v>
      </c>
      <c r="K153" s="220" t="s">
        <v>1</v>
      </c>
      <c r="L153" s="41"/>
      <c r="M153" s="225" t="s">
        <v>1</v>
      </c>
      <c r="N153" s="226" t="s">
        <v>42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562</v>
      </c>
      <c r="AT153" s="216" t="s">
        <v>559</v>
      </c>
      <c r="AU153" s="216" t="s">
        <v>77</v>
      </c>
      <c r="AY153" s="14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83</v>
      </c>
      <c r="BK153" s="217">
        <f>ROUND(I153*H153,2)</f>
        <v>0</v>
      </c>
      <c r="BL153" s="14" t="s">
        <v>562</v>
      </c>
      <c r="BM153" s="216" t="s">
        <v>1515</v>
      </c>
    </row>
    <row r="154" s="2" customFormat="1" ht="37.8" customHeight="1">
      <c r="A154" s="35"/>
      <c r="B154" s="36"/>
      <c r="C154" s="204" t="s">
        <v>308</v>
      </c>
      <c r="D154" s="204" t="s">
        <v>162</v>
      </c>
      <c r="E154" s="205" t="s">
        <v>1516</v>
      </c>
      <c r="F154" s="206" t="s">
        <v>1517</v>
      </c>
      <c r="G154" s="207" t="s">
        <v>165</v>
      </c>
      <c r="H154" s="208">
        <v>6</v>
      </c>
      <c r="I154" s="209"/>
      <c r="J154" s="210">
        <f>ROUND(I154*H154,2)</f>
        <v>0</v>
      </c>
      <c r="K154" s="206" t="s">
        <v>1</v>
      </c>
      <c r="L154" s="211"/>
      <c r="M154" s="212" t="s">
        <v>1</v>
      </c>
      <c r="N154" s="213" t="s">
        <v>42</v>
      </c>
      <c r="O154" s="88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210</v>
      </c>
      <c r="AT154" s="216" t="s">
        <v>162</v>
      </c>
      <c r="AU154" s="216" t="s">
        <v>77</v>
      </c>
      <c r="AY154" s="14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83</v>
      </c>
      <c r="BK154" s="217">
        <f>ROUND(I154*H154,2)</f>
        <v>0</v>
      </c>
      <c r="BL154" s="14" t="s">
        <v>210</v>
      </c>
      <c r="BM154" s="216" t="s">
        <v>1518</v>
      </c>
    </row>
    <row r="155" s="2" customFormat="1" ht="24.15" customHeight="1">
      <c r="A155" s="35"/>
      <c r="B155" s="36"/>
      <c r="C155" s="218" t="s">
        <v>312</v>
      </c>
      <c r="D155" s="218" t="s">
        <v>559</v>
      </c>
      <c r="E155" s="219" t="s">
        <v>1519</v>
      </c>
      <c r="F155" s="220" t="s">
        <v>1520</v>
      </c>
      <c r="G155" s="221" t="s">
        <v>165</v>
      </c>
      <c r="H155" s="222">
        <v>6</v>
      </c>
      <c r="I155" s="223"/>
      <c r="J155" s="224">
        <f>ROUND(I155*H155,2)</f>
        <v>0</v>
      </c>
      <c r="K155" s="220" t="s">
        <v>1</v>
      </c>
      <c r="L155" s="41"/>
      <c r="M155" s="225" t="s">
        <v>1</v>
      </c>
      <c r="N155" s="226" t="s">
        <v>42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562</v>
      </c>
      <c r="AT155" s="216" t="s">
        <v>559</v>
      </c>
      <c r="AU155" s="216" t="s">
        <v>77</v>
      </c>
      <c r="AY155" s="14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83</v>
      </c>
      <c r="BK155" s="217">
        <f>ROUND(I155*H155,2)</f>
        <v>0</v>
      </c>
      <c r="BL155" s="14" t="s">
        <v>562</v>
      </c>
      <c r="BM155" s="216" t="s">
        <v>1521</v>
      </c>
    </row>
    <row r="156" s="2" customFormat="1" ht="24.15" customHeight="1">
      <c r="A156" s="35"/>
      <c r="B156" s="36"/>
      <c r="C156" s="204" t="s">
        <v>316</v>
      </c>
      <c r="D156" s="204" t="s">
        <v>162</v>
      </c>
      <c r="E156" s="205" t="s">
        <v>1522</v>
      </c>
      <c r="F156" s="206" t="s">
        <v>1523</v>
      </c>
      <c r="G156" s="207" t="s">
        <v>209</v>
      </c>
      <c r="H156" s="208">
        <v>10160</v>
      </c>
      <c r="I156" s="209"/>
      <c r="J156" s="210">
        <f>ROUND(I156*H156,2)</f>
        <v>0</v>
      </c>
      <c r="K156" s="206" t="s">
        <v>1</v>
      </c>
      <c r="L156" s="211"/>
      <c r="M156" s="212" t="s">
        <v>1</v>
      </c>
      <c r="N156" s="213" t="s">
        <v>42</v>
      </c>
      <c r="O156" s="88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210</v>
      </c>
      <c r="AT156" s="216" t="s">
        <v>162</v>
      </c>
      <c r="AU156" s="216" t="s">
        <v>77</v>
      </c>
      <c r="AY156" s="14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83</v>
      </c>
      <c r="BK156" s="217">
        <f>ROUND(I156*H156,2)</f>
        <v>0</v>
      </c>
      <c r="BL156" s="14" t="s">
        <v>210</v>
      </c>
      <c r="BM156" s="216" t="s">
        <v>1524</v>
      </c>
    </row>
    <row r="157" s="2" customFormat="1" ht="14.4" customHeight="1">
      <c r="A157" s="35"/>
      <c r="B157" s="36"/>
      <c r="C157" s="218" t="s">
        <v>320</v>
      </c>
      <c r="D157" s="218" t="s">
        <v>559</v>
      </c>
      <c r="E157" s="219" t="s">
        <v>1525</v>
      </c>
      <c r="F157" s="220" t="s">
        <v>1526</v>
      </c>
      <c r="G157" s="221" t="s">
        <v>165</v>
      </c>
      <c r="H157" s="222">
        <v>30</v>
      </c>
      <c r="I157" s="223"/>
      <c r="J157" s="224">
        <f>ROUND(I157*H157,2)</f>
        <v>0</v>
      </c>
      <c r="K157" s="220" t="s">
        <v>1</v>
      </c>
      <c r="L157" s="41"/>
      <c r="M157" s="225" t="s">
        <v>1</v>
      </c>
      <c r="N157" s="226" t="s">
        <v>42</v>
      </c>
      <c r="O157" s="88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562</v>
      </c>
      <c r="AT157" s="216" t="s">
        <v>559</v>
      </c>
      <c r="AU157" s="216" t="s">
        <v>77</v>
      </c>
      <c r="AY157" s="14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83</v>
      </c>
      <c r="BK157" s="217">
        <f>ROUND(I157*H157,2)</f>
        <v>0</v>
      </c>
      <c r="BL157" s="14" t="s">
        <v>562</v>
      </c>
      <c r="BM157" s="216" t="s">
        <v>1527</v>
      </c>
    </row>
    <row r="158" s="2" customFormat="1" ht="14.4" customHeight="1">
      <c r="A158" s="35"/>
      <c r="B158" s="36"/>
      <c r="C158" s="218" t="s">
        <v>324</v>
      </c>
      <c r="D158" s="218" t="s">
        <v>559</v>
      </c>
      <c r="E158" s="219" t="s">
        <v>1528</v>
      </c>
      <c r="F158" s="220" t="s">
        <v>1529</v>
      </c>
      <c r="G158" s="221" t="s">
        <v>165</v>
      </c>
      <c r="H158" s="222">
        <v>2</v>
      </c>
      <c r="I158" s="223"/>
      <c r="J158" s="224">
        <f>ROUND(I158*H158,2)</f>
        <v>0</v>
      </c>
      <c r="K158" s="220" t="s">
        <v>1</v>
      </c>
      <c r="L158" s="41"/>
      <c r="M158" s="225" t="s">
        <v>1</v>
      </c>
      <c r="N158" s="226" t="s">
        <v>42</v>
      </c>
      <c r="O158" s="88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562</v>
      </c>
      <c r="AT158" s="216" t="s">
        <v>559</v>
      </c>
      <c r="AU158" s="216" t="s">
        <v>77</v>
      </c>
      <c r="AY158" s="14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83</v>
      </c>
      <c r="BK158" s="217">
        <f>ROUND(I158*H158,2)</f>
        <v>0</v>
      </c>
      <c r="BL158" s="14" t="s">
        <v>562</v>
      </c>
      <c r="BM158" s="216" t="s">
        <v>1530</v>
      </c>
    </row>
    <row r="159" s="2" customFormat="1" ht="14.4" customHeight="1">
      <c r="A159" s="35"/>
      <c r="B159" s="36"/>
      <c r="C159" s="218" t="s">
        <v>328</v>
      </c>
      <c r="D159" s="218" t="s">
        <v>559</v>
      </c>
      <c r="E159" s="219" t="s">
        <v>1531</v>
      </c>
      <c r="F159" s="220" t="s">
        <v>1532</v>
      </c>
      <c r="G159" s="221" t="s">
        <v>165</v>
      </c>
      <c r="H159" s="222">
        <v>13</v>
      </c>
      <c r="I159" s="223"/>
      <c r="J159" s="224">
        <f>ROUND(I159*H159,2)</f>
        <v>0</v>
      </c>
      <c r="K159" s="220" t="s">
        <v>1</v>
      </c>
      <c r="L159" s="41"/>
      <c r="M159" s="225" t="s">
        <v>1</v>
      </c>
      <c r="N159" s="226" t="s">
        <v>42</v>
      </c>
      <c r="O159" s="88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562</v>
      </c>
      <c r="AT159" s="216" t="s">
        <v>559</v>
      </c>
      <c r="AU159" s="216" t="s">
        <v>77</v>
      </c>
      <c r="AY159" s="14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83</v>
      </c>
      <c r="BK159" s="217">
        <f>ROUND(I159*H159,2)</f>
        <v>0</v>
      </c>
      <c r="BL159" s="14" t="s">
        <v>562</v>
      </c>
      <c r="BM159" s="216" t="s">
        <v>1533</v>
      </c>
    </row>
    <row r="160" s="2" customFormat="1" ht="14.4" customHeight="1">
      <c r="A160" s="35"/>
      <c r="B160" s="36"/>
      <c r="C160" s="218" t="s">
        <v>332</v>
      </c>
      <c r="D160" s="218" t="s">
        <v>559</v>
      </c>
      <c r="E160" s="219" t="s">
        <v>1534</v>
      </c>
      <c r="F160" s="220" t="s">
        <v>1535</v>
      </c>
      <c r="G160" s="221" t="s">
        <v>165</v>
      </c>
      <c r="H160" s="222">
        <v>13</v>
      </c>
      <c r="I160" s="223"/>
      <c r="J160" s="224">
        <f>ROUND(I160*H160,2)</f>
        <v>0</v>
      </c>
      <c r="K160" s="220" t="s">
        <v>1</v>
      </c>
      <c r="L160" s="41"/>
      <c r="M160" s="225" t="s">
        <v>1</v>
      </c>
      <c r="N160" s="226" t="s">
        <v>42</v>
      </c>
      <c r="O160" s="88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562</v>
      </c>
      <c r="AT160" s="216" t="s">
        <v>559</v>
      </c>
      <c r="AU160" s="216" t="s">
        <v>77</v>
      </c>
      <c r="AY160" s="14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" t="s">
        <v>83</v>
      </c>
      <c r="BK160" s="217">
        <f>ROUND(I160*H160,2)</f>
        <v>0</v>
      </c>
      <c r="BL160" s="14" t="s">
        <v>562</v>
      </c>
      <c r="BM160" s="216" t="s">
        <v>1536</v>
      </c>
    </row>
    <row r="161" s="2" customFormat="1" ht="14.4" customHeight="1">
      <c r="A161" s="35"/>
      <c r="B161" s="36"/>
      <c r="C161" s="218" t="s">
        <v>336</v>
      </c>
      <c r="D161" s="218" t="s">
        <v>559</v>
      </c>
      <c r="E161" s="219" t="s">
        <v>1537</v>
      </c>
      <c r="F161" s="220" t="s">
        <v>1538</v>
      </c>
      <c r="G161" s="221" t="s">
        <v>165</v>
      </c>
      <c r="H161" s="222">
        <v>13</v>
      </c>
      <c r="I161" s="223"/>
      <c r="J161" s="224">
        <f>ROUND(I161*H161,2)</f>
        <v>0</v>
      </c>
      <c r="K161" s="220" t="s">
        <v>1</v>
      </c>
      <c r="L161" s="41"/>
      <c r="M161" s="225" t="s">
        <v>1</v>
      </c>
      <c r="N161" s="226" t="s">
        <v>42</v>
      </c>
      <c r="O161" s="88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562</v>
      </c>
      <c r="AT161" s="216" t="s">
        <v>559</v>
      </c>
      <c r="AU161" s="216" t="s">
        <v>77</v>
      </c>
      <c r="AY161" s="14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4" t="s">
        <v>83</v>
      </c>
      <c r="BK161" s="217">
        <f>ROUND(I161*H161,2)</f>
        <v>0</v>
      </c>
      <c r="BL161" s="14" t="s">
        <v>562</v>
      </c>
      <c r="BM161" s="216" t="s">
        <v>1539</v>
      </c>
    </row>
    <row r="162" s="2" customFormat="1" ht="14.4" customHeight="1">
      <c r="A162" s="35"/>
      <c r="B162" s="36"/>
      <c r="C162" s="218" t="s">
        <v>340</v>
      </c>
      <c r="D162" s="218" t="s">
        <v>559</v>
      </c>
      <c r="E162" s="219" t="s">
        <v>1540</v>
      </c>
      <c r="F162" s="220" t="s">
        <v>1541</v>
      </c>
      <c r="G162" s="221" t="s">
        <v>165</v>
      </c>
      <c r="H162" s="222">
        <v>13</v>
      </c>
      <c r="I162" s="223"/>
      <c r="J162" s="224">
        <f>ROUND(I162*H162,2)</f>
        <v>0</v>
      </c>
      <c r="K162" s="220" t="s">
        <v>1</v>
      </c>
      <c r="L162" s="41"/>
      <c r="M162" s="225" t="s">
        <v>1</v>
      </c>
      <c r="N162" s="226" t="s">
        <v>42</v>
      </c>
      <c r="O162" s="88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562</v>
      </c>
      <c r="AT162" s="216" t="s">
        <v>559</v>
      </c>
      <c r="AU162" s="216" t="s">
        <v>77</v>
      </c>
      <c r="AY162" s="14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" t="s">
        <v>83</v>
      </c>
      <c r="BK162" s="217">
        <f>ROUND(I162*H162,2)</f>
        <v>0</v>
      </c>
      <c r="BL162" s="14" t="s">
        <v>562</v>
      </c>
      <c r="BM162" s="216" t="s">
        <v>1542</v>
      </c>
    </row>
    <row r="163" s="2" customFormat="1" ht="24.15" customHeight="1">
      <c r="A163" s="35"/>
      <c r="B163" s="36"/>
      <c r="C163" s="218" t="s">
        <v>344</v>
      </c>
      <c r="D163" s="218" t="s">
        <v>559</v>
      </c>
      <c r="E163" s="219" t="s">
        <v>1543</v>
      </c>
      <c r="F163" s="220" t="s">
        <v>1544</v>
      </c>
      <c r="G163" s="221" t="s">
        <v>165</v>
      </c>
      <c r="H163" s="222">
        <v>13</v>
      </c>
      <c r="I163" s="223"/>
      <c r="J163" s="224">
        <f>ROUND(I163*H163,2)</f>
        <v>0</v>
      </c>
      <c r="K163" s="220" t="s">
        <v>1</v>
      </c>
      <c r="L163" s="41"/>
      <c r="M163" s="225" t="s">
        <v>1</v>
      </c>
      <c r="N163" s="226" t="s">
        <v>42</v>
      </c>
      <c r="O163" s="88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562</v>
      </c>
      <c r="AT163" s="216" t="s">
        <v>559</v>
      </c>
      <c r="AU163" s="216" t="s">
        <v>77</v>
      </c>
      <c r="AY163" s="14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" t="s">
        <v>83</v>
      </c>
      <c r="BK163" s="217">
        <f>ROUND(I163*H163,2)</f>
        <v>0</v>
      </c>
      <c r="BL163" s="14" t="s">
        <v>562</v>
      </c>
      <c r="BM163" s="216" t="s">
        <v>1545</v>
      </c>
    </row>
    <row r="164" s="2" customFormat="1" ht="14.4" customHeight="1">
      <c r="A164" s="35"/>
      <c r="B164" s="36"/>
      <c r="C164" s="218" t="s">
        <v>348</v>
      </c>
      <c r="D164" s="218" t="s">
        <v>559</v>
      </c>
      <c r="E164" s="219" t="s">
        <v>1546</v>
      </c>
      <c r="F164" s="220" t="s">
        <v>1547</v>
      </c>
      <c r="G164" s="221" t="s">
        <v>165</v>
      </c>
      <c r="H164" s="222">
        <v>1</v>
      </c>
      <c r="I164" s="223"/>
      <c r="J164" s="224">
        <f>ROUND(I164*H164,2)</f>
        <v>0</v>
      </c>
      <c r="K164" s="220" t="s">
        <v>1</v>
      </c>
      <c r="L164" s="41"/>
      <c r="M164" s="225" t="s">
        <v>1</v>
      </c>
      <c r="N164" s="226" t="s">
        <v>42</v>
      </c>
      <c r="O164" s="88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6" t="s">
        <v>562</v>
      </c>
      <c r="AT164" s="216" t="s">
        <v>559</v>
      </c>
      <c r="AU164" s="216" t="s">
        <v>77</v>
      </c>
      <c r="AY164" s="14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4" t="s">
        <v>83</v>
      </c>
      <c r="BK164" s="217">
        <f>ROUND(I164*H164,2)</f>
        <v>0</v>
      </c>
      <c r="BL164" s="14" t="s">
        <v>562</v>
      </c>
      <c r="BM164" s="216" t="s">
        <v>1548</v>
      </c>
    </row>
    <row r="165" s="2" customFormat="1" ht="24.15" customHeight="1">
      <c r="A165" s="35"/>
      <c r="B165" s="36"/>
      <c r="C165" s="218" t="s">
        <v>352</v>
      </c>
      <c r="D165" s="218" t="s">
        <v>559</v>
      </c>
      <c r="E165" s="219" t="s">
        <v>1549</v>
      </c>
      <c r="F165" s="220" t="s">
        <v>1550</v>
      </c>
      <c r="G165" s="221" t="s">
        <v>165</v>
      </c>
      <c r="H165" s="222">
        <v>7</v>
      </c>
      <c r="I165" s="223"/>
      <c r="J165" s="224">
        <f>ROUND(I165*H165,2)</f>
        <v>0</v>
      </c>
      <c r="K165" s="220" t="s">
        <v>1</v>
      </c>
      <c r="L165" s="41"/>
      <c r="M165" s="225" t="s">
        <v>1</v>
      </c>
      <c r="N165" s="226" t="s">
        <v>42</v>
      </c>
      <c r="O165" s="88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6" t="s">
        <v>562</v>
      </c>
      <c r="AT165" s="216" t="s">
        <v>559</v>
      </c>
      <c r="AU165" s="216" t="s">
        <v>77</v>
      </c>
      <c r="AY165" s="14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4" t="s">
        <v>83</v>
      </c>
      <c r="BK165" s="217">
        <f>ROUND(I165*H165,2)</f>
        <v>0</v>
      </c>
      <c r="BL165" s="14" t="s">
        <v>562</v>
      </c>
      <c r="BM165" s="216" t="s">
        <v>1551</v>
      </c>
    </row>
    <row r="166" s="2" customFormat="1" ht="24.15" customHeight="1">
      <c r="A166" s="35"/>
      <c r="B166" s="36"/>
      <c r="C166" s="218" t="s">
        <v>356</v>
      </c>
      <c r="D166" s="218" t="s">
        <v>559</v>
      </c>
      <c r="E166" s="219" t="s">
        <v>1552</v>
      </c>
      <c r="F166" s="220" t="s">
        <v>1553</v>
      </c>
      <c r="G166" s="221" t="s">
        <v>165</v>
      </c>
      <c r="H166" s="222">
        <v>7</v>
      </c>
      <c r="I166" s="223"/>
      <c r="J166" s="224">
        <f>ROUND(I166*H166,2)</f>
        <v>0</v>
      </c>
      <c r="K166" s="220" t="s">
        <v>1</v>
      </c>
      <c r="L166" s="41"/>
      <c r="M166" s="225" t="s">
        <v>1</v>
      </c>
      <c r="N166" s="226" t="s">
        <v>42</v>
      </c>
      <c r="O166" s="88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562</v>
      </c>
      <c r="AT166" s="216" t="s">
        <v>559</v>
      </c>
      <c r="AU166" s="216" t="s">
        <v>77</v>
      </c>
      <c r="AY166" s="14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4" t="s">
        <v>83</v>
      </c>
      <c r="BK166" s="217">
        <f>ROUND(I166*H166,2)</f>
        <v>0</v>
      </c>
      <c r="BL166" s="14" t="s">
        <v>562</v>
      </c>
      <c r="BM166" s="216" t="s">
        <v>1554</v>
      </c>
    </row>
    <row r="167" s="2" customFormat="1" ht="49.05" customHeight="1">
      <c r="A167" s="35"/>
      <c r="B167" s="36"/>
      <c r="C167" s="204" t="s">
        <v>360</v>
      </c>
      <c r="D167" s="204" t="s">
        <v>162</v>
      </c>
      <c r="E167" s="205" t="s">
        <v>1555</v>
      </c>
      <c r="F167" s="206" t="s">
        <v>1556</v>
      </c>
      <c r="G167" s="207" t="s">
        <v>209</v>
      </c>
      <c r="H167" s="208">
        <v>100</v>
      </c>
      <c r="I167" s="209"/>
      <c r="J167" s="210">
        <f>ROUND(I167*H167,2)</f>
        <v>0</v>
      </c>
      <c r="K167" s="206" t="s">
        <v>1</v>
      </c>
      <c r="L167" s="211"/>
      <c r="M167" s="212" t="s">
        <v>1</v>
      </c>
      <c r="N167" s="213" t="s">
        <v>42</v>
      </c>
      <c r="O167" s="88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6" t="s">
        <v>210</v>
      </c>
      <c r="AT167" s="216" t="s">
        <v>162</v>
      </c>
      <c r="AU167" s="216" t="s">
        <v>77</v>
      </c>
      <c r="AY167" s="14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4" t="s">
        <v>83</v>
      </c>
      <c r="BK167" s="217">
        <f>ROUND(I167*H167,2)</f>
        <v>0</v>
      </c>
      <c r="BL167" s="14" t="s">
        <v>210</v>
      </c>
      <c r="BM167" s="216" t="s">
        <v>1557</v>
      </c>
    </row>
    <row r="168" s="2" customFormat="1" ht="24.15" customHeight="1">
      <c r="A168" s="35"/>
      <c r="B168" s="36"/>
      <c r="C168" s="204" t="s">
        <v>364</v>
      </c>
      <c r="D168" s="204" t="s">
        <v>162</v>
      </c>
      <c r="E168" s="205" t="s">
        <v>1558</v>
      </c>
      <c r="F168" s="206" t="s">
        <v>1559</v>
      </c>
      <c r="G168" s="207" t="s">
        <v>165</v>
      </c>
      <c r="H168" s="208">
        <v>20</v>
      </c>
      <c r="I168" s="209"/>
      <c r="J168" s="210">
        <f>ROUND(I168*H168,2)</f>
        <v>0</v>
      </c>
      <c r="K168" s="206" t="s">
        <v>1</v>
      </c>
      <c r="L168" s="211"/>
      <c r="M168" s="212" t="s">
        <v>1</v>
      </c>
      <c r="N168" s="213" t="s">
        <v>42</v>
      </c>
      <c r="O168" s="88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210</v>
      </c>
      <c r="AT168" s="216" t="s">
        <v>162</v>
      </c>
      <c r="AU168" s="216" t="s">
        <v>77</v>
      </c>
      <c r="AY168" s="14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4" t="s">
        <v>83</v>
      </c>
      <c r="BK168" s="217">
        <f>ROUND(I168*H168,2)</f>
        <v>0</v>
      </c>
      <c r="BL168" s="14" t="s">
        <v>210</v>
      </c>
      <c r="BM168" s="216" t="s">
        <v>1560</v>
      </c>
    </row>
    <row r="169" s="2" customFormat="1" ht="14.4" customHeight="1">
      <c r="A169" s="35"/>
      <c r="B169" s="36"/>
      <c r="C169" s="218" t="s">
        <v>368</v>
      </c>
      <c r="D169" s="218" t="s">
        <v>559</v>
      </c>
      <c r="E169" s="219" t="s">
        <v>1561</v>
      </c>
      <c r="F169" s="220" t="s">
        <v>1562</v>
      </c>
      <c r="G169" s="221" t="s">
        <v>165</v>
      </c>
      <c r="H169" s="222">
        <v>32</v>
      </c>
      <c r="I169" s="223"/>
      <c r="J169" s="224">
        <f>ROUND(I169*H169,2)</f>
        <v>0</v>
      </c>
      <c r="K169" s="220" t="s">
        <v>1</v>
      </c>
      <c r="L169" s="41"/>
      <c r="M169" s="225" t="s">
        <v>1</v>
      </c>
      <c r="N169" s="226" t="s">
        <v>42</v>
      </c>
      <c r="O169" s="88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562</v>
      </c>
      <c r="AT169" s="216" t="s">
        <v>559</v>
      </c>
      <c r="AU169" s="216" t="s">
        <v>77</v>
      </c>
      <c r="AY169" s="14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4" t="s">
        <v>83</v>
      </c>
      <c r="BK169" s="217">
        <f>ROUND(I169*H169,2)</f>
        <v>0</v>
      </c>
      <c r="BL169" s="14" t="s">
        <v>562</v>
      </c>
      <c r="BM169" s="216" t="s">
        <v>1563</v>
      </c>
    </row>
    <row r="170" s="2" customFormat="1" ht="24.15" customHeight="1">
      <c r="A170" s="35"/>
      <c r="B170" s="36"/>
      <c r="C170" s="218" t="s">
        <v>14</v>
      </c>
      <c r="D170" s="218" t="s">
        <v>559</v>
      </c>
      <c r="E170" s="219" t="s">
        <v>1564</v>
      </c>
      <c r="F170" s="220" t="s">
        <v>1565</v>
      </c>
      <c r="G170" s="221" t="s">
        <v>209</v>
      </c>
      <c r="H170" s="222">
        <v>50</v>
      </c>
      <c r="I170" s="223"/>
      <c r="J170" s="224">
        <f>ROUND(I170*H170,2)</f>
        <v>0</v>
      </c>
      <c r="K170" s="220" t="s">
        <v>1</v>
      </c>
      <c r="L170" s="41"/>
      <c r="M170" s="225" t="s">
        <v>1</v>
      </c>
      <c r="N170" s="226" t="s">
        <v>42</v>
      </c>
      <c r="O170" s="88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83</v>
      </c>
      <c r="AT170" s="216" t="s">
        <v>559</v>
      </c>
      <c r="AU170" s="216" t="s">
        <v>77</v>
      </c>
      <c r="AY170" s="14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4" t="s">
        <v>83</v>
      </c>
      <c r="BK170" s="217">
        <f>ROUND(I170*H170,2)</f>
        <v>0</v>
      </c>
      <c r="BL170" s="14" t="s">
        <v>83</v>
      </c>
      <c r="BM170" s="216" t="s">
        <v>1566</v>
      </c>
    </row>
    <row r="171" s="2" customFormat="1" ht="24.15" customHeight="1">
      <c r="A171" s="35"/>
      <c r="B171" s="36"/>
      <c r="C171" s="204" t="s">
        <v>375</v>
      </c>
      <c r="D171" s="204" t="s">
        <v>162</v>
      </c>
      <c r="E171" s="205" t="s">
        <v>1567</v>
      </c>
      <c r="F171" s="206" t="s">
        <v>1568</v>
      </c>
      <c r="G171" s="207" t="s">
        <v>165</v>
      </c>
      <c r="H171" s="208">
        <v>20</v>
      </c>
      <c r="I171" s="209"/>
      <c r="J171" s="210">
        <f>ROUND(I171*H171,2)</f>
        <v>0</v>
      </c>
      <c r="K171" s="206" t="s">
        <v>1</v>
      </c>
      <c r="L171" s="211"/>
      <c r="M171" s="212" t="s">
        <v>1</v>
      </c>
      <c r="N171" s="213" t="s">
        <v>42</v>
      </c>
      <c r="O171" s="88"/>
      <c r="P171" s="214">
        <f>O171*H171</f>
        <v>0</v>
      </c>
      <c r="Q171" s="214">
        <v>5.0000000000000002E-05</v>
      </c>
      <c r="R171" s="214">
        <f>Q171*H171</f>
        <v>0.001</v>
      </c>
      <c r="S171" s="214">
        <v>0</v>
      </c>
      <c r="T171" s="21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6" t="s">
        <v>85</v>
      </c>
      <c r="AT171" s="216" t="s">
        <v>162</v>
      </c>
      <c r="AU171" s="216" t="s">
        <v>77</v>
      </c>
      <c r="AY171" s="14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4" t="s">
        <v>83</v>
      </c>
      <c r="BK171" s="217">
        <f>ROUND(I171*H171,2)</f>
        <v>0</v>
      </c>
      <c r="BL171" s="14" t="s">
        <v>83</v>
      </c>
      <c r="BM171" s="216" t="s">
        <v>1569</v>
      </c>
    </row>
    <row r="172" s="2" customFormat="1" ht="24.15" customHeight="1">
      <c r="A172" s="35"/>
      <c r="B172" s="36"/>
      <c r="C172" s="218" t="s">
        <v>379</v>
      </c>
      <c r="D172" s="218" t="s">
        <v>559</v>
      </c>
      <c r="E172" s="219" t="s">
        <v>1570</v>
      </c>
      <c r="F172" s="220" t="s">
        <v>1571</v>
      </c>
      <c r="G172" s="221" t="s">
        <v>165</v>
      </c>
      <c r="H172" s="222">
        <v>20</v>
      </c>
      <c r="I172" s="223"/>
      <c r="J172" s="224">
        <f>ROUND(I172*H172,2)</f>
        <v>0</v>
      </c>
      <c r="K172" s="220" t="s">
        <v>1</v>
      </c>
      <c r="L172" s="41"/>
      <c r="M172" s="225" t="s">
        <v>1</v>
      </c>
      <c r="N172" s="226" t="s">
        <v>42</v>
      </c>
      <c r="O172" s="88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83</v>
      </c>
      <c r="AT172" s="216" t="s">
        <v>559</v>
      </c>
      <c r="AU172" s="216" t="s">
        <v>77</v>
      </c>
      <c r="AY172" s="14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4" t="s">
        <v>83</v>
      </c>
      <c r="BK172" s="217">
        <f>ROUND(I172*H172,2)</f>
        <v>0</v>
      </c>
      <c r="BL172" s="14" t="s">
        <v>83</v>
      </c>
      <c r="BM172" s="216" t="s">
        <v>1572</v>
      </c>
    </row>
    <row r="173" s="2" customFormat="1" ht="14.4" customHeight="1">
      <c r="A173" s="35"/>
      <c r="B173" s="36"/>
      <c r="C173" s="218" t="s">
        <v>383</v>
      </c>
      <c r="D173" s="218" t="s">
        <v>559</v>
      </c>
      <c r="E173" s="219" t="s">
        <v>1573</v>
      </c>
      <c r="F173" s="220" t="s">
        <v>1574</v>
      </c>
      <c r="G173" s="221" t="s">
        <v>209</v>
      </c>
      <c r="H173" s="222">
        <v>10160</v>
      </c>
      <c r="I173" s="223"/>
      <c r="J173" s="224">
        <f>ROUND(I173*H173,2)</f>
        <v>0</v>
      </c>
      <c r="K173" s="220" t="s">
        <v>1</v>
      </c>
      <c r="L173" s="41"/>
      <c r="M173" s="225" t="s">
        <v>1</v>
      </c>
      <c r="N173" s="226" t="s">
        <v>42</v>
      </c>
      <c r="O173" s="88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6" t="s">
        <v>83</v>
      </c>
      <c r="AT173" s="216" t="s">
        <v>559</v>
      </c>
      <c r="AU173" s="216" t="s">
        <v>77</v>
      </c>
      <c r="AY173" s="14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4" t="s">
        <v>83</v>
      </c>
      <c r="BK173" s="217">
        <f>ROUND(I173*H173,2)</f>
        <v>0</v>
      </c>
      <c r="BL173" s="14" t="s">
        <v>83</v>
      </c>
      <c r="BM173" s="216" t="s">
        <v>1575</v>
      </c>
    </row>
    <row r="174" s="2" customFormat="1" ht="24.15" customHeight="1">
      <c r="A174" s="35"/>
      <c r="B174" s="36"/>
      <c r="C174" s="218" t="s">
        <v>391</v>
      </c>
      <c r="D174" s="218" t="s">
        <v>559</v>
      </c>
      <c r="E174" s="219" t="s">
        <v>1576</v>
      </c>
      <c r="F174" s="220" t="s">
        <v>1577</v>
      </c>
      <c r="G174" s="221" t="s">
        <v>165</v>
      </c>
      <c r="H174" s="222">
        <v>20</v>
      </c>
      <c r="I174" s="223"/>
      <c r="J174" s="224">
        <f>ROUND(I174*H174,2)</f>
        <v>0</v>
      </c>
      <c r="K174" s="220" t="s">
        <v>1</v>
      </c>
      <c r="L174" s="41"/>
      <c r="M174" s="225" t="s">
        <v>1</v>
      </c>
      <c r="N174" s="226" t="s">
        <v>42</v>
      </c>
      <c r="O174" s="88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6" t="s">
        <v>83</v>
      </c>
      <c r="AT174" s="216" t="s">
        <v>559</v>
      </c>
      <c r="AU174" s="216" t="s">
        <v>77</v>
      </c>
      <c r="AY174" s="14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4" t="s">
        <v>83</v>
      </c>
      <c r="BK174" s="217">
        <f>ROUND(I174*H174,2)</f>
        <v>0</v>
      </c>
      <c r="BL174" s="14" t="s">
        <v>83</v>
      </c>
      <c r="BM174" s="216" t="s">
        <v>1578</v>
      </c>
    </row>
    <row r="175" s="2" customFormat="1" ht="24.15" customHeight="1">
      <c r="A175" s="35"/>
      <c r="B175" s="36"/>
      <c r="C175" s="218" t="s">
        <v>395</v>
      </c>
      <c r="D175" s="218" t="s">
        <v>559</v>
      </c>
      <c r="E175" s="219" t="s">
        <v>1579</v>
      </c>
      <c r="F175" s="220" t="s">
        <v>1580</v>
      </c>
      <c r="G175" s="221" t="s">
        <v>165</v>
      </c>
      <c r="H175" s="222">
        <v>20</v>
      </c>
      <c r="I175" s="223"/>
      <c r="J175" s="224">
        <f>ROUND(I175*H175,2)</f>
        <v>0</v>
      </c>
      <c r="K175" s="220" t="s">
        <v>1</v>
      </c>
      <c r="L175" s="41"/>
      <c r="M175" s="225" t="s">
        <v>1</v>
      </c>
      <c r="N175" s="226" t="s">
        <v>42</v>
      </c>
      <c r="O175" s="88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6" t="s">
        <v>83</v>
      </c>
      <c r="AT175" s="216" t="s">
        <v>559</v>
      </c>
      <c r="AU175" s="216" t="s">
        <v>77</v>
      </c>
      <c r="AY175" s="14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4" t="s">
        <v>83</v>
      </c>
      <c r="BK175" s="217">
        <f>ROUND(I175*H175,2)</f>
        <v>0</v>
      </c>
      <c r="BL175" s="14" t="s">
        <v>83</v>
      </c>
      <c r="BM175" s="216" t="s">
        <v>1581</v>
      </c>
    </row>
    <row r="176" s="2" customFormat="1" ht="24.15" customHeight="1">
      <c r="A176" s="35"/>
      <c r="B176" s="36"/>
      <c r="C176" s="218" t="s">
        <v>399</v>
      </c>
      <c r="D176" s="218" t="s">
        <v>559</v>
      </c>
      <c r="E176" s="219" t="s">
        <v>1582</v>
      </c>
      <c r="F176" s="220" t="s">
        <v>1583</v>
      </c>
      <c r="G176" s="221" t="s">
        <v>1240</v>
      </c>
      <c r="H176" s="222">
        <v>4</v>
      </c>
      <c r="I176" s="223"/>
      <c r="J176" s="224">
        <f>ROUND(I176*H176,2)</f>
        <v>0</v>
      </c>
      <c r="K176" s="220" t="s">
        <v>1</v>
      </c>
      <c r="L176" s="41"/>
      <c r="M176" s="225" t="s">
        <v>1</v>
      </c>
      <c r="N176" s="226" t="s">
        <v>42</v>
      </c>
      <c r="O176" s="88"/>
      <c r="P176" s="214">
        <f>O176*H176</f>
        <v>0</v>
      </c>
      <c r="Q176" s="214">
        <v>0.0088000000000000005</v>
      </c>
      <c r="R176" s="214">
        <f>Q176*H176</f>
        <v>0.035200000000000002</v>
      </c>
      <c r="S176" s="214">
        <v>0</v>
      </c>
      <c r="T176" s="21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6" t="s">
        <v>83</v>
      </c>
      <c r="AT176" s="216" t="s">
        <v>559</v>
      </c>
      <c r="AU176" s="216" t="s">
        <v>77</v>
      </c>
      <c r="AY176" s="14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4" t="s">
        <v>83</v>
      </c>
      <c r="BK176" s="217">
        <f>ROUND(I176*H176,2)</f>
        <v>0</v>
      </c>
      <c r="BL176" s="14" t="s">
        <v>83</v>
      </c>
      <c r="BM176" s="216" t="s">
        <v>1584</v>
      </c>
    </row>
    <row r="177" s="2" customFormat="1" ht="24.15" customHeight="1">
      <c r="A177" s="35"/>
      <c r="B177" s="36"/>
      <c r="C177" s="218" t="s">
        <v>403</v>
      </c>
      <c r="D177" s="218" t="s">
        <v>559</v>
      </c>
      <c r="E177" s="219" t="s">
        <v>1585</v>
      </c>
      <c r="F177" s="220" t="s">
        <v>1586</v>
      </c>
      <c r="G177" s="221" t="s">
        <v>209</v>
      </c>
      <c r="H177" s="222">
        <v>750</v>
      </c>
      <c r="I177" s="223"/>
      <c r="J177" s="224">
        <f>ROUND(I177*H177,2)</f>
        <v>0</v>
      </c>
      <c r="K177" s="220" t="s">
        <v>1</v>
      </c>
      <c r="L177" s="41"/>
      <c r="M177" s="225" t="s">
        <v>1</v>
      </c>
      <c r="N177" s="226" t="s">
        <v>42</v>
      </c>
      <c r="O177" s="88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6" t="s">
        <v>83</v>
      </c>
      <c r="AT177" s="216" t="s">
        <v>559</v>
      </c>
      <c r="AU177" s="216" t="s">
        <v>77</v>
      </c>
      <c r="AY177" s="14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4" t="s">
        <v>83</v>
      </c>
      <c r="BK177" s="217">
        <f>ROUND(I177*H177,2)</f>
        <v>0</v>
      </c>
      <c r="BL177" s="14" t="s">
        <v>83</v>
      </c>
      <c r="BM177" s="216" t="s">
        <v>1587</v>
      </c>
    </row>
    <row r="178" s="2" customFormat="1" ht="24.15" customHeight="1">
      <c r="A178" s="35"/>
      <c r="B178" s="36"/>
      <c r="C178" s="204" t="s">
        <v>407</v>
      </c>
      <c r="D178" s="204" t="s">
        <v>162</v>
      </c>
      <c r="E178" s="205" t="s">
        <v>1588</v>
      </c>
      <c r="F178" s="206" t="s">
        <v>1589</v>
      </c>
      <c r="G178" s="207" t="s">
        <v>209</v>
      </c>
      <c r="H178" s="208">
        <v>420</v>
      </c>
      <c r="I178" s="209"/>
      <c r="J178" s="210">
        <f>ROUND(I178*H178,2)</f>
        <v>0</v>
      </c>
      <c r="K178" s="206" t="s">
        <v>1</v>
      </c>
      <c r="L178" s="211"/>
      <c r="M178" s="212" t="s">
        <v>1</v>
      </c>
      <c r="N178" s="213" t="s">
        <v>42</v>
      </c>
      <c r="O178" s="88"/>
      <c r="P178" s="214">
        <f>O178*H178</f>
        <v>0</v>
      </c>
      <c r="Q178" s="214">
        <v>0.0012800000000000001</v>
      </c>
      <c r="R178" s="214">
        <f>Q178*H178</f>
        <v>0.53760000000000008</v>
      </c>
      <c r="S178" s="214">
        <v>0</v>
      </c>
      <c r="T178" s="21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6" t="s">
        <v>210</v>
      </c>
      <c r="AT178" s="216" t="s">
        <v>162</v>
      </c>
      <c r="AU178" s="216" t="s">
        <v>77</v>
      </c>
      <c r="AY178" s="14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4" t="s">
        <v>83</v>
      </c>
      <c r="BK178" s="217">
        <f>ROUND(I178*H178,2)</f>
        <v>0</v>
      </c>
      <c r="BL178" s="14" t="s">
        <v>210</v>
      </c>
      <c r="BM178" s="216" t="s">
        <v>1590</v>
      </c>
    </row>
    <row r="179" s="2" customFormat="1" ht="24.15" customHeight="1">
      <c r="A179" s="35"/>
      <c r="B179" s="36"/>
      <c r="C179" s="204" t="s">
        <v>1095</v>
      </c>
      <c r="D179" s="204" t="s">
        <v>162</v>
      </c>
      <c r="E179" s="205" t="s">
        <v>1591</v>
      </c>
      <c r="F179" s="206" t="s">
        <v>1592</v>
      </c>
      <c r="G179" s="207" t="s">
        <v>209</v>
      </c>
      <c r="H179" s="208">
        <v>1760</v>
      </c>
      <c r="I179" s="209"/>
      <c r="J179" s="210">
        <f>ROUND(I179*H179,2)</f>
        <v>0</v>
      </c>
      <c r="K179" s="206" t="s">
        <v>1</v>
      </c>
      <c r="L179" s="211"/>
      <c r="M179" s="212" t="s">
        <v>1</v>
      </c>
      <c r="N179" s="213" t="s">
        <v>42</v>
      </c>
      <c r="O179" s="88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6" t="s">
        <v>210</v>
      </c>
      <c r="AT179" s="216" t="s">
        <v>162</v>
      </c>
      <c r="AU179" s="216" t="s">
        <v>77</v>
      </c>
      <c r="AY179" s="14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4" t="s">
        <v>83</v>
      </c>
      <c r="BK179" s="217">
        <f>ROUND(I179*H179,2)</f>
        <v>0</v>
      </c>
      <c r="BL179" s="14" t="s">
        <v>210</v>
      </c>
      <c r="BM179" s="216" t="s">
        <v>1593</v>
      </c>
    </row>
    <row r="180" s="2" customFormat="1" ht="24.15" customHeight="1">
      <c r="A180" s="35"/>
      <c r="B180" s="36"/>
      <c r="C180" s="218" t="s">
        <v>411</v>
      </c>
      <c r="D180" s="218" t="s">
        <v>559</v>
      </c>
      <c r="E180" s="219" t="s">
        <v>1594</v>
      </c>
      <c r="F180" s="220" t="s">
        <v>1595</v>
      </c>
      <c r="G180" s="221" t="s">
        <v>209</v>
      </c>
      <c r="H180" s="222">
        <v>420</v>
      </c>
      <c r="I180" s="223"/>
      <c r="J180" s="224">
        <f>ROUND(I180*H180,2)</f>
        <v>0</v>
      </c>
      <c r="K180" s="220" t="s">
        <v>1</v>
      </c>
      <c r="L180" s="41"/>
      <c r="M180" s="225" t="s">
        <v>1</v>
      </c>
      <c r="N180" s="226" t="s">
        <v>42</v>
      </c>
      <c r="O180" s="88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6" t="s">
        <v>83</v>
      </c>
      <c r="AT180" s="216" t="s">
        <v>559</v>
      </c>
      <c r="AU180" s="216" t="s">
        <v>77</v>
      </c>
      <c r="AY180" s="14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4" t="s">
        <v>83</v>
      </c>
      <c r="BK180" s="217">
        <f>ROUND(I180*H180,2)</f>
        <v>0</v>
      </c>
      <c r="BL180" s="14" t="s">
        <v>83</v>
      </c>
      <c r="BM180" s="216" t="s">
        <v>1596</v>
      </c>
    </row>
    <row r="181" s="2" customFormat="1" ht="14.4" customHeight="1">
      <c r="A181" s="35"/>
      <c r="B181" s="36"/>
      <c r="C181" s="204" t="s">
        <v>415</v>
      </c>
      <c r="D181" s="204" t="s">
        <v>162</v>
      </c>
      <c r="E181" s="205" t="s">
        <v>1261</v>
      </c>
      <c r="F181" s="206" t="s">
        <v>1262</v>
      </c>
      <c r="G181" s="207" t="s">
        <v>209</v>
      </c>
      <c r="H181" s="208">
        <v>1260</v>
      </c>
      <c r="I181" s="209"/>
      <c r="J181" s="210">
        <f>ROUND(I181*H181,2)</f>
        <v>0</v>
      </c>
      <c r="K181" s="206" t="s">
        <v>1</v>
      </c>
      <c r="L181" s="211"/>
      <c r="M181" s="212" t="s">
        <v>1</v>
      </c>
      <c r="N181" s="213" t="s">
        <v>42</v>
      </c>
      <c r="O181" s="88"/>
      <c r="P181" s="214">
        <f>O181*H181</f>
        <v>0</v>
      </c>
      <c r="Q181" s="214">
        <v>0.0037000000000000002</v>
      </c>
      <c r="R181" s="214">
        <f>Q181*H181</f>
        <v>4.6619999999999999</v>
      </c>
      <c r="S181" s="214">
        <v>0</v>
      </c>
      <c r="T181" s="21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6" t="s">
        <v>85</v>
      </c>
      <c r="AT181" s="216" t="s">
        <v>162</v>
      </c>
      <c r="AU181" s="216" t="s">
        <v>77</v>
      </c>
      <c r="AY181" s="14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4" t="s">
        <v>83</v>
      </c>
      <c r="BK181" s="217">
        <f>ROUND(I181*H181,2)</f>
        <v>0</v>
      </c>
      <c r="BL181" s="14" t="s">
        <v>83</v>
      </c>
      <c r="BM181" s="216" t="s">
        <v>1597</v>
      </c>
    </row>
    <row r="182" s="2" customFormat="1" ht="24.15" customHeight="1">
      <c r="A182" s="35"/>
      <c r="B182" s="36"/>
      <c r="C182" s="218" t="s">
        <v>419</v>
      </c>
      <c r="D182" s="218" t="s">
        <v>559</v>
      </c>
      <c r="E182" s="219" t="s">
        <v>1598</v>
      </c>
      <c r="F182" s="220" t="s">
        <v>1599</v>
      </c>
      <c r="G182" s="221" t="s">
        <v>209</v>
      </c>
      <c r="H182" s="222">
        <v>750</v>
      </c>
      <c r="I182" s="223"/>
      <c r="J182" s="224">
        <f>ROUND(I182*H182,2)</f>
        <v>0</v>
      </c>
      <c r="K182" s="220" t="s">
        <v>1</v>
      </c>
      <c r="L182" s="41"/>
      <c r="M182" s="225" t="s">
        <v>1</v>
      </c>
      <c r="N182" s="226" t="s">
        <v>42</v>
      </c>
      <c r="O182" s="88"/>
      <c r="P182" s="214">
        <f>O182*H182</f>
        <v>0</v>
      </c>
      <c r="Q182" s="214">
        <v>0.20300000000000001</v>
      </c>
      <c r="R182" s="214">
        <f>Q182*H182</f>
        <v>152.25</v>
      </c>
      <c r="S182" s="214">
        <v>0</v>
      </c>
      <c r="T182" s="21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6" t="s">
        <v>83</v>
      </c>
      <c r="AT182" s="216" t="s">
        <v>559</v>
      </c>
      <c r="AU182" s="216" t="s">
        <v>77</v>
      </c>
      <c r="AY182" s="14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4" t="s">
        <v>83</v>
      </c>
      <c r="BK182" s="217">
        <f>ROUND(I182*H182,2)</f>
        <v>0</v>
      </c>
      <c r="BL182" s="14" t="s">
        <v>83</v>
      </c>
      <c r="BM182" s="216" t="s">
        <v>1600</v>
      </c>
    </row>
    <row r="183" s="2" customFormat="1" ht="24.15" customHeight="1">
      <c r="A183" s="35"/>
      <c r="B183" s="36"/>
      <c r="C183" s="218" t="s">
        <v>423</v>
      </c>
      <c r="D183" s="218" t="s">
        <v>559</v>
      </c>
      <c r="E183" s="219" t="s">
        <v>1601</v>
      </c>
      <c r="F183" s="220" t="s">
        <v>1602</v>
      </c>
      <c r="G183" s="221" t="s">
        <v>209</v>
      </c>
      <c r="H183" s="222">
        <v>750</v>
      </c>
      <c r="I183" s="223"/>
      <c r="J183" s="224">
        <f>ROUND(I183*H183,2)</f>
        <v>0</v>
      </c>
      <c r="K183" s="220" t="s">
        <v>1</v>
      </c>
      <c r="L183" s="41"/>
      <c r="M183" s="225" t="s">
        <v>1</v>
      </c>
      <c r="N183" s="226" t="s">
        <v>42</v>
      </c>
      <c r="O183" s="88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6" t="s">
        <v>83</v>
      </c>
      <c r="AT183" s="216" t="s">
        <v>559</v>
      </c>
      <c r="AU183" s="216" t="s">
        <v>77</v>
      </c>
      <c r="AY183" s="14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4" t="s">
        <v>83</v>
      </c>
      <c r="BK183" s="217">
        <f>ROUND(I183*H183,2)</f>
        <v>0</v>
      </c>
      <c r="BL183" s="14" t="s">
        <v>83</v>
      </c>
      <c r="BM183" s="216" t="s">
        <v>1603</v>
      </c>
    </row>
    <row r="184" s="2" customFormat="1" ht="14.4" customHeight="1">
      <c r="A184" s="35"/>
      <c r="B184" s="36"/>
      <c r="C184" s="218" t="s">
        <v>427</v>
      </c>
      <c r="D184" s="218" t="s">
        <v>559</v>
      </c>
      <c r="E184" s="219" t="s">
        <v>1276</v>
      </c>
      <c r="F184" s="220" t="s">
        <v>1277</v>
      </c>
      <c r="G184" s="221" t="s">
        <v>224</v>
      </c>
      <c r="H184" s="222">
        <v>300</v>
      </c>
      <c r="I184" s="223"/>
      <c r="J184" s="224">
        <f>ROUND(I184*H184,2)</f>
        <v>0</v>
      </c>
      <c r="K184" s="220" t="s">
        <v>1</v>
      </c>
      <c r="L184" s="41"/>
      <c r="M184" s="225" t="s">
        <v>1</v>
      </c>
      <c r="N184" s="226" t="s">
        <v>42</v>
      </c>
      <c r="O184" s="88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6" t="s">
        <v>83</v>
      </c>
      <c r="AT184" s="216" t="s">
        <v>559</v>
      </c>
      <c r="AU184" s="216" t="s">
        <v>77</v>
      </c>
      <c r="AY184" s="14" t="s">
        <v>166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4" t="s">
        <v>83</v>
      </c>
      <c r="BK184" s="217">
        <f>ROUND(I184*H184,2)</f>
        <v>0</v>
      </c>
      <c r="BL184" s="14" t="s">
        <v>83</v>
      </c>
      <c r="BM184" s="216" t="s">
        <v>1604</v>
      </c>
    </row>
    <row r="185" s="2" customFormat="1" ht="14.4" customHeight="1">
      <c r="A185" s="35"/>
      <c r="B185" s="36"/>
      <c r="C185" s="218" t="s">
        <v>431</v>
      </c>
      <c r="D185" s="218" t="s">
        <v>559</v>
      </c>
      <c r="E185" s="219" t="s">
        <v>1605</v>
      </c>
      <c r="F185" s="220" t="s">
        <v>1606</v>
      </c>
      <c r="G185" s="221" t="s">
        <v>165</v>
      </c>
      <c r="H185" s="222">
        <v>3</v>
      </c>
      <c r="I185" s="223"/>
      <c r="J185" s="224">
        <f>ROUND(I185*H185,2)</f>
        <v>0</v>
      </c>
      <c r="K185" s="220" t="s">
        <v>1</v>
      </c>
      <c r="L185" s="41"/>
      <c r="M185" s="225" t="s">
        <v>1</v>
      </c>
      <c r="N185" s="226" t="s">
        <v>42</v>
      </c>
      <c r="O185" s="88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6" t="s">
        <v>83</v>
      </c>
      <c r="AT185" s="216" t="s">
        <v>559</v>
      </c>
      <c r="AU185" s="216" t="s">
        <v>77</v>
      </c>
      <c r="AY185" s="14" t="s">
        <v>166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4" t="s">
        <v>83</v>
      </c>
      <c r="BK185" s="217">
        <f>ROUND(I185*H185,2)</f>
        <v>0</v>
      </c>
      <c r="BL185" s="14" t="s">
        <v>83</v>
      </c>
      <c r="BM185" s="216" t="s">
        <v>1607</v>
      </c>
    </row>
    <row r="186" s="2" customFormat="1" ht="24.15" customHeight="1">
      <c r="A186" s="35"/>
      <c r="B186" s="36"/>
      <c r="C186" s="204" t="s">
        <v>435</v>
      </c>
      <c r="D186" s="204" t="s">
        <v>162</v>
      </c>
      <c r="E186" s="205" t="s">
        <v>1608</v>
      </c>
      <c r="F186" s="206" t="s">
        <v>1609</v>
      </c>
      <c r="G186" s="207" t="s">
        <v>165</v>
      </c>
      <c r="H186" s="208">
        <v>3</v>
      </c>
      <c r="I186" s="209"/>
      <c r="J186" s="210">
        <f>ROUND(I186*H186,2)</f>
        <v>0</v>
      </c>
      <c r="K186" s="206" t="s">
        <v>1</v>
      </c>
      <c r="L186" s="211"/>
      <c r="M186" s="212" t="s">
        <v>1</v>
      </c>
      <c r="N186" s="213" t="s">
        <v>42</v>
      </c>
      <c r="O186" s="88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6" t="s">
        <v>85</v>
      </c>
      <c r="AT186" s="216" t="s">
        <v>162</v>
      </c>
      <c r="AU186" s="216" t="s">
        <v>77</v>
      </c>
      <c r="AY186" s="14" t="s">
        <v>166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4" t="s">
        <v>83</v>
      </c>
      <c r="BK186" s="217">
        <f>ROUND(I186*H186,2)</f>
        <v>0</v>
      </c>
      <c r="BL186" s="14" t="s">
        <v>83</v>
      </c>
      <c r="BM186" s="216" t="s">
        <v>1610</v>
      </c>
    </row>
    <row r="187" s="2" customFormat="1" ht="24.15" customHeight="1">
      <c r="A187" s="35"/>
      <c r="B187" s="36"/>
      <c r="C187" s="204" t="s">
        <v>439</v>
      </c>
      <c r="D187" s="204" t="s">
        <v>162</v>
      </c>
      <c r="E187" s="205" t="s">
        <v>1611</v>
      </c>
      <c r="F187" s="206" t="s">
        <v>1612</v>
      </c>
      <c r="G187" s="207" t="s">
        <v>165</v>
      </c>
      <c r="H187" s="208">
        <v>1</v>
      </c>
      <c r="I187" s="209"/>
      <c r="J187" s="210">
        <f>ROUND(I187*H187,2)</f>
        <v>0</v>
      </c>
      <c r="K187" s="206" t="s">
        <v>1</v>
      </c>
      <c r="L187" s="211"/>
      <c r="M187" s="212" t="s">
        <v>1</v>
      </c>
      <c r="N187" s="213" t="s">
        <v>42</v>
      </c>
      <c r="O187" s="88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6" t="s">
        <v>85</v>
      </c>
      <c r="AT187" s="216" t="s">
        <v>162</v>
      </c>
      <c r="AU187" s="216" t="s">
        <v>77</v>
      </c>
      <c r="AY187" s="14" t="s">
        <v>166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4" t="s">
        <v>83</v>
      </c>
      <c r="BK187" s="217">
        <f>ROUND(I187*H187,2)</f>
        <v>0</v>
      </c>
      <c r="BL187" s="14" t="s">
        <v>83</v>
      </c>
      <c r="BM187" s="216" t="s">
        <v>1613</v>
      </c>
    </row>
    <row r="188" s="2" customFormat="1" ht="14.4" customHeight="1">
      <c r="A188" s="35"/>
      <c r="B188" s="36"/>
      <c r="C188" s="218" t="s">
        <v>443</v>
      </c>
      <c r="D188" s="218" t="s">
        <v>559</v>
      </c>
      <c r="E188" s="219" t="s">
        <v>1614</v>
      </c>
      <c r="F188" s="220" t="s">
        <v>1615</v>
      </c>
      <c r="G188" s="221" t="s">
        <v>165</v>
      </c>
      <c r="H188" s="222">
        <v>10</v>
      </c>
      <c r="I188" s="223"/>
      <c r="J188" s="224">
        <f>ROUND(I188*H188,2)</f>
        <v>0</v>
      </c>
      <c r="K188" s="220" t="s">
        <v>1</v>
      </c>
      <c r="L188" s="41"/>
      <c r="M188" s="225" t="s">
        <v>1</v>
      </c>
      <c r="N188" s="226" t="s">
        <v>42</v>
      </c>
      <c r="O188" s="88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6" t="s">
        <v>83</v>
      </c>
      <c r="AT188" s="216" t="s">
        <v>559</v>
      </c>
      <c r="AU188" s="216" t="s">
        <v>77</v>
      </c>
      <c r="AY188" s="14" t="s">
        <v>166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4" t="s">
        <v>83</v>
      </c>
      <c r="BK188" s="217">
        <f>ROUND(I188*H188,2)</f>
        <v>0</v>
      </c>
      <c r="BL188" s="14" t="s">
        <v>83</v>
      </c>
      <c r="BM188" s="216" t="s">
        <v>1616</v>
      </c>
    </row>
    <row r="189" s="2" customFormat="1" ht="37.8" customHeight="1">
      <c r="A189" s="35"/>
      <c r="B189" s="36"/>
      <c r="C189" s="204" t="s">
        <v>447</v>
      </c>
      <c r="D189" s="204" t="s">
        <v>162</v>
      </c>
      <c r="E189" s="205" t="s">
        <v>1617</v>
      </c>
      <c r="F189" s="206" t="s">
        <v>1618</v>
      </c>
      <c r="G189" s="207" t="s">
        <v>165</v>
      </c>
      <c r="H189" s="208">
        <v>3</v>
      </c>
      <c r="I189" s="209"/>
      <c r="J189" s="210">
        <f>ROUND(I189*H189,2)</f>
        <v>0</v>
      </c>
      <c r="K189" s="206" t="s">
        <v>1</v>
      </c>
      <c r="L189" s="211"/>
      <c r="M189" s="212" t="s">
        <v>1</v>
      </c>
      <c r="N189" s="213" t="s">
        <v>42</v>
      </c>
      <c r="O189" s="88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6" t="s">
        <v>85</v>
      </c>
      <c r="AT189" s="216" t="s">
        <v>162</v>
      </c>
      <c r="AU189" s="216" t="s">
        <v>77</v>
      </c>
      <c r="AY189" s="14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4" t="s">
        <v>83</v>
      </c>
      <c r="BK189" s="217">
        <f>ROUND(I189*H189,2)</f>
        <v>0</v>
      </c>
      <c r="BL189" s="14" t="s">
        <v>83</v>
      </c>
      <c r="BM189" s="216" t="s">
        <v>1619</v>
      </c>
    </row>
    <row r="190" s="2" customFormat="1" ht="37.8" customHeight="1">
      <c r="A190" s="35"/>
      <c r="B190" s="36"/>
      <c r="C190" s="204" t="s">
        <v>451</v>
      </c>
      <c r="D190" s="204" t="s">
        <v>162</v>
      </c>
      <c r="E190" s="205" t="s">
        <v>1620</v>
      </c>
      <c r="F190" s="206" t="s">
        <v>1621</v>
      </c>
      <c r="G190" s="207" t="s">
        <v>165</v>
      </c>
      <c r="H190" s="208">
        <v>13</v>
      </c>
      <c r="I190" s="209"/>
      <c r="J190" s="210">
        <f>ROUND(I190*H190,2)</f>
        <v>0</v>
      </c>
      <c r="K190" s="206" t="s">
        <v>1</v>
      </c>
      <c r="L190" s="211"/>
      <c r="M190" s="212" t="s">
        <v>1</v>
      </c>
      <c r="N190" s="213" t="s">
        <v>42</v>
      </c>
      <c r="O190" s="88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6" t="s">
        <v>85</v>
      </c>
      <c r="AT190" s="216" t="s">
        <v>162</v>
      </c>
      <c r="AU190" s="216" t="s">
        <v>77</v>
      </c>
      <c r="AY190" s="14" t="s">
        <v>166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4" t="s">
        <v>83</v>
      </c>
      <c r="BK190" s="217">
        <f>ROUND(I190*H190,2)</f>
        <v>0</v>
      </c>
      <c r="BL190" s="14" t="s">
        <v>83</v>
      </c>
      <c r="BM190" s="216" t="s">
        <v>1622</v>
      </c>
    </row>
    <row r="191" s="2" customFormat="1" ht="24.15" customHeight="1">
      <c r="A191" s="35"/>
      <c r="B191" s="36"/>
      <c r="C191" s="204" t="s">
        <v>455</v>
      </c>
      <c r="D191" s="204" t="s">
        <v>162</v>
      </c>
      <c r="E191" s="205" t="s">
        <v>1623</v>
      </c>
      <c r="F191" s="206" t="s">
        <v>1624</v>
      </c>
      <c r="G191" s="207" t="s">
        <v>165</v>
      </c>
      <c r="H191" s="208">
        <v>13</v>
      </c>
      <c r="I191" s="209"/>
      <c r="J191" s="210">
        <f>ROUND(I191*H191,2)</f>
        <v>0</v>
      </c>
      <c r="K191" s="206" t="s">
        <v>1</v>
      </c>
      <c r="L191" s="211"/>
      <c r="M191" s="212" t="s">
        <v>1</v>
      </c>
      <c r="N191" s="213" t="s">
        <v>42</v>
      </c>
      <c r="O191" s="88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6" t="s">
        <v>85</v>
      </c>
      <c r="AT191" s="216" t="s">
        <v>162</v>
      </c>
      <c r="AU191" s="216" t="s">
        <v>77</v>
      </c>
      <c r="AY191" s="14" t="s">
        <v>166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4" t="s">
        <v>83</v>
      </c>
      <c r="BK191" s="217">
        <f>ROUND(I191*H191,2)</f>
        <v>0</v>
      </c>
      <c r="BL191" s="14" t="s">
        <v>83</v>
      </c>
      <c r="BM191" s="216" t="s">
        <v>1625</v>
      </c>
    </row>
    <row r="192" s="2" customFormat="1" ht="24.15" customHeight="1">
      <c r="A192" s="35"/>
      <c r="B192" s="36"/>
      <c r="C192" s="218" t="s">
        <v>459</v>
      </c>
      <c r="D192" s="218" t="s">
        <v>559</v>
      </c>
      <c r="E192" s="219" t="s">
        <v>1626</v>
      </c>
      <c r="F192" s="220" t="s">
        <v>1627</v>
      </c>
      <c r="G192" s="221" t="s">
        <v>165</v>
      </c>
      <c r="H192" s="222">
        <v>30</v>
      </c>
      <c r="I192" s="223"/>
      <c r="J192" s="224">
        <f>ROUND(I192*H192,2)</f>
        <v>0</v>
      </c>
      <c r="K192" s="220" t="s">
        <v>1</v>
      </c>
      <c r="L192" s="41"/>
      <c r="M192" s="225" t="s">
        <v>1</v>
      </c>
      <c r="N192" s="226" t="s">
        <v>42</v>
      </c>
      <c r="O192" s="88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83</v>
      </c>
      <c r="AT192" s="216" t="s">
        <v>559</v>
      </c>
      <c r="AU192" s="216" t="s">
        <v>77</v>
      </c>
      <c r="AY192" s="14" t="s">
        <v>166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4" t="s">
        <v>83</v>
      </c>
      <c r="BK192" s="217">
        <f>ROUND(I192*H192,2)</f>
        <v>0</v>
      </c>
      <c r="BL192" s="14" t="s">
        <v>83</v>
      </c>
      <c r="BM192" s="216" t="s">
        <v>1628</v>
      </c>
    </row>
    <row r="193" s="2" customFormat="1" ht="24.15" customHeight="1">
      <c r="A193" s="35"/>
      <c r="B193" s="36"/>
      <c r="C193" s="204" t="s">
        <v>463</v>
      </c>
      <c r="D193" s="204" t="s">
        <v>162</v>
      </c>
      <c r="E193" s="205" t="s">
        <v>1629</v>
      </c>
      <c r="F193" s="206" t="s">
        <v>1630</v>
      </c>
      <c r="G193" s="207" t="s">
        <v>165</v>
      </c>
      <c r="H193" s="208">
        <v>8</v>
      </c>
      <c r="I193" s="209"/>
      <c r="J193" s="210">
        <f>ROUND(I193*H193,2)</f>
        <v>0</v>
      </c>
      <c r="K193" s="206" t="s">
        <v>1</v>
      </c>
      <c r="L193" s="211"/>
      <c r="M193" s="212" t="s">
        <v>1</v>
      </c>
      <c r="N193" s="213" t="s">
        <v>42</v>
      </c>
      <c r="O193" s="88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6" t="s">
        <v>210</v>
      </c>
      <c r="AT193" s="216" t="s">
        <v>162</v>
      </c>
      <c r="AU193" s="216" t="s">
        <v>77</v>
      </c>
      <c r="AY193" s="14" t="s">
        <v>166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4" t="s">
        <v>83</v>
      </c>
      <c r="BK193" s="217">
        <f>ROUND(I193*H193,2)</f>
        <v>0</v>
      </c>
      <c r="BL193" s="14" t="s">
        <v>210</v>
      </c>
      <c r="BM193" s="216" t="s">
        <v>1631</v>
      </c>
    </row>
    <row r="194" s="2" customFormat="1" ht="14.4" customHeight="1">
      <c r="A194" s="35"/>
      <c r="B194" s="36"/>
      <c r="C194" s="204" t="s">
        <v>467</v>
      </c>
      <c r="D194" s="204" t="s">
        <v>162</v>
      </c>
      <c r="E194" s="205" t="s">
        <v>1632</v>
      </c>
      <c r="F194" s="206" t="s">
        <v>1633</v>
      </c>
      <c r="G194" s="207" t="s">
        <v>165</v>
      </c>
      <c r="H194" s="208">
        <v>8</v>
      </c>
      <c r="I194" s="209"/>
      <c r="J194" s="210">
        <f>ROUND(I194*H194,2)</f>
        <v>0</v>
      </c>
      <c r="K194" s="206" t="s">
        <v>1</v>
      </c>
      <c r="L194" s="211"/>
      <c r="M194" s="212" t="s">
        <v>1</v>
      </c>
      <c r="N194" s="213" t="s">
        <v>42</v>
      </c>
      <c r="O194" s="88"/>
      <c r="P194" s="214">
        <f>O194*H194</f>
        <v>0</v>
      </c>
      <c r="Q194" s="214">
        <v>0.070999999999999994</v>
      </c>
      <c r="R194" s="214">
        <f>Q194*H194</f>
        <v>0.56799999999999995</v>
      </c>
      <c r="S194" s="214">
        <v>0</v>
      </c>
      <c r="T194" s="21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6" t="s">
        <v>210</v>
      </c>
      <c r="AT194" s="216" t="s">
        <v>162</v>
      </c>
      <c r="AU194" s="216" t="s">
        <v>77</v>
      </c>
      <c r="AY194" s="14" t="s">
        <v>166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4" t="s">
        <v>83</v>
      </c>
      <c r="BK194" s="217">
        <f>ROUND(I194*H194,2)</f>
        <v>0</v>
      </c>
      <c r="BL194" s="14" t="s">
        <v>210</v>
      </c>
      <c r="BM194" s="216" t="s">
        <v>1634</v>
      </c>
    </row>
    <row r="195" s="2" customFormat="1" ht="24.15" customHeight="1">
      <c r="A195" s="35"/>
      <c r="B195" s="36"/>
      <c r="C195" s="218" t="s">
        <v>1635</v>
      </c>
      <c r="D195" s="218" t="s">
        <v>559</v>
      </c>
      <c r="E195" s="219" t="s">
        <v>1636</v>
      </c>
      <c r="F195" s="220" t="s">
        <v>1637</v>
      </c>
      <c r="G195" s="221" t="s">
        <v>165</v>
      </c>
      <c r="H195" s="222">
        <v>8</v>
      </c>
      <c r="I195" s="223"/>
      <c r="J195" s="224">
        <f>ROUND(I195*H195,2)</f>
        <v>0</v>
      </c>
      <c r="K195" s="220" t="s">
        <v>1</v>
      </c>
      <c r="L195" s="41"/>
      <c r="M195" s="225" t="s">
        <v>1</v>
      </c>
      <c r="N195" s="226" t="s">
        <v>42</v>
      </c>
      <c r="O195" s="88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6" t="s">
        <v>83</v>
      </c>
      <c r="AT195" s="216" t="s">
        <v>559</v>
      </c>
      <c r="AU195" s="216" t="s">
        <v>77</v>
      </c>
      <c r="AY195" s="14" t="s">
        <v>166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4" t="s">
        <v>83</v>
      </c>
      <c r="BK195" s="217">
        <f>ROUND(I195*H195,2)</f>
        <v>0</v>
      </c>
      <c r="BL195" s="14" t="s">
        <v>83</v>
      </c>
      <c r="BM195" s="216" t="s">
        <v>1638</v>
      </c>
    </row>
    <row r="196" s="2" customFormat="1" ht="24.15" customHeight="1">
      <c r="A196" s="35"/>
      <c r="B196" s="36"/>
      <c r="C196" s="204" t="s">
        <v>1639</v>
      </c>
      <c r="D196" s="204" t="s">
        <v>162</v>
      </c>
      <c r="E196" s="205" t="s">
        <v>1640</v>
      </c>
      <c r="F196" s="206" t="s">
        <v>1641</v>
      </c>
      <c r="G196" s="207" t="s">
        <v>209</v>
      </c>
      <c r="H196" s="208">
        <v>320</v>
      </c>
      <c r="I196" s="209"/>
      <c r="J196" s="210">
        <f>ROUND(I196*H196,2)</f>
        <v>0</v>
      </c>
      <c r="K196" s="206" t="s">
        <v>1</v>
      </c>
      <c r="L196" s="211"/>
      <c r="M196" s="212" t="s">
        <v>1</v>
      </c>
      <c r="N196" s="213" t="s">
        <v>42</v>
      </c>
      <c r="O196" s="88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6" t="s">
        <v>85</v>
      </c>
      <c r="AT196" s="216" t="s">
        <v>162</v>
      </c>
      <c r="AU196" s="216" t="s">
        <v>77</v>
      </c>
      <c r="AY196" s="14" t="s">
        <v>166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4" t="s">
        <v>83</v>
      </c>
      <c r="BK196" s="217">
        <f>ROUND(I196*H196,2)</f>
        <v>0</v>
      </c>
      <c r="BL196" s="14" t="s">
        <v>83</v>
      </c>
      <c r="BM196" s="216" t="s">
        <v>1642</v>
      </c>
    </row>
    <row r="197" s="2" customFormat="1" ht="24.15" customHeight="1">
      <c r="A197" s="35"/>
      <c r="B197" s="36"/>
      <c r="C197" s="204" t="s">
        <v>1643</v>
      </c>
      <c r="D197" s="204" t="s">
        <v>162</v>
      </c>
      <c r="E197" s="205" t="s">
        <v>1644</v>
      </c>
      <c r="F197" s="206" t="s">
        <v>1645</v>
      </c>
      <c r="G197" s="207" t="s">
        <v>209</v>
      </c>
      <c r="H197" s="208">
        <v>1700</v>
      </c>
      <c r="I197" s="209"/>
      <c r="J197" s="210">
        <f>ROUND(I197*H197,2)</f>
        <v>0</v>
      </c>
      <c r="K197" s="206" t="s">
        <v>1</v>
      </c>
      <c r="L197" s="211"/>
      <c r="M197" s="212" t="s">
        <v>1</v>
      </c>
      <c r="N197" s="213" t="s">
        <v>42</v>
      </c>
      <c r="O197" s="88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6" t="s">
        <v>85</v>
      </c>
      <c r="AT197" s="216" t="s">
        <v>162</v>
      </c>
      <c r="AU197" s="216" t="s">
        <v>77</v>
      </c>
      <c r="AY197" s="14" t="s">
        <v>166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4" t="s">
        <v>83</v>
      </c>
      <c r="BK197" s="217">
        <f>ROUND(I197*H197,2)</f>
        <v>0</v>
      </c>
      <c r="BL197" s="14" t="s">
        <v>83</v>
      </c>
      <c r="BM197" s="216" t="s">
        <v>1646</v>
      </c>
    </row>
    <row r="198" s="2" customFormat="1" ht="24.15" customHeight="1">
      <c r="A198" s="35"/>
      <c r="B198" s="36"/>
      <c r="C198" s="204" t="s">
        <v>1053</v>
      </c>
      <c r="D198" s="204" t="s">
        <v>162</v>
      </c>
      <c r="E198" s="205" t="s">
        <v>1647</v>
      </c>
      <c r="F198" s="206" t="s">
        <v>1648</v>
      </c>
      <c r="G198" s="207" t="s">
        <v>209</v>
      </c>
      <c r="H198" s="208">
        <v>2600</v>
      </c>
      <c r="I198" s="209"/>
      <c r="J198" s="210">
        <f>ROUND(I198*H198,2)</f>
        <v>0</v>
      </c>
      <c r="K198" s="206" t="s">
        <v>1</v>
      </c>
      <c r="L198" s="211"/>
      <c r="M198" s="212" t="s">
        <v>1</v>
      </c>
      <c r="N198" s="213" t="s">
        <v>42</v>
      </c>
      <c r="O198" s="88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6" t="s">
        <v>85</v>
      </c>
      <c r="AT198" s="216" t="s">
        <v>162</v>
      </c>
      <c r="AU198" s="216" t="s">
        <v>77</v>
      </c>
      <c r="AY198" s="14" t="s">
        <v>166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4" t="s">
        <v>83</v>
      </c>
      <c r="BK198" s="217">
        <f>ROUND(I198*H198,2)</f>
        <v>0</v>
      </c>
      <c r="BL198" s="14" t="s">
        <v>83</v>
      </c>
      <c r="BM198" s="216" t="s">
        <v>1649</v>
      </c>
    </row>
    <row r="199" s="2" customFormat="1" ht="24.15" customHeight="1">
      <c r="A199" s="35"/>
      <c r="B199" s="36"/>
      <c r="C199" s="204" t="s">
        <v>1650</v>
      </c>
      <c r="D199" s="204" t="s">
        <v>162</v>
      </c>
      <c r="E199" s="205" t="s">
        <v>1651</v>
      </c>
      <c r="F199" s="206" t="s">
        <v>1652</v>
      </c>
      <c r="G199" s="207" t="s">
        <v>209</v>
      </c>
      <c r="H199" s="208">
        <v>250</v>
      </c>
      <c r="I199" s="209"/>
      <c r="J199" s="210">
        <f>ROUND(I199*H199,2)</f>
        <v>0</v>
      </c>
      <c r="K199" s="206" t="s">
        <v>1</v>
      </c>
      <c r="L199" s="211"/>
      <c r="M199" s="212" t="s">
        <v>1</v>
      </c>
      <c r="N199" s="213" t="s">
        <v>42</v>
      </c>
      <c r="O199" s="88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6" t="s">
        <v>85</v>
      </c>
      <c r="AT199" s="216" t="s">
        <v>162</v>
      </c>
      <c r="AU199" s="216" t="s">
        <v>77</v>
      </c>
      <c r="AY199" s="14" t="s">
        <v>166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4" t="s">
        <v>83</v>
      </c>
      <c r="BK199" s="217">
        <f>ROUND(I199*H199,2)</f>
        <v>0</v>
      </c>
      <c r="BL199" s="14" t="s">
        <v>83</v>
      </c>
      <c r="BM199" s="216" t="s">
        <v>1653</v>
      </c>
    </row>
    <row r="200" s="2" customFormat="1" ht="24.15" customHeight="1">
      <c r="A200" s="35"/>
      <c r="B200" s="36"/>
      <c r="C200" s="218" t="s">
        <v>1654</v>
      </c>
      <c r="D200" s="218" t="s">
        <v>559</v>
      </c>
      <c r="E200" s="219" t="s">
        <v>1655</v>
      </c>
      <c r="F200" s="220" t="s">
        <v>1656</v>
      </c>
      <c r="G200" s="221" t="s">
        <v>165</v>
      </c>
      <c r="H200" s="222">
        <v>6</v>
      </c>
      <c r="I200" s="223"/>
      <c r="J200" s="224">
        <f>ROUND(I200*H200,2)</f>
        <v>0</v>
      </c>
      <c r="K200" s="220" t="s">
        <v>1</v>
      </c>
      <c r="L200" s="41"/>
      <c r="M200" s="225" t="s">
        <v>1</v>
      </c>
      <c r="N200" s="226" t="s">
        <v>42</v>
      </c>
      <c r="O200" s="88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6" t="s">
        <v>83</v>
      </c>
      <c r="AT200" s="216" t="s">
        <v>559</v>
      </c>
      <c r="AU200" s="216" t="s">
        <v>77</v>
      </c>
      <c r="AY200" s="14" t="s">
        <v>166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4" t="s">
        <v>83</v>
      </c>
      <c r="BK200" s="217">
        <f>ROUND(I200*H200,2)</f>
        <v>0</v>
      </c>
      <c r="BL200" s="14" t="s">
        <v>83</v>
      </c>
      <c r="BM200" s="216" t="s">
        <v>1657</v>
      </c>
    </row>
    <row r="201" s="2" customFormat="1" ht="24.15" customHeight="1">
      <c r="A201" s="35"/>
      <c r="B201" s="36"/>
      <c r="C201" s="218" t="s">
        <v>1658</v>
      </c>
      <c r="D201" s="218" t="s">
        <v>559</v>
      </c>
      <c r="E201" s="219" t="s">
        <v>1659</v>
      </c>
      <c r="F201" s="220" t="s">
        <v>1660</v>
      </c>
      <c r="G201" s="221" t="s">
        <v>209</v>
      </c>
      <c r="H201" s="222">
        <v>4870</v>
      </c>
      <c r="I201" s="223"/>
      <c r="J201" s="224">
        <f>ROUND(I201*H201,2)</f>
        <v>0</v>
      </c>
      <c r="K201" s="220" t="s">
        <v>1</v>
      </c>
      <c r="L201" s="41"/>
      <c r="M201" s="225" t="s">
        <v>1</v>
      </c>
      <c r="N201" s="226" t="s">
        <v>42</v>
      </c>
      <c r="O201" s="88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6" t="s">
        <v>83</v>
      </c>
      <c r="AT201" s="216" t="s">
        <v>559</v>
      </c>
      <c r="AU201" s="216" t="s">
        <v>77</v>
      </c>
      <c r="AY201" s="14" t="s">
        <v>166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4" t="s">
        <v>83</v>
      </c>
      <c r="BK201" s="217">
        <f>ROUND(I201*H201,2)</f>
        <v>0</v>
      </c>
      <c r="BL201" s="14" t="s">
        <v>83</v>
      </c>
      <c r="BM201" s="216" t="s">
        <v>1661</v>
      </c>
    </row>
    <row r="202" s="2" customFormat="1" ht="49.05" customHeight="1">
      <c r="A202" s="35"/>
      <c r="B202" s="36"/>
      <c r="C202" s="204" t="s">
        <v>1662</v>
      </c>
      <c r="D202" s="204" t="s">
        <v>162</v>
      </c>
      <c r="E202" s="205" t="s">
        <v>1663</v>
      </c>
      <c r="F202" s="206" t="s">
        <v>1664</v>
      </c>
      <c r="G202" s="207" t="s">
        <v>165</v>
      </c>
      <c r="H202" s="208">
        <v>9</v>
      </c>
      <c r="I202" s="209"/>
      <c r="J202" s="210">
        <f>ROUND(I202*H202,2)</f>
        <v>0</v>
      </c>
      <c r="K202" s="206" t="s">
        <v>1</v>
      </c>
      <c r="L202" s="211"/>
      <c r="M202" s="212" t="s">
        <v>1</v>
      </c>
      <c r="N202" s="213" t="s">
        <v>42</v>
      </c>
      <c r="O202" s="88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6" t="s">
        <v>210</v>
      </c>
      <c r="AT202" s="216" t="s">
        <v>162</v>
      </c>
      <c r="AU202" s="216" t="s">
        <v>77</v>
      </c>
      <c r="AY202" s="14" t="s">
        <v>166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4" t="s">
        <v>83</v>
      </c>
      <c r="BK202" s="217">
        <f>ROUND(I202*H202,2)</f>
        <v>0</v>
      </c>
      <c r="BL202" s="14" t="s">
        <v>210</v>
      </c>
      <c r="BM202" s="216" t="s">
        <v>1665</v>
      </c>
    </row>
    <row r="203" s="2" customFormat="1" ht="37.8" customHeight="1">
      <c r="A203" s="35"/>
      <c r="B203" s="36"/>
      <c r="C203" s="218" t="s">
        <v>1666</v>
      </c>
      <c r="D203" s="218" t="s">
        <v>559</v>
      </c>
      <c r="E203" s="219" t="s">
        <v>1667</v>
      </c>
      <c r="F203" s="220" t="s">
        <v>1668</v>
      </c>
      <c r="G203" s="221" t="s">
        <v>165</v>
      </c>
      <c r="H203" s="222">
        <v>9</v>
      </c>
      <c r="I203" s="223"/>
      <c r="J203" s="224">
        <f>ROUND(I203*H203,2)</f>
        <v>0</v>
      </c>
      <c r="K203" s="220" t="s">
        <v>1</v>
      </c>
      <c r="L203" s="41"/>
      <c r="M203" s="225" t="s">
        <v>1</v>
      </c>
      <c r="N203" s="226" t="s">
        <v>42</v>
      </c>
      <c r="O203" s="88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6" t="s">
        <v>83</v>
      </c>
      <c r="AT203" s="216" t="s">
        <v>559</v>
      </c>
      <c r="AU203" s="216" t="s">
        <v>77</v>
      </c>
      <c r="AY203" s="14" t="s">
        <v>166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4" t="s">
        <v>83</v>
      </c>
      <c r="BK203" s="217">
        <f>ROUND(I203*H203,2)</f>
        <v>0</v>
      </c>
      <c r="BL203" s="14" t="s">
        <v>83</v>
      </c>
      <c r="BM203" s="216" t="s">
        <v>1669</v>
      </c>
    </row>
    <row r="204" s="2" customFormat="1" ht="37.8" customHeight="1">
      <c r="A204" s="35"/>
      <c r="B204" s="36"/>
      <c r="C204" s="204" t="s">
        <v>471</v>
      </c>
      <c r="D204" s="204" t="s">
        <v>162</v>
      </c>
      <c r="E204" s="205" t="s">
        <v>1670</v>
      </c>
      <c r="F204" s="206" t="s">
        <v>1671</v>
      </c>
      <c r="G204" s="207" t="s">
        <v>165</v>
      </c>
      <c r="H204" s="208">
        <v>11</v>
      </c>
      <c r="I204" s="209"/>
      <c r="J204" s="210">
        <f>ROUND(I204*H204,2)</f>
        <v>0</v>
      </c>
      <c r="K204" s="206" t="s">
        <v>1</v>
      </c>
      <c r="L204" s="211"/>
      <c r="M204" s="212" t="s">
        <v>1</v>
      </c>
      <c r="N204" s="213" t="s">
        <v>42</v>
      </c>
      <c r="O204" s="88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6" t="s">
        <v>85</v>
      </c>
      <c r="AT204" s="216" t="s">
        <v>162</v>
      </c>
      <c r="AU204" s="216" t="s">
        <v>77</v>
      </c>
      <c r="AY204" s="14" t="s">
        <v>166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4" t="s">
        <v>83</v>
      </c>
      <c r="BK204" s="217">
        <f>ROUND(I204*H204,2)</f>
        <v>0</v>
      </c>
      <c r="BL204" s="14" t="s">
        <v>83</v>
      </c>
      <c r="BM204" s="216" t="s">
        <v>1672</v>
      </c>
    </row>
    <row r="205" s="2" customFormat="1" ht="14.4" customHeight="1">
      <c r="A205" s="35"/>
      <c r="B205" s="36"/>
      <c r="C205" s="218" t="s">
        <v>1673</v>
      </c>
      <c r="D205" s="218" t="s">
        <v>559</v>
      </c>
      <c r="E205" s="219" t="s">
        <v>871</v>
      </c>
      <c r="F205" s="220" t="s">
        <v>872</v>
      </c>
      <c r="G205" s="221" t="s">
        <v>165</v>
      </c>
      <c r="H205" s="222">
        <v>11</v>
      </c>
      <c r="I205" s="223"/>
      <c r="J205" s="224">
        <f>ROUND(I205*H205,2)</f>
        <v>0</v>
      </c>
      <c r="K205" s="220" t="s">
        <v>1</v>
      </c>
      <c r="L205" s="41"/>
      <c r="M205" s="225" t="s">
        <v>1</v>
      </c>
      <c r="N205" s="226" t="s">
        <v>42</v>
      </c>
      <c r="O205" s="88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6" t="s">
        <v>83</v>
      </c>
      <c r="AT205" s="216" t="s">
        <v>559</v>
      </c>
      <c r="AU205" s="216" t="s">
        <v>77</v>
      </c>
      <c r="AY205" s="14" t="s">
        <v>166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4" t="s">
        <v>83</v>
      </c>
      <c r="BK205" s="217">
        <f>ROUND(I205*H205,2)</f>
        <v>0</v>
      </c>
      <c r="BL205" s="14" t="s">
        <v>83</v>
      </c>
      <c r="BM205" s="216" t="s">
        <v>1674</v>
      </c>
    </row>
    <row r="206" s="2" customFormat="1" ht="49.05" customHeight="1">
      <c r="A206" s="35"/>
      <c r="B206" s="36"/>
      <c r="C206" s="204" t="s">
        <v>1675</v>
      </c>
      <c r="D206" s="204" t="s">
        <v>162</v>
      </c>
      <c r="E206" s="205" t="s">
        <v>1676</v>
      </c>
      <c r="F206" s="206" t="s">
        <v>1677</v>
      </c>
      <c r="G206" s="207" t="s">
        <v>165</v>
      </c>
      <c r="H206" s="208">
        <v>40</v>
      </c>
      <c r="I206" s="209"/>
      <c r="J206" s="210">
        <f>ROUND(I206*H206,2)</f>
        <v>0</v>
      </c>
      <c r="K206" s="206" t="s">
        <v>1</v>
      </c>
      <c r="L206" s="211"/>
      <c r="M206" s="212" t="s">
        <v>1</v>
      </c>
      <c r="N206" s="213" t="s">
        <v>42</v>
      </c>
      <c r="O206" s="88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6" t="s">
        <v>210</v>
      </c>
      <c r="AT206" s="216" t="s">
        <v>162</v>
      </c>
      <c r="AU206" s="216" t="s">
        <v>77</v>
      </c>
      <c r="AY206" s="14" t="s">
        <v>166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4" t="s">
        <v>83</v>
      </c>
      <c r="BK206" s="217">
        <f>ROUND(I206*H206,2)</f>
        <v>0</v>
      </c>
      <c r="BL206" s="14" t="s">
        <v>210</v>
      </c>
      <c r="BM206" s="216" t="s">
        <v>1678</v>
      </c>
    </row>
    <row r="207" s="2" customFormat="1" ht="24.15" customHeight="1">
      <c r="A207" s="35"/>
      <c r="B207" s="36"/>
      <c r="C207" s="204" t="s">
        <v>1679</v>
      </c>
      <c r="D207" s="204" t="s">
        <v>162</v>
      </c>
      <c r="E207" s="205" t="s">
        <v>1680</v>
      </c>
      <c r="F207" s="206" t="s">
        <v>1681</v>
      </c>
      <c r="G207" s="207" t="s">
        <v>209</v>
      </c>
      <c r="H207" s="208">
        <v>750</v>
      </c>
      <c r="I207" s="209"/>
      <c r="J207" s="210">
        <f>ROUND(I207*H207,2)</f>
        <v>0</v>
      </c>
      <c r="K207" s="206" t="s">
        <v>1</v>
      </c>
      <c r="L207" s="211"/>
      <c r="M207" s="212" t="s">
        <v>1</v>
      </c>
      <c r="N207" s="213" t="s">
        <v>42</v>
      </c>
      <c r="O207" s="88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6" t="s">
        <v>210</v>
      </c>
      <c r="AT207" s="216" t="s">
        <v>162</v>
      </c>
      <c r="AU207" s="216" t="s">
        <v>77</v>
      </c>
      <c r="AY207" s="14" t="s">
        <v>166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4" t="s">
        <v>83</v>
      </c>
      <c r="BK207" s="217">
        <f>ROUND(I207*H207,2)</f>
        <v>0</v>
      </c>
      <c r="BL207" s="14" t="s">
        <v>210</v>
      </c>
      <c r="BM207" s="216" t="s">
        <v>1682</v>
      </c>
    </row>
    <row r="208" s="2" customFormat="1" ht="14.4" customHeight="1">
      <c r="A208" s="35"/>
      <c r="B208" s="36"/>
      <c r="C208" s="218" t="s">
        <v>1683</v>
      </c>
      <c r="D208" s="218" t="s">
        <v>559</v>
      </c>
      <c r="E208" s="219" t="s">
        <v>867</v>
      </c>
      <c r="F208" s="220" t="s">
        <v>868</v>
      </c>
      <c r="G208" s="221" t="s">
        <v>209</v>
      </c>
      <c r="H208" s="222">
        <v>750</v>
      </c>
      <c r="I208" s="223"/>
      <c r="J208" s="224">
        <f>ROUND(I208*H208,2)</f>
        <v>0</v>
      </c>
      <c r="K208" s="220" t="s">
        <v>1</v>
      </c>
      <c r="L208" s="41"/>
      <c r="M208" s="225" t="s">
        <v>1</v>
      </c>
      <c r="N208" s="226" t="s">
        <v>42</v>
      </c>
      <c r="O208" s="88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6" t="s">
        <v>83</v>
      </c>
      <c r="AT208" s="216" t="s">
        <v>559</v>
      </c>
      <c r="AU208" s="216" t="s">
        <v>77</v>
      </c>
      <c r="AY208" s="14" t="s">
        <v>166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4" t="s">
        <v>83</v>
      </c>
      <c r="BK208" s="217">
        <f>ROUND(I208*H208,2)</f>
        <v>0</v>
      </c>
      <c r="BL208" s="14" t="s">
        <v>83</v>
      </c>
      <c r="BM208" s="216" t="s">
        <v>1684</v>
      </c>
    </row>
    <row r="209" s="2" customFormat="1" ht="24.15" customHeight="1">
      <c r="A209" s="35"/>
      <c r="B209" s="36"/>
      <c r="C209" s="218" t="s">
        <v>1685</v>
      </c>
      <c r="D209" s="218" t="s">
        <v>559</v>
      </c>
      <c r="E209" s="219" t="s">
        <v>687</v>
      </c>
      <c r="F209" s="220" t="s">
        <v>688</v>
      </c>
      <c r="G209" s="221" t="s">
        <v>165</v>
      </c>
      <c r="H209" s="222">
        <v>9</v>
      </c>
      <c r="I209" s="223"/>
      <c r="J209" s="224">
        <f>ROUND(I209*H209,2)</f>
        <v>0</v>
      </c>
      <c r="K209" s="220" t="s">
        <v>1</v>
      </c>
      <c r="L209" s="41"/>
      <c r="M209" s="225" t="s">
        <v>1</v>
      </c>
      <c r="N209" s="226" t="s">
        <v>42</v>
      </c>
      <c r="O209" s="88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6" t="s">
        <v>83</v>
      </c>
      <c r="AT209" s="216" t="s">
        <v>559</v>
      </c>
      <c r="AU209" s="216" t="s">
        <v>77</v>
      </c>
      <c r="AY209" s="14" t="s">
        <v>166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4" t="s">
        <v>83</v>
      </c>
      <c r="BK209" s="217">
        <f>ROUND(I209*H209,2)</f>
        <v>0</v>
      </c>
      <c r="BL209" s="14" t="s">
        <v>83</v>
      </c>
      <c r="BM209" s="216" t="s">
        <v>1686</v>
      </c>
    </row>
    <row r="210" s="2" customFormat="1" ht="14.4" customHeight="1">
      <c r="A210" s="35"/>
      <c r="B210" s="36"/>
      <c r="C210" s="218" t="s">
        <v>1687</v>
      </c>
      <c r="D210" s="218" t="s">
        <v>559</v>
      </c>
      <c r="E210" s="219" t="s">
        <v>1688</v>
      </c>
      <c r="F210" s="220" t="s">
        <v>1689</v>
      </c>
      <c r="G210" s="221" t="s">
        <v>209</v>
      </c>
      <c r="H210" s="222">
        <v>9</v>
      </c>
      <c r="I210" s="223"/>
      <c r="J210" s="224">
        <f>ROUND(I210*H210,2)</f>
        <v>0</v>
      </c>
      <c r="K210" s="220" t="s">
        <v>1</v>
      </c>
      <c r="L210" s="41"/>
      <c r="M210" s="225" t="s">
        <v>1</v>
      </c>
      <c r="N210" s="226" t="s">
        <v>42</v>
      </c>
      <c r="O210" s="88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6" t="s">
        <v>83</v>
      </c>
      <c r="AT210" s="216" t="s">
        <v>559</v>
      </c>
      <c r="AU210" s="216" t="s">
        <v>77</v>
      </c>
      <c r="AY210" s="14" t="s">
        <v>166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4" t="s">
        <v>83</v>
      </c>
      <c r="BK210" s="217">
        <f>ROUND(I210*H210,2)</f>
        <v>0</v>
      </c>
      <c r="BL210" s="14" t="s">
        <v>83</v>
      </c>
      <c r="BM210" s="216" t="s">
        <v>1690</v>
      </c>
    </row>
    <row r="211" s="2" customFormat="1" ht="37.8" customHeight="1">
      <c r="A211" s="35"/>
      <c r="B211" s="36"/>
      <c r="C211" s="204" t="s">
        <v>1691</v>
      </c>
      <c r="D211" s="204" t="s">
        <v>162</v>
      </c>
      <c r="E211" s="205" t="s">
        <v>1692</v>
      </c>
      <c r="F211" s="206" t="s">
        <v>1693</v>
      </c>
      <c r="G211" s="207" t="s">
        <v>165</v>
      </c>
      <c r="H211" s="208">
        <v>10</v>
      </c>
      <c r="I211" s="209"/>
      <c r="J211" s="210">
        <f>ROUND(I211*H211,2)</f>
        <v>0</v>
      </c>
      <c r="K211" s="206" t="s">
        <v>1</v>
      </c>
      <c r="L211" s="211"/>
      <c r="M211" s="212" t="s">
        <v>1</v>
      </c>
      <c r="N211" s="213" t="s">
        <v>42</v>
      </c>
      <c r="O211" s="88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6" t="s">
        <v>85</v>
      </c>
      <c r="AT211" s="216" t="s">
        <v>162</v>
      </c>
      <c r="AU211" s="216" t="s">
        <v>77</v>
      </c>
      <c r="AY211" s="14" t="s">
        <v>166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4" t="s">
        <v>83</v>
      </c>
      <c r="BK211" s="217">
        <f>ROUND(I211*H211,2)</f>
        <v>0</v>
      </c>
      <c r="BL211" s="14" t="s">
        <v>83</v>
      </c>
      <c r="BM211" s="216" t="s">
        <v>1694</v>
      </c>
    </row>
    <row r="212" s="2" customFormat="1" ht="24.15" customHeight="1">
      <c r="A212" s="35"/>
      <c r="B212" s="36"/>
      <c r="C212" s="204" t="s">
        <v>1695</v>
      </c>
      <c r="D212" s="204" t="s">
        <v>162</v>
      </c>
      <c r="E212" s="205" t="s">
        <v>1696</v>
      </c>
      <c r="F212" s="206" t="s">
        <v>1697</v>
      </c>
      <c r="G212" s="207" t="s">
        <v>165</v>
      </c>
      <c r="H212" s="208">
        <v>10</v>
      </c>
      <c r="I212" s="209"/>
      <c r="J212" s="210">
        <f>ROUND(I212*H212,2)</f>
        <v>0</v>
      </c>
      <c r="K212" s="206" t="s">
        <v>1</v>
      </c>
      <c r="L212" s="211"/>
      <c r="M212" s="212" t="s">
        <v>1</v>
      </c>
      <c r="N212" s="213" t="s">
        <v>42</v>
      </c>
      <c r="O212" s="88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6" t="s">
        <v>210</v>
      </c>
      <c r="AT212" s="216" t="s">
        <v>162</v>
      </c>
      <c r="AU212" s="216" t="s">
        <v>77</v>
      </c>
      <c r="AY212" s="14" t="s">
        <v>166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4" t="s">
        <v>83</v>
      </c>
      <c r="BK212" s="217">
        <f>ROUND(I212*H212,2)</f>
        <v>0</v>
      </c>
      <c r="BL212" s="14" t="s">
        <v>210</v>
      </c>
      <c r="BM212" s="216" t="s">
        <v>1698</v>
      </c>
    </row>
    <row r="213" s="2" customFormat="1" ht="14.4" customHeight="1">
      <c r="A213" s="35"/>
      <c r="B213" s="36"/>
      <c r="C213" s="218" t="s">
        <v>1699</v>
      </c>
      <c r="D213" s="218" t="s">
        <v>559</v>
      </c>
      <c r="E213" s="219" t="s">
        <v>1700</v>
      </c>
      <c r="F213" s="220" t="s">
        <v>1701</v>
      </c>
      <c r="G213" s="221" t="s">
        <v>165</v>
      </c>
      <c r="H213" s="222">
        <v>10</v>
      </c>
      <c r="I213" s="223"/>
      <c r="J213" s="224">
        <f>ROUND(I213*H213,2)</f>
        <v>0</v>
      </c>
      <c r="K213" s="220" t="s">
        <v>1</v>
      </c>
      <c r="L213" s="41"/>
      <c r="M213" s="225" t="s">
        <v>1</v>
      </c>
      <c r="N213" s="226" t="s">
        <v>42</v>
      </c>
      <c r="O213" s="88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6" t="s">
        <v>83</v>
      </c>
      <c r="AT213" s="216" t="s">
        <v>559</v>
      </c>
      <c r="AU213" s="216" t="s">
        <v>77</v>
      </c>
      <c r="AY213" s="14" t="s">
        <v>166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4" t="s">
        <v>83</v>
      </c>
      <c r="BK213" s="217">
        <f>ROUND(I213*H213,2)</f>
        <v>0</v>
      </c>
      <c r="BL213" s="14" t="s">
        <v>83</v>
      </c>
      <c r="BM213" s="216" t="s">
        <v>1702</v>
      </c>
    </row>
    <row r="214" s="2" customFormat="1" ht="37.8" customHeight="1">
      <c r="A214" s="35"/>
      <c r="B214" s="36"/>
      <c r="C214" s="204" t="s">
        <v>1703</v>
      </c>
      <c r="D214" s="204" t="s">
        <v>162</v>
      </c>
      <c r="E214" s="205" t="s">
        <v>1704</v>
      </c>
      <c r="F214" s="206" t="s">
        <v>1705</v>
      </c>
      <c r="G214" s="207" t="s">
        <v>165</v>
      </c>
      <c r="H214" s="208">
        <v>5</v>
      </c>
      <c r="I214" s="209"/>
      <c r="J214" s="210">
        <f>ROUND(I214*H214,2)</f>
        <v>0</v>
      </c>
      <c r="K214" s="206" t="s">
        <v>1</v>
      </c>
      <c r="L214" s="211"/>
      <c r="M214" s="212" t="s">
        <v>1</v>
      </c>
      <c r="N214" s="213" t="s">
        <v>42</v>
      </c>
      <c r="O214" s="88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6" t="s">
        <v>85</v>
      </c>
      <c r="AT214" s="216" t="s">
        <v>162</v>
      </c>
      <c r="AU214" s="216" t="s">
        <v>77</v>
      </c>
      <c r="AY214" s="14" t="s">
        <v>166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4" t="s">
        <v>83</v>
      </c>
      <c r="BK214" s="217">
        <f>ROUND(I214*H214,2)</f>
        <v>0</v>
      </c>
      <c r="BL214" s="14" t="s">
        <v>83</v>
      </c>
      <c r="BM214" s="216" t="s">
        <v>1706</v>
      </c>
    </row>
    <row r="215" s="2" customFormat="1" ht="24.15" customHeight="1">
      <c r="A215" s="35"/>
      <c r="B215" s="36"/>
      <c r="C215" s="204" t="s">
        <v>1707</v>
      </c>
      <c r="D215" s="204" t="s">
        <v>162</v>
      </c>
      <c r="E215" s="205" t="s">
        <v>1708</v>
      </c>
      <c r="F215" s="206" t="s">
        <v>1709</v>
      </c>
      <c r="G215" s="207" t="s">
        <v>165</v>
      </c>
      <c r="H215" s="208">
        <v>40</v>
      </c>
      <c r="I215" s="209"/>
      <c r="J215" s="210">
        <f>ROUND(I215*H215,2)</f>
        <v>0</v>
      </c>
      <c r="K215" s="206" t="s">
        <v>1</v>
      </c>
      <c r="L215" s="211"/>
      <c r="M215" s="212" t="s">
        <v>1</v>
      </c>
      <c r="N215" s="213" t="s">
        <v>42</v>
      </c>
      <c r="O215" s="88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6" t="s">
        <v>85</v>
      </c>
      <c r="AT215" s="216" t="s">
        <v>162</v>
      </c>
      <c r="AU215" s="216" t="s">
        <v>77</v>
      </c>
      <c r="AY215" s="14" t="s">
        <v>166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4" t="s">
        <v>83</v>
      </c>
      <c r="BK215" s="217">
        <f>ROUND(I215*H215,2)</f>
        <v>0</v>
      </c>
      <c r="BL215" s="14" t="s">
        <v>83</v>
      </c>
      <c r="BM215" s="216" t="s">
        <v>1710</v>
      </c>
    </row>
    <row r="216" s="2" customFormat="1" ht="37.8" customHeight="1">
      <c r="A216" s="35"/>
      <c r="B216" s="36"/>
      <c r="C216" s="204" t="s">
        <v>1711</v>
      </c>
      <c r="D216" s="204" t="s">
        <v>162</v>
      </c>
      <c r="E216" s="205" t="s">
        <v>1712</v>
      </c>
      <c r="F216" s="206" t="s">
        <v>1713</v>
      </c>
      <c r="G216" s="207" t="s">
        <v>165</v>
      </c>
      <c r="H216" s="208">
        <v>40</v>
      </c>
      <c r="I216" s="209"/>
      <c r="J216" s="210">
        <f>ROUND(I216*H216,2)</f>
        <v>0</v>
      </c>
      <c r="K216" s="206" t="s">
        <v>1</v>
      </c>
      <c r="L216" s="211"/>
      <c r="M216" s="212" t="s">
        <v>1</v>
      </c>
      <c r="N216" s="213" t="s">
        <v>42</v>
      </c>
      <c r="O216" s="88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6" t="s">
        <v>85</v>
      </c>
      <c r="AT216" s="216" t="s">
        <v>162</v>
      </c>
      <c r="AU216" s="216" t="s">
        <v>77</v>
      </c>
      <c r="AY216" s="14" t="s">
        <v>166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4" t="s">
        <v>83</v>
      </c>
      <c r="BK216" s="217">
        <f>ROUND(I216*H216,2)</f>
        <v>0</v>
      </c>
      <c r="BL216" s="14" t="s">
        <v>83</v>
      </c>
      <c r="BM216" s="216" t="s">
        <v>1714</v>
      </c>
    </row>
    <row r="217" s="2" customFormat="1" ht="24.15" customHeight="1">
      <c r="A217" s="35"/>
      <c r="B217" s="36"/>
      <c r="C217" s="204" t="s">
        <v>1715</v>
      </c>
      <c r="D217" s="204" t="s">
        <v>162</v>
      </c>
      <c r="E217" s="205" t="s">
        <v>1716</v>
      </c>
      <c r="F217" s="206" t="s">
        <v>1717</v>
      </c>
      <c r="G217" s="207" t="s">
        <v>165</v>
      </c>
      <c r="H217" s="208">
        <v>40</v>
      </c>
      <c r="I217" s="209"/>
      <c r="J217" s="210">
        <f>ROUND(I217*H217,2)</f>
        <v>0</v>
      </c>
      <c r="K217" s="206" t="s">
        <v>1</v>
      </c>
      <c r="L217" s="211"/>
      <c r="M217" s="212" t="s">
        <v>1</v>
      </c>
      <c r="N217" s="213" t="s">
        <v>42</v>
      </c>
      <c r="O217" s="88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6" t="s">
        <v>85</v>
      </c>
      <c r="AT217" s="216" t="s">
        <v>162</v>
      </c>
      <c r="AU217" s="216" t="s">
        <v>77</v>
      </c>
      <c r="AY217" s="14" t="s">
        <v>166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4" t="s">
        <v>83</v>
      </c>
      <c r="BK217" s="217">
        <f>ROUND(I217*H217,2)</f>
        <v>0</v>
      </c>
      <c r="BL217" s="14" t="s">
        <v>83</v>
      </c>
      <c r="BM217" s="216" t="s">
        <v>1718</v>
      </c>
    </row>
    <row r="218" s="2" customFormat="1" ht="14.4" customHeight="1">
      <c r="A218" s="35"/>
      <c r="B218" s="36"/>
      <c r="C218" s="218" t="s">
        <v>1719</v>
      </c>
      <c r="D218" s="218" t="s">
        <v>559</v>
      </c>
      <c r="E218" s="219" t="s">
        <v>1720</v>
      </c>
      <c r="F218" s="220" t="s">
        <v>1721</v>
      </c>
      <c r="G218" s="221" t="s">
        <v>165</v>
      </c>
      <c r="H218" s="222">
        <v>40</v>
      </c>
      <c r="I218" s="223"/>
      <c r="J218" s="224">
        <f>ROUND(I218*H218,2)</f>
        <v>0</v>
      </c>
      <c r="K218" s="220" t="s">
        <v>1</v>
      </c>
      <c r="L218" s="41"/>
      <c r="M218" s="225" t="s">
        <v>1</v>
      </c>
      <c r="N218" s="226" t="s">
        <v>42</v>
      </c>
      <c r="O218" s="88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6" t="s">
        <v>83</v>
      </c>
      <c r="AT218" s="216" t="s">
        <v>559</v>
      </c>
      <c r="AU218" s="216" t="s">
        <v>77</v>
      </c>
      <c r="AY218" s="14" t="s">
        <v>166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4" t="s">
        <v>83</v>
      </c>
      <c r="BK218" s="217">
        <f>ROUND(I218*H218,2)</f>
        <v>0</v>
      </c>
      <c r="BL218" s="14" t="s">
        <v>83</v>
      </c>
      <c r="BM218" s="216" t="s">
        <v>1722</v>
      </c>
    </row>
    <row r="219" s="2" customFormat="1" ht="24.15" customHeight="1">
      <c r="A219" s="35"/>
      <c r="B219" s="36"/>
      <c r="C219" s="204" t="s">
        <v>475</v>
      </c>
      <c r="D219" s="204" t="s">
        <v>162</v>
      </c>
      <c r="E219" s="205" t="s">
        <v>1723</v>
      </c>
      <c r="F219" s="206" t="s">
        <v>1724</v>
      </c>
      <c r="G219" s="207" t="s">
        <v>165</v>
      </c>
      <c r="H219" s="208">
        <v>40</v>
      </c>
      <c r="I219" s="209"/>
      <c r="J219" s="210">
        <f>ROUND(I219*H219,2)</f>
        <v>0</v>
      </c>
      <c r="K219" s="206" t="s">
        <v>1</v>
      </c>
      <c r="L219" s="211"/>
      <c r="M219" s="212" t="s">
        <v>1</v>
      </c>
      <c r="N219" s="213" t="s">
        <v>42</v>
      </c>
      <c r="O219" s="88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6" t="s">
        <v>85</v>
      </c>
      <c r="AT219" s="216" t="s">
        <v>162</v>
      </c>
      <c r="AU219" s="216" t="s">
        <v>77</v>
      </c>
      <c r="AY219" s="14" t="s">
        <v>166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4" t="s">
        <v>83</v>
      </c>
      <c r="BK219" s="217">
        <f>ROUND(I219*H219,2)</f>
        <v>0</v>
      </c>
      <c r="BL219" s="14" t="s">
        <v>83</v>
      </c>
      <c r="BM219" s="216" t="s">
        <v>1725</v>
      </c>
    </row>
    <row r="220" s="2" customFormat="1" ht="37.8" customHeight="1">
      <c r="A220" s="35"/>
      <c r="B220" s="36"/>
      <c r="C220" s="218" t="s">
        <v>479</v>
      </c>
      <c r="D220" s="218" t="s">
        <v>559</v>
      </c>
      <c r="E220" s="219" t="s">
        <v>1726</v>
      </c>
      <c r="F220" s="220" t="s">
        <v>1727</v>
      </c>
      <c r="G220" s="221" t="s">
        <v>165</v>
      </c>
      <c r="H220" s="222">
        <v>40</v>
      </c>
      <c r="I220" s="223"/>
      <c r="J220" s="224">
        <f>ROUND(I220*H220,2)</f>
        <v>0</v>
      </c>
      <c r="K220" s="220" t="s">
        <v>1</v>
      </c>
      <c r="L220" s="41"/>
      <c r="M220" s="225" t="s">
        <v>1</v>
      </c>
      <c r="N220" s="226" t="s">
        <v>42</v>
      </c>
      <c r="O220" s="88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6" t="s">
        <v>83</v>
      </c>
      <c r="AT220" s="216" t="s">
        <v>559</v>
      </c>
      <c r="AU220" s="216" t="s">
        <v>77</v>
      </c>
      <c r="AY220" s="14" t="s">
        <v>166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4" t="s">
        <v>83</v>
      </c>
      <c r="BK220" s="217">
        <f>ROUND(I220*H220,2)</f>
        <v>0</v>
      </c>
      <c r="BL220" s="14" t="s">
        <v>83</v>
      </c>
      <c r="BM220" s="216" t="s">
        <v>1728</v>
      </c>
    </row>
    <row r="221" s="2" customFormat="1" ht="14.4" customHeight="1">
      <c r="A221" s="35"/>
      <c r="B221" s="36"/>
      <c r="C221" s="218" t="s">
        <v>1729</v>
      </c>
      <c r="D221" s="218" t="s">
        <v>559</v>
      </c>
      <c r="E221" s="219" t="s">
        <v>1730</v>
      </c>
      <c r="F221" s="220" t="s">
        <v>1731</v>
      </c>
      <c r="G221" s="221" t="s">
        <v>165</v>
      </c>
      <c r="H221" s="222">
        <v>9</v>
      </c>
      <c r="I221" s="223"/>
      <c r="J221" s="224">
        <f>ROUND(I221*H221,2)</f>
        <v>0</v>
      </c>
      <c r="K221" s="220" t="s">
        <v>1</v>
      </c>
      <c r="L221" s="41"/>
      <c r="M221" s="225" t="s">
        <v>1</v>
      </c>
      <c r="N221" s="226" t="s">
        <v>42</v>
      </c>
      <c r="O221" s="88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6" t="s">
        <v>83</v>
      </c>
      <c r="AT221" s="216" t="s">
        <v>559</v>
      </c>
      <c r="AU221" s="216" t="s">
        <v>77</v>
      </c>
      <c r="AY221" s="14" t="s">
        <v>166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4" t="s">
        <v>83</v>
      </c>
      <c r="BK221" s="217">
        <f>ROUND(I221*H221,2)</f>
        <v>0</v>
      </c>
      <c r="BL221" s="14" t="s">
        <v>83</v>
      </c>
      <c r="BM221" s="216" t="s">
        <v>1732</v>
      </c>
    </row>
    <row r="222" s="2" customFormat="1" ht="14.4" customHeight="1">
      <c r="A222" s="35"/>
      <c r="B222" s="36"/>
      <c r="C222" s="218" t="s">
        <v>1733</v>
      </c>
      <c r="D222" s="218" t="s">
        <v>559</v>
      </c>
      <c r="E222" s="219" t="s">
        <v>1734</v>
      </c>
      <c r="F222" s="220" t="s">
        <v>1735</v>
      </c>
      <c r="G222" s="221" t="s">
        <v>165</v>
      </c>
      <c r="H222" s="222">
        <v>18</v>
      </c>
      <c r="I222" s="223"/>
      <c r="J222" s="224">
        <f>ROUND(I222*H222,2)</f>
        <v>0</v>
      </c>
      <c r="K222" s="220" t="s">
        <v>1</v>
      </c>
      <c r="L222" s="41"/>
      <c r="M222" s="225" t="s">
        <v>1</v>
      </c>
      <c r="N222" s="226" t="s">
        <v>42</v>
      </c>
      <c r="O222" s="88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6" t="s">
        <v>83</v>
      </c>
      <c r="AT222" s="216" t="s">
        <v>559</v>
      </c>
      <c r="AU222" s="216" t="s">
        <v>77</v>
      </c>
      <c r="AY222" s="14" t="s">
        <v>166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4" t="s">
        <v>83</v>
      </c>
      <c r="BK222" s="217">
        <f>ROUND(I222*H222,2)</f>
        <v>0</v>
      </c>
      <c r="BL222" s="14" t="s">
        <v>83</v>
      </c>
      <c r="BM222" s="216" t="s">
        <v>1736</v>
      </c>
    </row>
    <row r="223" s="2" customFormat="1" ht="24.15" customHeight="1">
      <c r="A223" s="35"/>
      <c r="B223" s="36"/>
      <c r="C223" s="218" t="s">
        <v>1737</v>
      </c>
      <c r="D223" s="218" t="s">
        <v>559</v>
      </c>
      <c r="E223" s="219" t="s">
        <v>1738</v>
      </c>
      <c r="F223" s="220" t="s">
        <v>1739</v>
      </c>
      <c r="G223" s="221" t="s">
        <v>165</v>
      </c>
      <c r="H223" s="222">
        <v>20</v>
      </c>
      <c r="I223" s="223"/>
      <c r="J223" s="224">
        <f>ROUND(I223*H223,2)</f>
        <v>0</v>
      </c>
      <c r="K223" s="220" t="s">
        <v>1</v>
      </c>
      <c r="L223" s="41"/>
      <c r="M223" s="225" t="s">
        <v>1</v>
      </c>
      <c r="N223" s="226" t="s">
        <v>42</v>
      </c>
      <c r="O223" s="88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6" t="s">
        <v>83</v>
      </c>
      <c r="AT223" s="216" t="s">
        <v>559</v>
      </c>
      <c r="AU223" s="216" t="s">
        <v>77</v>
      </c>
      <c r="AY223" s="14" t="s">
        <v>166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4" t="s">
        <v>83</v>
      </c>
      <c r="BK223" s="217">
        <f>ROUND(I223*H223,2)</f>
        <v>0</v>
      </c>
      <c r="BL223" s="14" t="s">
        <v>83</v>
      </c>
      <c r="BM223" s="216" t="s">
        <v>1740</v>
      </c>
    </row>
    <row r="224" s="2" customFormat="1" ht="14.4" customHeight="1">
      <c r="A224" s="35"/>
      <c r="B224" s="36"/>
      <c r="C224" s="204" t="s">
        <v>1741</v>
      </c>
      <c r="D224" s="204" t="s">
        <v>162</v>
      </c>
      <c r="E224" s="205" t="s">
        <v>1742</v>
      </c>
      <c r="F224" s="206" t="s">
        <v>1743</v>
      </c>
      <c r="G224" s="207" t="s">
        <v>165</v>
      </c>
      <c r="H224" s="208">
        <v>20</v>
      </c>
      <c r="I224" s="209"/>
      <c r="J224" s="210">
        <f>ROUND(I224*H224,2)</f>
        <v>0</v>
      </c>
      <c r="K224" s="206" t="s">
        <v>1</v>
      </c>
      <c r="L224" s="211"/>
      <c r="M224" s="212" t="s">
        <v>1</v>
      </c>
      <c r="N224" s="213" t="s">
        <v>42</v>
      </c>
      <c r="O224" s="88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6" t="s">
        <v>85</v>
      </c>
      <c r="AT224" s="216" t="s">
        <v>162</v>
      </c>
      <c r="AU224" s="216" t="s">
        <v>77</v>
      </c>
      <c r="AY224" s="14" t="s">
        <v>166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4" t="s">
        <v>83</v>
      </c>
      <c r="BK224" s="217">
        <f>ROUND(I224*H224,2)</f>
        <v>0</v>
      </c>
      <c r="BL224" s="14" t="s">
        <v>83</v>
      </c>
      <c r="BM224" s="216" t="s">
        <v>1744</v>
      </c>
    </row>
    <row r="225" s="2" customFormat="1" ht="14.4" customHeight="1">
      <c r="A225" s="35"/>
      <c r="B225" s="36"/>
      <c r="C225" s="218" t="s">
        <v>1745</v>
      </c>
      <c r="D225" s="218" t="s">
        <v>559</v>
      </c>
      <c r="E225" s="219" t="s">
        <v>1746</v>
      </c>
      <c r="F225" s="220" t="s">
        <v>1747</v>
      </c>
      <c r="G225" s="221" t="s">
        <v>165</v>
      </c>
      <c r="H225" s="222">
        <v>20</v>
      </c>
      <c r="I225" s="223"/>
      <c r="J225" s="224">
        <f>ROUND(I225*H225,2)</f>
        <v>0</v>
      </c>
      <c r="K225" s="220" t="s">
        <v>1</v>
      </c>
      <c r="L225" s="41"/>
      <c r="M225" s="225" t="s">
        <v>1</v>
      </c>
      <c r="N225" s="226" t="s">
        <v>42</v>
      </c>
      <c r="O225" s="88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6" t="s">
        <v>83</v>
      </c>
      <c r="AT225" s="216" t="s">
        <v>559</v>
      </c>
      <c r="AU225" s="216" t="s">
        <v>77</v>
      </c>
      <c r="AY225" s="14" t="s">
        <v>166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4" t="s">
        <v>83</v>
      </c>
      <c r="BK225" s="217">
        <f>ROUND(I225*H225,2)</f>
        <v>0</v>
      </c>
      <c r="BL225" s="14" t="s">
        <v>83</v>
      </c>
      <c r="BM225" s="216" t="s">
        <v>1748</v>
      </c>
    </row>
    <row r="226" s="2" customFormat="1" ht="37.8" customHeight="1">
      <c r="A226" s="35"/>
      <c r="B226" s="36"/>
      <c r="C226" s="204" t="s">
        <v>1749</v>
      </c>
      <c r="D226" s="204" t="s">
        <v>162</v>
      </c>
      <c r="E226" s="205" t="s">
        <v>1750</v>
      </c>
      <c r="F226" s="206" t="s">
        <v>1751</v>
      </c>
      <c r="G226" s="207" t="s">
        <v>209</v>
      </c>
      <c r="H226" s="208">
        <v>460</v>
      </c>
      <c r="I226" s="209"/>
      <c r="J226" s="210">
        <f>ROUND(I226*H226,2)</f>
        <v>0</v>
      </c>
      <c r="K226" s="206" t="s">
        <v>1</v>
      </c>
      <c r="L226" s="211"/>
      <c r="M226" s="212" t="s">
        <v>1</v>
      </c>
      <c r="N226" s="213" t="s">
        <v>42</v>
      </c>
      <c r="O226" s="88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6" t="s">
        <v>85</v>
      </c>
      <c r="AT226" s="216" t="s">
        <v>162</v>
      </c>
      <c r="AU226" s="216" t="s">
        <v>77</v>
      </c>
      <c r="AY226" s="14" t="s">
        <v>166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4" t="s">
        <v>83</v>
      </c>
      <c r="BK226" s="217">
        <f>ROUND(I226*H226,2)</f>
        <v>0</v>
      </c>
      <c r="BL226" s="14" t="s">
        <v>83</v>
      </c>
      <c r="BM226" s="216" t="s">
        <v>1752</v>
      </c>
    </row>
    <row r="227" s="2" customFormat="1" ht="37.8" customHeight="1">
      <c r="A227" s="35"/>
      <c r="B227" s="36"/>
      <c r="C227" s="204" t="s">
        <v>1753</v>
      </c>
      <c r="D227" s="204" t="s">
        <v>162</v>
      </c>
      <c r="E227" s="205" t="s">
        <v>528</v>
      </c>
      <c r="F227" s="206" t="s">
        <v>529</v>
      </c>
      <c r="G227" s="207" t="s">
        <v>209</v>
      </c>
      <c r="H227" s="208">
        <v>250</v>
      </c>
      <c r="I227" s="209"/>
      <c r="J227" s="210">
        <f>ROUND(I227*H227,2)</f>
        <v>0</v>
      </c>
      <c r="K227" s="206" t="s">
        <v>1</v>
      </c>
      <c r="L227" s="211"/>
      <c r="M227" s="212" t="s">
        <v>1</v>
      </c>
      <c r="N227" s="213" t="s">
        <v>42</v>
      </c>
      <c r="O227" s="88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6" t="s">
        <v>210</v>
      </c>
      <c r="AT227" s="216" t="s">
        <v>162</v>
      </c>
      <c r="AU227" s="216" t="s">
        <v>77</v>
      </c>
      <c r="AY227" s="14" t="s">
        <v>166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4" t="s">
        <v>83</v>
      </c>
      <c r="BK227" s="217">
        <f>ROUND(I227*H227,2)</f>
        <v>0</v>
      </c>
      <c r="BL227" s="14" t="s">
        <v>210</v>
      </c>
      <c r="BM227" s="216" t="s">
        <v>1754</v>
      </c>
    </row>
    <row r="228" s="2" customFormat="1" ht="14.4" customHeight="1">
      <c r="A228" s="35"/>
      <c r="B228" s="36"/>
      <c r="C228" s="218" t="s">
        <v>1755</v>
      </c>
      <c r="D228" s="218" t="s">
        <v>559</v>
      </c>
      <c r="E228" s="219" t="s">
        <v>1218</v>
      </c>
      <c r="F228" s="220" t="s">
        <v>1219</v>
      </c>
      <c r="G228" s="221" t="s">
        <v>209</v>
      </c>
      <c r="H228" s="222">
        <v>2470</v>
      </c>
      <c r="I228" s="223"/>
      <c r="J228" s="224">
        <f>ROUND(I228*H228,2)</f>
        <v>0</v>
      </c>
      <c r="K228" s="220" t="s">
        <v>1</v>
      </c>
      <c r="L228" s="41"/>
      <c r="M228" s="225" t="s">
        <v>1</v>
      </c>
      <c r="N228" s="226" t="s">
        <v>42</v>
      </c>
      <c r="O228" s="88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6" t="s">
        <v>83</v>
      </c>
      <c r="AT228" s="216" t="s">
        <v>559</v>
      </c>
      <c r="AU228" s="216" t="s">
        <v>77</v>
      </c>
      <c r="AY228" s="14" t="s">
        <v>166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4" t="s">
        <v>83</v>
      </c>
      <c r="BK228" s="217">
        <f>ROUND(I228*H228,2)</f>
        <v>0</v>
      </c>
      <c r="BL228" s="14" t="s">
        <v>83</v>
      </c>
      <c r="BM228" s="216" t="s">
        <v>1756</v>
      </c>
    </row>
    <row r="229" s="2" customFormat="1" ht="24.15" customHeight="1">
      <c r="A229" s="35"/>
      <c r="B229" s="36"/>
      <c r="C229" s="218" t="s">
        <v>1757</v>
      </c>
      <c r="D229" s="218" t="s">
        <v>559</v>
      </c>
      <c r="E229" s="219" t="s">
        <v>1146</v>
      </c>
      <c r="F229" s="220" t="s">
        <v>1147</v>
      </c>
      <c r="G229" s="221" t="s">
        <v>165</v>
      </c>
      <c r="H229" s="222">
        <v>20</v>
      </c>
      <c r="I229" s="223"/>
      <c r="J229" s="224">
        <f>ROUND(I229*H229,2)</f>
        <v>0</v>
      </c>
      <c r="K229" s="220" t="s">
        <v>1</v>
      </c>
      <c r="L229" s="41"/>
      <c r="M229" s="225" t="s">
        <v>1</v>
      </c>
      <c r="N229" s="226" t="s">
        <v>42</v>
      </c>
      <c r="O229" s="88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6" t="s">
        <v>83</v>
      </c>
      <c r="AT229" s="216" t="s">
        <v>559</v>
      </c>
      <c r="AU229" s="216" t="s">
        <v>77</v>
      </c>
      <c r="AY229" s="14" t="s">
        <v>166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4" t="s">
        <v>83</v>
      </c>
      <c r="BK229" s="217">
        <f>ROUND(I229*H229,2)</f>
        <v>0</v>
      </c>
      <c r="BL229" s="14" t="s">
        <v>83</v>
      </c>
      <c r="BM229" s="216" t="s">
        <v>1758</v>
      </c>
    </row>
    <row r="230" s="2" customFormat="1" ht="24.15" customHeight="1">
      <c r="A230" s="35"/>
      <c r="B230" s="36"/>
      <c r="C230" s="218" t="s">
        <v>1759</v>
      </c>
      <c r="D230" s="218" t="s">
        <v>559</v>
      </c>
      <c r="E230" s="219" t="s">
        <v>1760</v>
      </c>
      <c r="F230" s="220" t="s">
        <v>1761</v>
      </c>
      <c r="G230" s="221" t="s">
        <v>1762</v>
      </c>
      <c r="H230" s="222">
        <v>108</v>
      </c>
      <c r="I230" s="223"/>
      <c r="J230" s="224">
        <f>ROUND(I230*H230,2)</f>
        <v>0</v>
      </c>
      <c r="K230" s="220" t="s">
        <v>1</v>
      </c>
      <c r="L230" s="41"/>
      <c r="M230" s="225" t="s">
        <v>1</v>
      </c>
      <c r="N230" s="226" t="s">
        <v>42</v>
      </c>
      <c r="O230" s="88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6" t="s">
        <v>83</v>
      </c>
      <c r="AT230" s="216" t="s">
        <v>559</v>
      </c>
      <c r="AU230" s="216" t="s">
        <v>77</v>
      </c>
      <c r="AY230" s="14" t="s">
        <v>166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4" t="s">
        <v>83</v>
      </c>
      <c r="BK230" s="217">
        <f>ROUND(I230*H230,2)</f>
        <v>0</v>
      </c>
      <c r="BL230" s="14" t="s">
        <v>83</v>
      </c>
      <c r="BM230" s="216" t="s">
        <v>1763</v>
      </c>
    </row>
    <row r="231" s="2" customFormat="1" ht="24.15" customHeight="1">
      <c r="A231" s="35"/>
      <c r="B231" s="36"/>
      <c r="C231" s="204" t="s">
        <v>1764</v>
      </c>
      <c r="D231" s="204" t="s">
        <v>162</v>
      </c>
      <c r="E231" s="205" t="s">
        <v>1765</v>
      </c>
      <c r="F231" s="206" t="s">
        <v>1766</v>
      </c>
      <c r="G231" s="207" t="s">
        <v>165</v>
      </c>
      <c r="H231" s="208">
        <v>3</v>
      </c>
      <c r="I231" s="209"/>
      <c r="J231" s="210">
        <f>ROUND(I231*H231,2)</f>
        <v>0</v>
      </c>
      <c r="K231" s="206" t="s">
        <v>1</v>
      </c>
      <c r="L231" s="211"/>
      <c r="M231" s="212" t="s">
        <v>1</v>
      </c>
      <c r="N231" s="213" t="s">
        <v>42</v>
      </c>
      <c r="O231" s="88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6" t="s">
        <v>85</v>
      </c>
      <c r="AT231" s="216" t="s">
        <v>162</v>
      </c>
      <c r="AU231" s="216" t="s">
        <v>77</v>
      </c>
      <c r="AY231" s="14" t="s">
        <v>166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4" t="s">
        <v>83</v>
      </c>
      <c r="BK231" s="217">
        <f>ROUND(I231*H231,2)</f>
        <v>0</v>
      </c>
      <c r="BL231" s="14" t="s">
        <v>83</v>
      </c>
      <c r="BM231" s="216" t="s">
        <v>1767</v>
      </c>
    </row>
    <row r="232" s="2" customFormat="1" ht="14.4" customHeight="1">
      <c r="A232" s="35"/>
      <c r="B232" s="36"/>
      <c r="C232" s="218" t="s">
        <v>1768</v>
      </c>
      <c r="D232" s="218" t="s">
        <v>559</v>
      </c>
      <c r="E232" s="219" t="s">
        <v>1769</v>
      </c>
      <c r="F232" s="220" t="s">
        <v>1770</v>
      </c>
      <c r="G232" s="221" t="s">
        <v>165</v>
      </c>
      <c r="H232" s="222">
        <v>3</v>
      </c>
      <c r="I232" s="223"/>
      <c r="J232" s="224">
        <f>ROUND(I232*H232,2)</f>
        <v>0</v>
      </c>
      <c r="K232" s="220" t="s">
        <v>1</v>
      </c>
      <c r="L232" s="41"/>
      <c r="M232" s="225" t="s">
        <v>1</v>
      </c>
      <c r="N232" s="226" t="s">
        <v>42</v>
      </c>
      <c r="O232" s="88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6" t="s">
        <v>83</v>
      </c>
      <c r="AT232" s="216" t="s">
        <v>559</v>
      </c>
      <c r="AU232" s="216" t="s">
        <v>77</v>
      </c>
      <c r="AY232" s="14" t="s">
        <v>166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4" t="s">
        <v>83</v>
      </c>
      <c r="BK232" s="217">
        <f>ROUND(I232*H232,2)</f>
        <v>0</v>
      </c>
      <c r="BL232" s="14" t="s">
        <v>83</v>
      </c>
      <c r="BM232" s="216" t="s">
        <v>1771</v>
      </c>
    </row>
    <row r="233" s="2" customFormat="1" ht="14.4" customHeight="1">
      <c r="A233" s="35"/>
      <c r="B233" s="36"/>
      <c r="C233" s="218" t="s">
        <v>1772</v>
      </c>
      <c r="D233" s="218" t="s">
        <v>559</v>
      </c>
      <c r="E233" s="219" t="s">
        <v>1773</v>
      </c>
      <c r="F233" s="220" t="s">
        <v>1774</v>
      </c>
      <c r="G233" s="221" t="s">
        <v>165</v>
      </c>
      <c r="H233" s="222">
        <v>3</v>
      </c>
      <c r="I233" s="223"/>
      <c r="J233" s="224">
        <f>ROUND(I233*H233,2)</f>
        <v>0</v>
      </c>
      <c r="K233" s="220" t="s">
        <v>1</v>
      </c>
      <c r="L233" s="41"/>
      <c r="M233" s="225" t="s">
        <v>1</v>
      </c>
      <c r="N233" s="226" t="s">
        <v>42</v>
      </c>
      <c r="O233" s="88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6" t="s">
        <v>83</v>
      </c>
      <c r="AT233" s="216" t="s">
        <v>559</v>
      </c>
      <c r="AU233" s="216" t="s">
        <v>77</v>
      </c>
      <c r="AY233" s="14" t="s">
        <v>166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4" t="s">
        <v>83</v>
      </c>
      <c r="BK233" s="217">
        <f>ROUND(I233*H233,2)</f>
        <v>0</v>
      </c>
      <c r="BL233" s="14" t="s">
        <v>83</v>
      </c>
      <c r="BM233" s="216" t="s">
        <v>1775</v>
      </c>
    </row>
    <row r="234" s="2" customFormat="1" ht="24.15" customHeight="1">
      <c r="A234" s="35"/>
      <c r="B234" s="36"/>
      <c r="C234" s="204" t="s">
        <v>483</v>
      </c>
      <c r="D234" s="204" t="s">
        <v>162</v>
      </c>
      <c r="E234" s="205" t="s">
        <v>1776</v>
      </c>
      <c r="F234" s="206" t="s">
        <v>1777</v>
      </c>
      <c r="G234" s="207" t="s">
        <v>165</v>
      </c>
      <c r="H234" s="208">
        <v>8</v>
      </c>
      <c r="I234" s="209"/>
      <c r="J234" s="210">
        <f>ROUND(I234*H234,2)</f>
        <v>0</v>
      </c>
      <c r="K234" s="206" t="s">
        <v>1</v>
      </c>
      <c r="L234" s="211"/>
      <c r="M234" s="212" t="s">
        <v>1</v>
      </c>
      <c r="N234" s="213" t="s">
        <v>42</v>
      </c>
      <c r="O234" s="88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6" t="s">
        <v>85</v>
      </c>
      <c r="AT234" s="216" t="s">
        <v>162</v>
      </c>
      <c r="AU234" s="216" t="s">
        <v>77</v>
      </c>
      <c r="AY234" s="14" t="s">
        <v>166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4" t="s">
        <v>83</v>
      </c>
      <c r="BK234" s="217">
        <f>ROUND(I234*H234,2)</f>
        <v>0</v>
      </c>
      <c r="BL234" s="14" t="s">
        <v>83</v>
      </c>
      <c r="BM234" s="216" t="s">
        <v>1778</v>
      </c>
    </row>
    <row r="235" s="2" customFormat="1" ht="37.8" customHeight="1">
      <c r="A235" s="35"/>
      <c r="B235" s="36"/>
      <c r="C235" s="204" t="s">
        <v>487</v>
      </c>
      <c r="D235" s="204" t="s">
        <v>162</v>
      </c>
      <c r="E235" s="205" t="s">
        <v>1779</v>
      </c>
      <c r="F235" s="206" t="s">
        <v>1780</v>
      </c>
      <c r="G235" s="207" t="s">
        <v>165</v>
      </c>
      <c r="H235" s="208">
        <v>8</v>
      </c>
      <c r="I235" s="209"/>
      <c r="J235" s="210">
        <f>ROUND(I235*H235,2)</f>
        <v>0</v>
      </c>
      <c r="K235" s="206" t="s">
        <v>1</v>
      </c>
      <c r="L235" s="211"/>
      <c r="M235" s="212" t="s">
        <v>1</v>
      </c>
      <c r="N235" s="213" t="s">
        <v>42</v>
      </c>
      <c r="O235" s="88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6" t="s">
        <v>85</v>
      </c>
      <c r="AT235" s="216" t="s">
        <v>162</v>
      </c>
      <c r="AU235" s="216" t="s">
        <v>77</v>
      </c>
      <c r="AY235" s="14" t="s">
        <v>166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4" t="s">
        <v>83</v>
      </c>
      <c r="BK235" s="217">
        <f>ROUND(I235*H235,2)</f>
        <v>0</v>
      </c>
      <c r="BL235" s="14" t="s">
        <v>83</v>
      </c>
      <c r="BM235" s="216" t="s">
        <v>1781</v>
      </c>
    </row>
    <row r="236" s="2" customFormat="1" ht="24.15" customHeight="1">
      <c r="A236" s="35"/>
      <c r="B236" s="36"/>
      <c r="C236" s="204" t="s">
        <v>491</v>
      </c>
      <c r="D236" s="204" t="s">
        <v>162</v>
      </c>
      <c r="E236" s="205" t="s">
        <v>1782</v>
      </c>
      <c r="F236" s="206" t="s">
        <v>1783</v>
      </c>
      <c r="G236" s="207" t="s">
        <v>165</v>
      </c>
      <c r="H236" s="208">
        <v>8</v>
      </c>
      <c r="I236" s="209"/>
      <c r="J236" s="210">
        <f>ROUND(I236*H236,2)</f>
        <v>0</v>
      </c>
      <c r="K236" s="206" t="s">
        <v>1</v>
      </c>
      <c r="L236" s="211"/>
      <c r="M236" s="212" t="s">
        <v>1</v>
      </c>
      <c r="N236" s="213" t="s">
        <v>42</v>
      </c>
      <c r="O236" s="88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6" t="s">
        <v>85</v>
      </c>
      <c r="AT236" s="216" t="s">
        <v>162</v>
      </c>
      <c r="AU236" s="216" t="s">
        <v>77</v>
      </c>
      <c r="AY236" s="14" t="s">
        <v>166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4" t="s">
        <v>83</v>
      </c>
      <c r="BK236" s="217">
        <f>ROUND(I236*H236,2)</f>
        <v>0</v>
      </c>
      <c r="BL236" s="14" t="s">
        <v>83</v>
      </c>
      <c r="BM236" s="216" t="s">
        <v>1784</v>
      </c>
    </row>
    <row r="237" s="2" customFormat="1" ht="24.15" customHeight="1">
      <c r="A237" s="35"/>
      <c r="B237" s="36"/>
      <c r="C237" s="204" t="s">
        <v>495</v>
      </c>
      <c r="D237" s="204" t="s">
        <v>162</v>
      </c>
      <c r="E237" s="205" t="s">
        <v>1785</v>
      </c>
      <c r="F237" s="206" t="s">
        <v>1786</v>
      </c>
      <c r="G237" s="207" t="s">
        <v>165</v>
      </c>
      <c r="H237" s="208">
        <v>108</v>
      </c>
      <c r="I237" s="209"/>
      <c r="J237" s="210">
        <f>ROUND(I237*H237,2)</f>
        <v>0</v>
      </c>
      <c r="K237" s="206" t="s">
        <v>1</v>
      </c>
      <c r="L237" s="211"/>
      <c r="M237" s="212" t="s">
        <v>1</v>
      </c>
      <c r="N237" s="213" t="s">
        <v>42</v>
      </c>
      <c r="O237" s="88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6" t="s">
        <v>85</v>
      </c>
      <c r="AT237" s="216" t="s">
        <v>162</v>
      </c>
      <c r="AU237" s="216" t="s">
        <v>77</v>
      </c>
      <c r="AY237" s="14" t="s">
        <v>166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4" t="s">
        <v>83</v>
      </c>
      <c r="BK237" s="217">
        <f>ROUND(I237*H237,2)</f>
        <v>0</v>
      </c>
      <c r="BL237" s="14" t="s">
        <v>83</v>
      </c>
      <c r="BM237" s="216" t="s">
        <v>1787</v>
      </c>
    </row>
    <row r="238" s="2" customFormat="1" ht="24.15" customHeight="1">
      <c r="A238" s="35"/>
      <c r="B238" s="36"/>
      <c r="C238" s="218" t="s">
        <v>499</v>
      </c>
      <c r="D238" s="218" t="s">
        <v>559</v>
      </c>
      <c r="E238" s="219" t="s">
        <v>1788</v>
      </c>
      <c r="F238" s="220" t="s">
        <v>1789</v>
      </c>
      <c r="G238" s="221" t="s">
        <v>165</v>
      </c>
      <c r="H238" s="222">
        <v>108</v>
      </c>
      <c r="I238" s="223"/>
      <c r="J238" s="224">
        <f>ROUND(I238*H238,2)</f>
        <v>0</v>
      </c>
      <c r="K238" s="220" t="s">
        <v>1</v>
      </c>
      <c r="L238" s="41"/>
      <c r="M238" s="225" t="s">
        <v>1</v>
      </c>
      <c r="N238" s="226" t="s">
        <v>42</v>
      </c>
      <c r="O238" s="88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6" t="s">
        <v>83</v>
      </c>
      <c r="AT238" s="216" t="s">
        <v>559</v>
      </c>
      <c r="AU238" s="216" t="s">
        <v>77</v>
      </c>
      <c r="AY238" s="14" t="s">
        <v>166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4" t="s">
        <v>83</v>
      </c>
      <c r="BK238" s="217">
        <f>ROUND(I238*H238,2)</f>
        <v>0</v>
      </c>
      <c r="BL238" s="14" t="s">
        <v>83</v>
      </c>
      <c r="BM238" s="216" t="s">
        <v>1790</v>
      </c>
    </row>
    <row r="239" s="2" customFormat="1" ht="37.8" customHeight="1">
      <c r="A239" s="35"/>
      <c r="B239" s="36"/>
      <c r="C239" s="204" t="s">
        <v>503</v>
      </c>
      <c r="D239" s="204" t="s">
        <v>162</v>
      </c>
      <c r="E239" s="205" t="s">
        <v>1791</v>
      </c>
      <c r="F239" s="206" t="s">
        <v>1792</v>
      </c>
      <c r="G239" s="207" t="s">
        <v>165</v>
      </c>
      <c r="H239" s="208">
        <v>3</v>
      </c>
      <c r="I239" s="209"/>
      <c r="J239" s="210">
        <f>ROUND(I239*H239,2)</f>
        <v>0</v>
      </c>
      <c r="K239" s="206" t="s">
        <v>1</v>
      </c>
      <c r="L239" s="211"/>
      <c r="M239" s="212" t="s">
        <v>1</v>
      </c>
      <c r="N239" s="213" t="s">
        <v>42</v>
      </c>
      <c r="O239" s="88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6" t="s">
        <v>85</v>
      </c>
      <c r="AT239" s="216" t="s">
        <v>162</v>
      </c>
      <c r="AU239" s="216" t="s">
        <v>77</v>
      </c>
      <c r="AY239" s="14" t="s">
        <v>166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4" t="s">
        <v>83</v>
      </c>
      <c r="BK239" s="217">
        <f>ROUND(I239*H239,2)</f>
        <v>0</v>
      </c>
      <c r="BL239" s="14" t="s">
        <v>83</v>
      </c>
      <c r="BM239" s="216" t="s">
        <v>1793</v>
      </c>
    </row>
    <row r="240" s="2" customFormat="1" ht="24.15" customHeight="1">
      <c r="A240" s="35"/>
      <c r="B240" s="36"/>
      <c r="C240" s="204" t="s">
        <v>507</v>
      </c>
      <c r="D240" s="204" t="s">
        <v>162</v>
      </c>
      <c r="E240" s="205" t="s">
        <v>1794</v>
      </c>
      <c r="F240" s="206" t="s">
        <v>1795</v>
      </c>
      <c r="G240" s="207" t="s">
        <v>165</v>
      </c>
      <c r="H240" s="208">
        <v>22</v>
      </c>
      <c r="I240" s="209"/>
      <c r="J240" s="210">
        <f>ROUND(I240*H240,2)</f>
        <v>0</v>
      </c>
      <c r="K240" s="206" t="s">
        <v>1</v>
      </c>
      <c r="L240" s="211"/>
      <c r="M240" s="212" t="s">
        <v>1</v>
      </c>
      <c r="N240" s="213" t="s">
        <v>42</v>
      </c>
      <c r="O240" s="88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6" t="s">
        <v>85</v>
      </c>
      <c r="AT240" s="216" t="s">
        <v>162</v>
      </c>
      <c r="AU240" s="216" t="s">
        <v>77</v>
      </c>
      <c r="AY240" s="14" t="s">
        <v>166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4" t="s">
        <v>83</v>
      </c>
      <c r="BK240" s="217">
        <f>ROUND(I240*H240,2)</f>
        <v>0</v>
      </c>
      <c r="BL240" s="14" t="s">
        <v>83</v>
      </c>
      <c r="BM240" s="216" t="s">
        <v>1796</v>
      </c>
    </row>
    <row r="241" s="2" customFormat="1" ht="14.4" customHeight="1">
      <c r="A241" s="35"/>
      <c r="B241" s="36"/>
      <c r="C241" s="218" t="s">
        <v>511</v>
      </c>
      <c r="D241" s="218" t="s">
        <v>559</v>
      </c>
      <c r="E241" s="219" t="s">
        <v>1797</v>
      </c>
      <c r="F241" s="220" t="s">
        <v>1798</v>
      </c>
      <c r="G241" s="221" t="s">
        <v>209</v>
      </c>
      <c r="H241" s="222">
        <v>22</v>
      </c>
      <c r="I241" s="223"/>
      <c r="J241" s="224">
        <f>ROUND(I241*H241,2)</f>
        <v>0</v>
      </c>
      <c r="K241" s="220" t="s">
        <v>1</v>
      </c>
      <c r="L241" s="41"/>
      <c r="M241" s="225" t="s">
        <v>1</v>
      </c>
      <c r="N241" s="226" t="s">
        <v>42</v>
      </c>
      <c r="O241" s="88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6" t="s">
        <v>83</v>
      </c>
      <c r="AT241" s="216" t="s">
        <v>559</v>
      </c>
      <c r="AU241" s="216" t="s">
        <v>77</v>
      </c>
      <c r="AY241" s="14" t="s">
        <v>166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4" t="s">
        <v>83</v>
      </c>
      <c r="BK241" s="217">
        <f>ROUND(I241*H241,2)</f>
        <v>0</v>
      </c>
      <c r="BL241" s="14" t="s">
        <v>83</v>
      </c>
      <c r="BM241" s="216" t="s">
        <v>1799</v>
      </c>
    </row>
    <row r="242" s="2" customFormat="1" ht="24.15" customHeight="1">
      <c r="A242" s="35"/>
      <c r="B242" s="36"/>
      <c r="C242" s="204" t="s">
        <v>515</v>
      </c>
      <c r="D242" s="204" t="s">
        <v>162</v>
      </c>
      <c r="E242" s="205" t="s">
        <v>1800</v>
      </c>
      <c r="F242" s="206" t="s">
        <v>1801</v>
      </c>
      <c r="G242" s="207" t="s">
        <v>165</v>
      </c>
      <c r="H242" s="208">
        <v>12</v>
      </c>
      <c r="I242" s="209"/>
      <c r="J242" s="210">
        <f>ROUND(I242*H242,2)</f>
        <v>0</v>
      </c>
      <c r="K242" s="206" t="s">
        <v>1</v>
      </c>
      <c r="L242" s="211"/>
      <c r="M242" s="212" t="s">
        <v>1</v>
      </c>
      <c r="N242" s="213" t="s">
        <v>42</v>
      </c>
      <c r="O242" s="88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6" t="s">
        <v>85</v>
      </c>
      <c r="AT242" s="216" t="s">
        <v>162</v>
      </c>
      <c r="AU242" s="216" t="s">
        <v>77</v>
      </c>
      <c r="AY242" s="14" t="s">
        <v>166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4" t="s">
        <v>83</v>
      </c>
      <c r="BK242" s="217">
        <f>ROUND(I242*H242,2)</f>
        <v>0</v>
      </c>
      <c r="BL242" s="14" t="s">
        <v>83</v>
      </c>
      <c r="BM242" s="216" t="s">
        <v>1802</v>
      </c>
    </row>
    <row r="243" s="2" customFormat="1" ht="24.15" customHeight="1">
      <c r="A243" s="35"/>
      <c r="B243" s="36"/>
      <c r="C243" s="204" t="s">
        <v>519</v>
      </c>
      <c r="D243" s="204" t="s">
        <v>162</v>
      </c>
      <c r="E243" s="205" t="s">
        <v>1803</v>
      </c>
      <c r="F243" s="206" t="s">
        <v>1804</v>
      </c>
      <c r="G243" s="207" t="s">
        <v>165</v>
      </c>
      <c r="H243" s="208">
        <v>12</v>
      </c>
      <c r="I243" s="209"/>
      <c r="J243" s="210">
        <f>ROUND(I243*H243,2)</f>
        <v>0</v>
      </c>
      <c r="K243" s="206" t="s">
        <v>1</v>
      </c>
      <c r="L243" s="211"/>
      <c r="M243" s="212" t="s">
        <v>1</v>
      </c>
      <c r="N243" s="213" t="s">
        <v>42</v>
      </c>
      <c r="O243" s="88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6" t="s">
        <v>85</v>
      </c>
      <c r="AT243" s="216" t="s">
        <v>162</v>
      </c>
      <c r="AU243" s="216" t="s">
        <v>77</v>
      </c>
      <c r="AY243" s="14" t="s">
        <v>166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4" t="s">
        <v>83</v>
      </c>
      <c r="BK243" s="217">
        <f>ROUND(I243*H243,2)</f>
        <v>0</v>
      </c>
      <c r="BL243" s="14" t="s">
        <v>83</v>
      </c>
      <c r="BM243" s="216" t="s">
        <v>1805</v>
      </c>
    </row>
    <row r="244" s="2" customFormat="1" ht="24.15" customHeight="1">
      <c r="A244" s="35"/>
      <c r="B244" s="36"/>
      <c r="C244" s="218" t="s">
        <v>523</v>
      </c>
      <c r="D244" s="218" t="s">
        <v>559</v>
      </c>
      <c r="E244" s="219" t="s">
        <v>1806</v>
      </c>
      <c r="F244" s="220" t="s">
        <v>1807</v>
      </c>
      <c r="G244" s="221" t="s">
        <v>209</v>
      </c>
      <c r="H244" s="222">
        <v>3350</v>
      </c>
      <c r="I244" s="223"/>
      <c r="J244" s="224">
        <f>ROUND(I244*H244,2)</f>
        <v>0</v>
      </c>
      <c r="K244" s="220" t="s">
        <v>1</v>
      </c>
      <c r="L244" s="41"/>
      <c r="M244" s="225" t="s">
        <v>1</v>
      </c>
      <c r="N244" s="226" t="s">
        <v>42</v>
      </c>
      <c r="O244" s="88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6" t="s">
        <v>83</v>
      </c>
      <c r="AT244" s="216" t="s">
        <v>559</v>
      </c>
      <c r="AU244" s="216" t="s">
        <v>77</v>
      </c>
      <c r="AY244" s="14" t="s">
        <v>166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4" t="s">
        <v>83</v>
      </c>
      <c r="BK244" s="217">
        <f>ROUND(I244*H244,2)</f>
        <v>0</v>
      </c>
      <c r="BL244" s="14" t="s">
        <v>83</v>
      </c>
      <c r="BM244" s="216" t="s">
        <v>1808</v>
      </c>
    </row>
    <row r="245" s="2" customFormat="1" ht="24.15" customHeight="1">
      <c r="A245" s="35"/>
      <c r="B245" s="36"/>
      <c r="C245" s="218" t="s">
        <v>527</v>
      </c>
      <c r="D245" s="218" t="s">
        <v>559</v>
      </c>
      <c r="E245" s="219" t="s">
        <v>1809</v>
      </c>
      <c r="F245" s="220" t="s">
        <v>1810</v>
      </c>
      <c r="G245" s="221" t="s">
        <v>165</v>
      </c>
      <c r="H245" s="222">
        <v>3</v>
      </c>
      <c r="I245" s="223"/>
      <c r="J245" s="224">
        <f>ROUND(I245*H245,2)</f>
        <v>0</v>
      </c>
      <c r="K245" s="220" t="s">
        <v>1</v>
      </c>
      <c r="L245" s="41"/>
      <c r="M245" s="225" t="s">
        <v>1</v>
      </c>
      <c r="N245" s="226" t="s">
        <v>42</v>
      </c>
      <c r="O245" s="88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6" t="s">
        <v>83</v>
      </c>
      <c r="AT245" s="216" t="s">
        <v>559</v>
      </c>
      <c r="AU245" s="216" t="s">
        <v>77</v>
      </c>
      <c r="AY245" s="14" t="s">
        <v>166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4" t="s">
        <v>83</v>
      </c>
      <c r="BK245" s="217">
        <f>ROUND(I245*H245,2)</f>
        <v>0</v>
      </c>
      <c r="BL245" s="14" t="s">
        <v>83</v>
      </c>
      <c r="BM245" s="216" t="s">
        <v>1811</v>
      </c>
    </row>
    <row r="246" s="2" customFormat="1" ht="24.15" customHeight="1">
      <c r="A246" s="35"/>
      <c r="B246" s="36"/>
      <c r="C246" s="218" t="s">
        <v>531</v>
      </c>
      <c r="D246" s="218" t="s">
        <v>559</v>
      </c>
      <c r="E246" s="219" t="s">
        <v>1812</v>
      </c>
      <c r="F246" s="220" t="s">
        <v>1813</v>
      </c>
      <c r="G246" s="221" t="s">
        <v>165</v>
      </c>
      <c r="H246" s="222">
        <v>9</v>
      </c>
      <c r="I246" s="223"/>
      <c r="J246" s="224">
        <f>ROUND(I246*H246,2)</f>
        <v>0</v>
      </c>
      <c r="K246" s="220" t="s">
        <v>1</v>
      </c>
      <c r="L246" s="41"/>
      <c r="M246" s="225" t="s">
        <v>1</v>
      </c>
      <c r="N246" s="226" t="s">
        <v>42</v>
      </c>
      <c r="O246" s="88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6" t="s">
        <v>83</v>
      </c>
      <c r="AT246" s="216" t="s">
        <v>559</v>
      </c>
      <c r="AU246" s="216" t="s">
        <v>77</v>
      </c>
      <c r="AY246" s="14" t="s">
        <v>166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4" t="s">
        <v>83</v>
      </c>
      <c r="BK246" s="217">
        <f>ROUND(I246*H246,2)</f>
        <v>0</v>
      </c>
      <c r="BL246" s="14" t="s">
        <v>83</v>
      </c>
      <c r="BM246" s="216" t="s">
        <v>1814</v>
      </c>
    </row>
    <row r="247" s="2" customFormat="1" ht="14.4" customHeight="1">
      <c r="A247" s="35"/>
      <c r="B247" s="36"/>
      <c r="C247" s="218" t="s">
        <v>535</v>
      </c>
      <c r="D247" s="218" t="s">
        <v>559</v>
      </c>
      <c r="E247" s="219" t="s">
        <v>1815</v>
      </c>
      <c r="F247" s="220" t="s">
        <v>1816</v>
      </c>
      <c r="G247" s="221" t="s">
        <v>1762</v>
      </c>
      <c r="H247" s="222">
        <v>108</v>
      </c>
      <c r="I247" s="223"/>
      <c r="J247" s="224">
        <f>ROUND(I247*H247,2)</f>
        <v>0</v>
      </c>
      <c r="K247" s="220" t="s">
        <v>1</v>
      </c>
      <c r="L247" s="41"/>
      <c r="M247" s="225" t="s">
        <v>1</v>
      </c>
      <c r="N247" s="226" t="s">
        <v>42</v>
      </c>
      <c r="O247" s="88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6" t="s">
        <v>83</v>
      </c>
      <c r="AT247" s="216" t="s">
        <v>559</v>
      </c>
      <c r="AU247" s="216" t="s">
        <v>77</v>
      </c>
      <c r="AY247" s="14" t="s">
        <v>166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4" t="s">
        <v>83</v>
      </c>
      <c r="BK247" s="217">
        <f>ROUND(I247*H247,2)</f>
        <v>0</v>
      </c>
      <c r="BL247" s="14" t="s">
        <v>83</v>
      </c>
      <c r="BM247" s="216" t="s">
        <v>1817</v>
      </c>
    </row>
    <row r="248" s="2" customFormat="1" ht="24.15" customHeight="1">
      <c r="A248" s="35"/>
      <c r="B248" s="36"/>
      <c r="C248" s="204" t="s">
        <v>539</v>
      </c>
      <c r="D248" s="204" t="s">
        <v>162</v>
      </c>
      <c r="E248" s="205" t="s">
        <v>1818</v>
      </c>
      <c r="F248" s="206" t="s">
        <v>1819</v>
      </c>
      <c r="G248" s="207" t="s">
        <v>209</v>
      </c>
      <c r="H248" s="208">
        <v>180</v>
      </c>
      <c r="I248" s="209"/>
      <c r="J248" s="210">
        <f>ROUND(I248*H248,2)</f>
        <v>0</v>
      </c>
      <c r="K248" s="206" t="s">
        <v>1</v>
      </c>
      <c r="L248" s="211"/>
      <c r="M248" s="212" t="s">
        <v>1</v>
      </c>
      <c r="N248" s="213" t="s">
        <v>42</v>
      </c>
      <c r="O248" s="88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6" t="s">
        <v>210</v>
      </c>
      <c r="AT248" s="216" t="s">
        <v>162</v>
      </c>
      <c r="AU248" s="216" t="s">
        <v>77</v>
      </c>
      <c r="AY248" s="14" t="s">
        <v>166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4" t="s">
        <v>83</v>
      </c>
      <c r="BK248" s="217">
        <f>ROUND(I248*H248,2)</f>
        <v>0</v>
      </c>
      <c r="BL248" s="14" t="s">
        <v>210</v>
      </c>
      <c r="BM248" s="216" t="s">
        <v>1820</v>
      </c>
    </row>
    <row r="249" s="2" customFormat="1" ht="14.4" customHeight="1">
      <c r="A249" s="35"/>
      <c r="B249" s="36"/>
      <c r="C249" s="218" t="s">
        <v>543</v>
      </c>
      <c r="D249" s="218" t="s">
        <v>559</v>
      </c>
      <c r="E249" s="219" t="s">
        <v>650</v>
      </c>
      <c r="F249" s="220" t="s">
        <v>651</v>
      </c>
      <c r="G249" s="221" t="s">
        <v>652</v>
      </c>
      <c r="H249" s="222">
        <v>9</v>
      </c>
      <c r="I249" s="223"/>
      <c r="J249" s="224">
        <f>ROUND(I249*H249,2)</f>
        <v>0</v>
      </c>
      <c r="K249" s="220" t="s">
        <v>1</v>
      </c>
      <c r="L249" s="41"/>
      <c r="M249" s="225" t="s">
        <v>1</v>
      </c>
      <c r="N249" s="226" t="s">
        <v>42</v>
      </c>
      <c r="O249" s="88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6" t="s">
        <v>83</v>
      </c>
      <c r="AT249" s="216" t="s">
        <v>559</v>
      </c>
      <c r="AU249" s="216" t="s">
        <v>77</v>
      </c>
      <c r="AY249" s="14" t="s">
        <v>166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4" t="s">
        <v>83</v>
      </c>
      <c r="BK249" s="217">
        <f>ROUND(I249*H249,2)</f>
        <v>0</v>
      </c>
      <c r="BL249" s="14" t="s">
        <v>83</v>
      </c>
      <c r="BM249" s="216" t="s">
        <v>1821</v>
      </c>
    </row>
    <row r="250" s="2" customFormat="1" ht="24.15" customHeight="1">
      <c r="A250" s="35"/>
      <c r="B250" s="36"/>
      <c r="C250" s="204" t="s">
        <v>210</v>
      </c>
      <c r="D250" s="204" t="s">
        <v>162</v>
      </c>
      <c r="E250" s="205" t="s">
        <v>1822</v>
      </c>
      <c r="F250" s="206" t="s">
        <v>1823</v>
      </c>
      <c r="G250" s="207" t="s">
        <v>165</v>
      </c>
      <c r="H250" s="208">
        <v>18</v>
      </c>
      <c r="I250" s="209"/>
      <c r="J250" s="210">
        <f>ROUND(I250*H250,2)</f>
        <v>0</v>
      </c>
      <c r="K250" s="206" t="s">
        <v>1</v>
      </c>
      <c r="L250" s="211"/>
      <c r="M250" s="212" t="s">
        <v>1</v>
      </c>
      <c r="N250" s="213" t="s">
        <v>42</v>
      </c>
      <c r="O250" s="88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6" t="s">
        <v>85</v>
      </c>
      <c r="AT250" s="216" t="s">
        <v>162</v>
      </c>
      <c r="AU250" s="216" t="s">
        <v>77</v>
      </c>
      <c r="AY250" s="14" t="s">
        <v>166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4" t="s">
        <v>83</v>
      </c>
      <c r="BK250" s="217">
        <f>ROUND(I250*H250,2)</f>
        <v>0</v>
      </c>
      <c r="BL250" s="14" t="s">
        <v>83</v>
      </c>
      <c r="BM250" s="216" t="s">
        <v>1824</v>
      </c>
    </row>
    <row r="251" s="2" customFormat="1" ht="24.15" customHeight="1">
      <c r="A251" s="35"/>
      <c r="B251" s="36"/>
      <c r="C251" s="204" t="s">
        <v>550</v>
      </c>
      <c r="D251" s="204" t="s">
        <v>162</v>
      </c>
      <c r="E251" s="205" t="s">
        <v>1825</v>
      </c>
      <c r="F251" s="206" t="s">
        <v>1826</v>
      </c>
      <c r="G251" s="207" t="s">
        <v>165</v>
      </c>
      <c r="H251" s="208">
        <v>3</v>
      </c>
      <c r="I251" s="209"/>
      <c r="J251" s="210">
        <f>ROUND(I251*H251,2)</f>
        <v>0</v>
      </c>
      <c r="K251" s="206" t="s">
        <v>1</v>
      </c>
      <c r="L251" s="211"/>
      <c r="M251" s="212" t="s">
        <v>1</v>
      </c>
      <c r="N251" s="213" t="s">
        <v>42</v>
      </c>
      <c r="O251" s="88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6" t="s">
        <v>85</v>
      </c>
      <c r="AT251" s="216" t="s">
        <v>162</v>
      </c>
      <c r="AU251" s="216" t="s">
        <v>77</v>
      </c>
      <c r="AY251" s="14" t="s">
        <v>166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4" t="s">
        <v>83</v>
      </c>
      <c r="BK251" s="217">
        <f>ROUND(I251*H251,2)</f>
        <v>0</v>
      </c>
      <c r="BL251" s="14" t="s">
        <v>83</v>
      </c>
      <c r="BM251" s="216" t="s">
        <v>1827</v>
      </c>
    </row>
    <row r="252" s="2" customFormat="1" ht="37.8" customHeight="1">
      <c r="A252" s="35"/>
      <c r="B252" s="36"/>
      <c r="C252" s="204" t="s">
        <v>554</v>
      </c>
      <c r="D252" s="204" t="s">
        <v>162</v>
      </c>
      <c r="E252" s="205" t="s">
        <v>1828</v>
      </c>
      <c r="F252" s="206" t="s">
        <v>1829</v>
      </c>
      <c r="G252" s="207" t="s">
        <v>165</v>
      </c>
      <c r="H252" s="208">
        <v>1</v>
      </c>
      <c r="I252" s="209"/>
      <c r="J252" s="210">
        <f>ROUND(I252*H252,2)</f>
        <v>0</v>
      </c>
      <c r="K252" s="206" t="s">
        <v>1</v>
      </c>
      <c r="L252" s="211"/>
      <c r="M252" s="212" t="s">
        <v>1</v>
      </c>
      <c r="N252" s="213" t="s">
        <v>42</v>
      </c>
      <c r="O252" s="88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6" t="s">
        <v>85</v>
      </c>
      <c r="AT252" s="216" t="s">
        <v>162</v>
      </c>
      <c r="AU252" s="216" t="s">
        <v>77</v>
      </c>
      <c r="AY252" s="14" t="s">
        <v>166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4" t="s">
        <v>83</v>
      </c>
      <c r="BK252" s="217">
        <f>ROUND(I252*H252,2)</f>
        <v>0</v>
      </c>
      <c r="BL252" s="14" t="s">
        <v>83</v>
      </c>
      <c r="BM252" s="216" t="s">
        <v>1830</v>
      </c>
    </row>
    <row r="253" s="2" customFormat="1" ht="14.4" customHeight="1">
      <c r="A253" s="35"/>
      <c r="B253" s="36"/>
      <c r="C253" s="204" t="s">
        <v>1074</v>
      </c>
      <c r="D253" s="204" t="s">
        <v>162</v>
      </c>
      <c r="E253" s="205" t="s">
        <v>1831</v>
      </c>
      <c r="F253" s="206" t="s">
        <v>1832</v>
      </c>
      <c r="G253" s="207" t="s">
        <v>165</v>
      </c>
      <c r="H253" s="208">
        <v>1</v>
      </c>
      <c r="I253" s="209"/>
      <c r="J253" s="210">
        <f>ROUND(I253*H253,2)</f>
        <v>0</v>
      </c>
      <c r="K253" s="206" t="s">
        <v>1</v>
      </c>
      <c r="L253" s="211"/>
      <c r="M253" s="212" t="s">
        <v>1</v>
      </c>
      <c r="N253" s="213" t="s">
        <v>42</v>
      </c>
      <c r="O253" s="88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6" t="s">
        <v>210</v>
      </c>
      <c r="AT253" s="216" t="s">
        <v>162</v>
      </c>
      <c r="AU253" s="216" t="s">
        <v>77</v>
      </c>
      <c r="AY253" s="14" t="s">
        <v>166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4" t="s">
        <v>83</v>
      </c>
      <c r="BK253" s="217">
        <f>ROUND(I253*H253,2)</f>
        <v>0</v>
      </c>
      <c r="BL253" s="14" t="s">
        <v>210</v>
      </c>
      <c r="BM253" s="216" t="s">
        <v>1833</v>
      </c>
    </row>
    <row r="254" s="2" customFormat="1" ht="24.15" customHeight="1">
      <c r="A254" s="35"/>
      <c r="B254" s="36"/>
      <c r="C254" s="218" t="s">
        <v>558</v>
      </c>
      <c r="D254" s="218" t="s">
        <v>559</v>
      </c>
      <c r="E254" s="219" t="s">
        <v>1834</v>
      </c>
      <c r="F254" s="220" t="s">
        <v>1835</v>
      </c>
      <c r="G254" s="221" t="s">
        <v>165</v>
      </c>
      <c r="H254" s="222">
        <v>1</v>
      </c>
      <c r="I254" s="223"/>
      <c r="J254" s="224">
        <f>ROUND(I254*H254,2)</f>
        <v>0</v>
      </c>
      <c r="K254" s="220" t="s">
        <v>1</v>
      </c>
      <c r="L254" s="41"/>
      <c r="M254" s="225" t="s">
        <v>1</v>
      </c>
      <c r="N254" s="226" t="s">
        <v>42</v>
      </c>
      <c r="O254" s="88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6" t="s">
        <v>83</v>
      </c>
      <c r="AT254" s="216" t="s">
        <v>559</v>
      </c>
      <c r="AU254" s="216" t="s">
        <v>77</v>
      </c>
      <c r="AY254" s="14" t="s">
        <v>166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4" t="s">
        <v>83</v>
      </c>
      <c r="BK254" s="217">
        <f>ROUND(I254*H254,2)</f>
        <v>0</v>
      </c>
      <c r="BL254" s="14" t="s">
        <v>83</v>
      </c>
      <c r="BM254" s="216" t="s">
        <v>1836</v>
      </c>
    </row>
    <row r="255" s="2" customFormat="1" ht="24.15" customHeight="1">
      <c r="A255" s="35"/>
      <c r="B255" s="36"/>
      <c r="C255" s="218" t="s">
        <v>564</v>
      </c>
      <c r="D255" s="218" t="s">
        <v>559</v>
      </c>
      <c r="E255" s="219" t="s">
        <v>1837</v>
      </c>
      <c r="F255" s="220" t="s">
        <v>1838</v>
      </c>
      <c r="G255" s="221" t="s">
        <v>165</v>
      </c>
      <c r="H255" s="222">
        <v>1</v>
      </c>
      <c r="I255" s="223"/>
      <c r="J255" s="224">
        <f>ROUND(I255*H255,2)</f>
        <v>0</v>
      </c>
      <c r="K255" s="220" t="s">
        <v>1</v>
      </c>
      <c r="L255" s="41"/>
      <c r="M255" s="225" t="s">
        <v>1</v>
      </c>
      <c r="N255" s="226" t="s">
        <v>42</v>
      </c>
      <c r="O255" s="88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6" t="s">
        <v>83</v>
      </c>
      <c r="AT255" s="216" t="s">
        <v>559</v>
      </c>
      <c r="AU255" s="216" t="s">
        <v>77</v>
      </c>
      <c r="AY255" s="14" t="s">
        <v>166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4" t="s">
        <v>83</v>
      </c>
      <c r="BK255" s="217">
        <f>ROUND(I255*H255,2)</f>
        <v>0</v>
      </c>
      <c r="BL255" s="14" t="s">
        <v>83</v>
      </c>
      <c r="BM255" s="216" t="s">
        <v>1839</v>
      </c>
    </row>
    <row r="256" s="2" customFormat="1" ht="37.8" customHeight="1">
      <c r="A256" s="35"/>
      <c r="B256" s="36"/>
      <c r="C256" s="204" t="s">
        <v>568</v>
      </c>
      <c r="D256" s="204" t="s">
        <v>162</v>
      </c>
      <c r="E256" s="205" t="s">
        <v>1840</v>
      </c>
      <c r="F256" s="206" t="s">
        <v>1841</v>
      </c>
      <c r="G256" s="207" t="s">
        <v>165</v>
      </c>
      <c r="H256" s="208">
        <v>1</v>
      </c>
      <c r="I256" s="209"/>
      <c r="J256" s="210">
        <f>ROUND(I256*H256,2)</f>
        <v>0</v>
      </c>
      <c r="K256" s="206" t="s">
        <v>1</v>
      </c>
      <c r="L256" s="211"/>
      <c r="M256" s="212" t="s">
        <v>1</v>
      </c>
      <c r="N256" s="213" t="s">
        <v>42</v>
      </c>
      <c r="O256" s="88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6" t="s">
        <v>85</v>
      </c>
      <c r="AT256" s="216" t="s">
        <v>162</v>
      </c>
      <c r="AU256" s="216" t="s">
        <v>77</v>
      </c>
      <c r="AY256" s="14" t="s">
        <v>166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4" t="s">
        <v>83</v>
      </c>
      <c r="BK256" s="217">
        <f>ROUND(I256*H256,2)</f>
        <v>0</v>
      </c>
      <c r="BL256" s="14" t="s">
        <v>83</v>
      </c>
      <c r="BM256" s="216" t="s">
        <v>1842</v>
      </c>
    </row>
    <row r="257" s="2" customFormat="1" ht="37.8" customHeight="1">
      <c r="A257" s="35"/>
      <c r="B257" s="36"/>
      <c r="C257" s="204" t="s">
        <v>572</v>
      </c>
      <c r="D257" s="204" t="s">
        <v>162</v>
      </c>
      <c r="E257" s="205" t="s">
        <v>1843</v>
      </c>
      <c r="F257" s="206" t="s">
        <v>1844</v>
      </c>
      <c r="G257" s="207" t="s">
        <v>165</v>
      </c>
      <c r="H257" s="208">
        <v>2</v>
      </c>
      <c r="I257" s="209"/>
      <c r="J257" s="210">
        <f>ROUND(I257*H257,2)</f>
        <v>0</v>
      </c>
      <c r="K257" s="206" t="s">
        <v>1</v>
      </c>
      <c r="L257" s="211"/>
      <c r="M257" s="212" t="s">
        <v>1</v>
      </c>
      <c r="N257" s="213" t="s">
        <v>42</v>
      </c>
      <c r="O257" s="88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6" t="s">
        <v>85</v>
      </c>
      <c r="AT257" s="216" t="s">
        <v>162</v>
      </c>
      <c r="AU257" s="216" t="s">
        <v>77</v>
      </c>
      <c r="AY257" s="14" t="s">
        <v>166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4" t="s">
        <v>83</v>
      </c>
      <c r="BK257" s="217">
        <f>ROUND(I257*H257,2)</f>
        <v>0</v>
      </c>
      <c r="BL257" s="14" t="s">
        <v>83</v>
      </c>
      <c r="BM257" s="216" t="s">
        <v>1845</v>
      </c>
    </row>
    <row r="258" s="2" customFormat="1" ht="37.8" customHeight="1">
      <c r="A258" s="35"/>
      <c r="B258" s="36"/>
      <c r="C258" s="204" t="s">
        <v>576</v>
      </c>
      <c r="D258" s="204" t="s">
        <v>162</v>
      </c>
      <c r="E258" s="205" t="s">
        <v>1846</v>
      </c>
      <c r="F258" s="206" t="s">
        <v>1847</v>
      </c>
      <c r="G258" s="207" t="s">
        <v>165</v>
      </c>
      <c r="H258" s="208">
        <v>1</v>
      </c>
      <c r="I258" s="209"/>
      <c r="J258" s="210">
        <f>ROUND(I258*H258,2)</f>
        <v>0</v>
      </c>
      <c r="K258" s="206" t="s">
        <v>1</v>
      </c>
      <c r="L258" s="211"/>
      <c r="M258" s="212" t="s">
        <v>1</v>
      </c>
      <c r="N258" s="213" t="s">
        <v>42</v>
      </c>
      <c r="O258" s="88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6" t="s">
        <v>210</v>
      </c>
      <c r="AT258" s="216" t="s">
        <v>162</v>
      </c>
      <c r="AU258" s="216" t="s">
        <v>77</v>
      </c>
      <c r="AY258" s="14" t="s">
        <v>166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4" t="s">
        <v>83</v>
      </c>
      <c r="BK258" s="217">
        <f>ROUND(I258*H258,2)</f>
        <v>0</v>
      </c>
      <c r="BL258" s="14" t="s">
        <v>210</v>
      </c>
      <c r="BM258" s="216" t="s">
        <v>1848</v>
      </c>
    </row>
    <row r="259" s="2" customFormat="1" ht="24.15" customHeight="1">
      <c r="A259" s="35"/>
      <c r="B259" s="36"/>
      <c r="C259" s="218" t="s">
        <v>580</v>
      </c>
      <c r="D259" s="218" t="s">
        <v>559</v>
      </c>
      <c r="E259" s="219" t="s">
        <v>1849</v>
      </c>
      <c r="F259" s="220" t="s">
        <v>1850</v>
      </c>
      <c r="G259" s="221" t="s">
        <v>165</v>
      </c>
      <c r="H259" s="222">
        <v>4</v>
      </c>
      <c r="I259" s="223"/>
      <c r="J259" s="224">
        <f>ROUND(I259*H259,2)</f>
        <v>0</v>
      </c>
      <c r="K259" s="220" t="s">
        <v>1</v>
      </c>
      <c r="L259" s="41"/>
      <c r="M259" s="225" t="s">
        <v>1</v>
      </c>
      <c r="N259" s="226" t="s">
        <v>42</v>
      </c>
      <c r="O259" s="88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6" t="s">
        <v>83</v>
      </c>
      <c r="AT259" s="216" t="s">
        <v>559</v>
      </c>
      <c r="AU259" s="216" t="s">
        <v>77</v>
      </c>
      <c r="AY259" s="14" t="s">
        <v>166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4" t="s">
        <v>83</v>
      </c>
      <c r="BK259" s="217">
        <f>ROUND(I259*H259,2)</f>
        <v>0</v>
      </c>
      <c r="BL259" s="14" t="s">
        <v>83</v>
      </c>
      <c r="BM259" s="216" t="s">
        <v>1851</v>
      </c>
    </row>
    <row r="260" s="2" customFormat="1" ht="14.4" customHeight="1">
      <c r="A260" s="35"/>
      <c r="B260" s="36"/>
      <c r="C260" s="218" t="s">
        <v>584</v>
      </c>
      <c r="D260" s="218" t="s">
        <v>559</v>
      </c>
      <c r="E260" s="219" t="s">
        <v>1852</v>
      </c>
      <c r="F260" s="220" t="s">
        <v>1853</v>
      </c>
      <c r="G260" s="221" t="s">
        <v>165</v>
      </c>
      <c r="H260" s="222">
        <v>1</v>
      </c>
      <c r="I260" s="223"/>
      <c r="J260" s="224">
        <f>ROUND(I260*H260,2)</f>
        <v>0</v>
      </c>
      <c r="K260" s="220" t="s">
        <v>1</v>
      </c>
      <c r="L260" s="41"/>
      <c r="M260" s="225" t="s">
        <v>1</v>
      </c>
      <c r="N260" s="226" t="s">
        <v>42</v>
      </c>
      <c r="O260" s="88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6" t="s">
        <v>83</v>
      </c>
      <c r="AT260" s="216" t="s">
        <v>559</v>
      </c>
      <c r="AU260" s="216" t="s">
        <v>77</v>
      </c>
      <c r="AY260" s="14" t="s">
        <v>166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4" t="s">
        <v>83</v>
      </c>
      <c r="BK260" s="217">
        <f>ROUND(I260*H260,2)</f>
        <v>0</v>
      </c>
      <c r="BL260" s="14" t="s">
        <v>83</v>
      </c>
      <c r="BM260" s="216" t="s">
        <v>1854</v>
      </c>
    </row>
    <row r="261" s="2" customFormat="1" ht="24.15" customHeight="1">
      <c r="A261" s="35"/>
      <c r="B261" s="36"/>
      <c r="C261" s="204" t="s">
        <v>589</v>
      </c>
      <c r="D261" s="204" t="s">
        <v>162</v>
      </c>
      <c r="E261" s="205" t="s">
        <v>1855</v>
      </c>
      <c r="F261" s="206" t="s">
        <v>1856</v>
      </c>
      <c r="G261" s="207" t="s">
        <v>165</v>
      </c>
      <c r="H261" s="208">
        <v>8</v>
      </c>
      <c r="I261" s="209"/>
      <c r="J261" s="210">
        <f>ROUND(I261*H261,2)</f>
        <v>0</v>
      </c>
      <c r="K261" s="206" t="s">
        <v>1</v>
      </c>
      <c r="L261" s="211"/>
      <c r="M261" s="212" t="s">
        <v>1</v>
      </c>
      <c r="N261" s="213" t="s">
        <v>42</v>
      </c>
      <c r="O261" s="88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6" t="s">
        <v>210</v>
      </c>
      <c r="AT261" s="216" t="s">
        <v>162</v>
      </c>
      <c r="AU261" s="216" t="s">
        <v>77</v>
      </c>
      <c r="AY261" s="14" t="s">
        <v>166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4" t="s">
        <v>83</v>
      </c>
      <c r="BK261" s="217">
        <f>ROUND(I261*H261,2)</f>
        <v>0</v>
      </c>
      <c r="BL261" s="14" t="s">
        <v>210</v>
      </c>
      <c r="BM261" s="216" t="s">
        <v>1857</v>
      </c>
    </row>
    <row r="262" s="2" customFormat="1" ht="24.15" customHeight="1">
      <c r="A262" s="35"/>
      <c r="B262" s="36"/>
      <c r="C262" s="218" t="s">
        <v>593</v>
      </c>
      <c r="D262" s="218" t="s">
        <v>559</v>
      </c>
      <c r="E262" s="219" t="s">
        <v>1858</v>
      </c>
      <c r="F262" s="220" t="s">
        <v>1859</v>
      </c>
      <c r="G262" s="221" t="s">
        <v>165</v>
      </c>
      <c r="H262" s="222">
        <v>1</v>
      </c>
      <c r="I262" s="223"/>
      <c r="J262" s="224">
        <f>ROUND(I262*H262,2)</f>
        <v>0</v>
      </c>
      <c r="K262" s="220" t="s">
        <v>1</v>
      </c>
      <c r="L262" s="41"/>
      <c r="M262" s="225" t="s">
        <v>1</v>
      </c>
      <c r="N262" s="226" t="s">
        <v>42</v>
      </c>
      <c r="O262" s="88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6" t="s">
        <v>83</v>
      </c>
      <c r="AT262" s="216" t="s">
        <v>559</v>
      </c>
      <c r="AU262" s="216" t="s">
        <v>77</v>
      </c>
      <c r="AY262" s="14" t="s">
        <v>166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4" t="s">
        <v>83</v>
      </c>
      <c r="BK262" s="217">
        <f>ROUND(I262*H262,2)</f>
        <v>0</v>
      </c>
      <c r="BL262" s="14" t="s">
        <v>83</v>
      </c>
      <c r="BM262" s="216" t="s">
        <v>1860</v>
      </c>
    </row>
    <row r="263" s="2" customFormat="1" ht="24.15" customHeight="1">
      <c r="A263" s="35"/>
      <c r="B263" s="36"/>
      <c r="C263" s="218" t="s">
        <v>597</v>
      </c>
      <c r="D263" s="218" t="s">
        <v>559</v>
      </c>
      <c r="E263" s="219" t="s">
        <v>1861</v>
      </c>
      <c r="F263" s="220" t="s">
        <v>1862</v>
      </c>
      <c r="G263" s="221" t="s">
        <v>165</v>
      </c>
      <c r="H263" s="222">
        <v>1</v>
      </c>
      <c r="I263" s="223"/>
      <c r="J263" s="224">
        <f>ROUND(I263*H263,2)</f>
        <v>0</v>
      </c>
      <c r="K263" s="220" t="s">
        <v>1</v>
      </c>
      <c r="L263" s="41"/>
      <c r="M263" s="225" t="s">
        <v>1</v>
      </c>
      <c r="N263" s="226" t="s">
        <v>42</v>
      </c>
      <c r="O263" s="88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6" t="s">
        <v>83</v>
      </c>
      <c r="AT263" s="216" t="s">
        <v>559</v>
      </c>
      <c r="AU263" s="216" t="s">
        <v>77</v>
      </c>
      <c r="AY263" s="14" t="s">
        <v>166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4" t="s">
        <v>83</v>
      </c>
      <c r="BK263" s="217">
        <f>ROUND(I263*H263,2)</f>
        <v>0</v>
      </c>
      <c r="BL263" s="14" t="s">
        <v>83</v>
      </c>
      <c r="BM263" s="216" t="s">
        <v>1863</v>
      </c>
    </row>
    <row r="264" s="2" customFormat="1" ht="24.15" customHeight="1">
      <c r="A264" s="35"/>
      <c r="B264" s="36"/>
      <c r="C264" s="204" t="s">
        <v>601</v>
      </c>
      <c r="D264" s="204" t="s">
        <v>162</v>
      </c>
      <c r="E264" s="205" t="s">
        <v>1864</v>
      </c>
      <c r="F264" s="206" t="s">
        <v>1865</v>
      </c>
      <c r="G264" s="207" t="s">
        <v>165</v>
      </c>
      <c r="H264" s="208">
        <v>7</v>
      </c>
      <c r="I264" s="209"/>
      <c r="J264" s="210">
        <f>ROUND(I264*H264,2)</f>
        <v>0</v>
      </c>
      <c r="K264" s="206" t="s">
        <v>1</v>
      </c>
      <c r="L264" s="211"/>
      <c r="M264" s="212" t="s">
        <v>1</v>
      </c>
      <c r="N264" s="213" t="s">
        <v>42</v>
      </c>
      <c r="O264" s="88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6" t="s">
        <v>85</v>
      </c>
      <c r="AT264" s="216" t="s">
        <v>162</v>
      </c>
      <c r="AU264" s="216" t="s">
        <v>77</v>
      </c>
      <c r="AY264" s="14" t="s">
        <v>166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4" t="s">
        <v>83</v>
      </c>
      <c r="BK264" s="217">
        <f>ROUND(I264*H264,2)</f>
        <v>0</v>
      </c>
      <c r="BL264" s="14" t="s">
        <v>83</v>
      </c>
      <c r="BM264" s="216" t="s">
        <v>1866</v>
      </c>
    </row>
    <row r="265" s="2" customFormat="1" ht="24.15" customHeight="1">
      <c r="A265" s="35"/>
      <c r="B265" s="36"/>
      <c r="C265" s="204" t="s">
        <v>605</v>
      </c>
      <c r="D265" s="204" t="s">
        <v>162</v>
      </c>
      <c r="E265" s="205" t="s">
        <v>1867</v>
      </c>
      <c r="F265" s="206" t="s">
        <v>1868</v>
      </c>
      <c r="G265" s="207" t="s">
        <v>165</v>
      </c>
      <c r="H265" s="208">
        <v>2</v>
      </c>
      <c r="I265" s="209"/>
      <c r="J265" s="210">
        <f>ROUND(I265*H265,2)</f>
        <v>0</v>
      </c>
      <c r="K265" s="206" t="s">
        <v>1</v>
      </c>
      <c r="L265" s="211"/>
      <c r="M265" s="212" t="s">
        <v>1</v>
      </c>
      <c r="N265" s="213" t="s">
        <v>42</v>
      </c>
      <c r="O265" s="88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6" t="s">
        <v>85</v>
      </c>
      <c r="AT265" s="216" t="s">
        <v>162</v>
      </c>
      <c r="AU265" s="216" t="s">
        <v>77</v>
      </c>
      <c r="AY265" s="14" t="s">
        <v>166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4" t="s">
        <v>83</v>
      </c>
      <c r="BK265" s="217">
        <f>ROUND(I265*H265,2)</f>
        <v>0</v>
      </c>
      <c r="BL265" s="14" t="s">
        <v>83</v>
      </c>
      <c r="BM265" s="216" t="s">
        <v>1869</v>
      </c>
    </row>
    <row r="266" s="2" customFormat="1" ht="14.4" customHeight="1">
      <c r="A266" s="35"/>
      <c r="B266" s="36"/>
      <c r="C266" s="204" t="s">
        <v>1062</v>
      </c>
      <c r="D266" s="204" t="s">
        <v>162</v>
      </c>
      <c r="E266" s="205" t="s">
        <v>1870</v>
      </c>
      <c r="F266" s="206" t="s">
        <v>1871</v>
      </c>
      <c r="G266" s="207" t="s">
        <v>165</v>
      </c>
      <c r="H266" s="208">
        <v>1</v>
      </c>
      <c r="I266" s="209"/>
      <c r="J266" s="210">
        <f>ROUND(I266*H266,2)</f>
        <v>0</v>
      </c>
      <c r="K266" s="206" t="s">
        <v>1</v>
      </c>
      <c r="L266" s="211"/>
      <c r="M266" s="212" t="s">
        <v>1</v>
      </c>
      <c r="N266" s="213" t="s">
        <v>42</v>
      </c>
      <c r="O266" s="88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6" t="s">
        <v>85</v>
      </c>
      <c r="AT266" s="216" t="s">
        <v>162</v>
      </c>
      <c r="AU266" s="216" t="s">
        <v>77</v>
      </c>
      <c r="AY266" s="14" t="s">
        <v>166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4" t="s">
        <v>83</v>
      </c>
      <c r="BK266" s="217">
        <f>ROUND(I266*H266,2)</f>
        <v>0</v>
      </c>
      <c r="BL266" s="14" t="s">
        <v>83</v>
      </c>
      <c r="BM266" s="216" t="s">
        <v>1872</v>
      </c>
    </row>
    <row r="267" s="2" customFormat="1" ht="37.8" customHeight="1">
      <c r="A267" s="35"/>
      <c r="B267" s="36"/>
      <c r="C267" s="204" t="s">
        <v>613</v>
      </c>
      <c r="D267" s="204" t="s">
        <v>162</v>
      </c>
      <c r="E267" s="205" t="s">
        <v>1700</v>
      </c>
      <c r="F267" s="206" t="s">
        <v>1873</v>
      </c>
      <c r="G267" s="207" t="s">
        <v>165</v>
      </c>
      <c r="H267" s="208">
        <v>2</v>
      </c>
      <c r="I267" s="209"/>
      <c r="J267" s="210">
        <f>ROUND(I267*H267,2)</f>
        <v>0</v>
      </c>
      <c r="K267" s="206" t="s">
        <v>1</v>
      </c>
      <c r="L267" s="211"/>
      <c r="M267" s="212" t="s">
        <v>1</v>
      </c>
      <c r="N267" s="213" t="s">
        <v>42</v>
      </c>
      <c r="O267" s="88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6" t="s">
        <v>85</v>
      </c>
      <c r="AT267" s="216" t="s">
        <v>162</v>
      </c>
      <c r="AU267" s="216" t="s">
        <v>77</v>
      </c>
      <c r="AY267" s="14" t="s">
        <v>166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4" t="s">
        <v>83</v>
      </c>
      <c r="BK267" s="217">
        <f>ROUND(I267*H267,2)</f>
        <v>0</v>
      </c>
      <c r="BL267" s="14" t="s">
        <v>83</v>
      </c>
      <c r="BM267" s="216" t="s">
        <v>1874</v>
      </c>
    </row>
    <row r="268" s="2" customFormat="1" ht="14.4" customHeight="1">
      <c r="A268" s="35"/>
      <c r="B268" s="36"/>
      <c r="C268" s="204" t="s">
        <v>617</v>
      </c>
      <c r="D268" s="204" t="s">
        <v>162</v>
      </c>
      <c r="E268" s="205" t="s">
        <v>1875</v>
      </c>
      <c r="F268" s="206" t="s">
        <v>1876</v>
      </c>
      <c r="G268" s="207" t="s">
        <v>165</v>
      </c>
      <c r="H268" s="208">
        <v>2</v>
      </c>
      <c r="I268" s="209"/>
      <c r="J268" s="210">
        <f>ROUND(I268*H268,2)</f>
        <v>0</v>
      </c>
      <c r="K268" s="206" t="s">
        <v>1</v>
      </c>
      <c r="L268" s="211"/>
      <c r="M268" s="212" t="s">
        <v>1</v>
      </c>
      <c r="N268" s="213" t="s">
        <v>42</v>
      </c>
      <c r="O268" s="88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6" t="s">
        <v>85</v>
      </c>
      <c r="AT268" s="216" t="s">
        <v>162</v>
      </c>
      <c r="AU268" s="216" t="s">
        <v>77</v>
      </c>
      <c r="AY268" s="14" t="s">
        <v>166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4" t="s">
        <v>83</v>
      </c>
      <c r="BK268" s="217">
        <f>ROUND(I268*H268,2)</f>
        <v>0</v>
      </c>
      <c r="BL268" s="14" t="s">
        <v>83</v>
      </c>
      <c r="BM268" s="216" t="s">
        <v>1877</v>
      </c>
    </row>
    <row r="269" s="2" customFormat="1" ht="37.8" customHeight="1">
      <c r="A269" s="35"/>
      <c r="B269" s="36"/>
      <c r="C269" s="204" t="s">
        <v>621</v>
      </c>
      <c r="D269" s="204" t="s">
        <v>162</v>
      </c>
      <c r="E269" s="205" t="s">
        <v>1878</v>
      </c>
      <c r="F269" s="206" t="s">
        <v>1879</v>
      </c>
      <c r="G269" s="207" t="s">
        <v>165</v>
      </c>
      <c r="H269" s="208">
        <v>20</v>
      </c>
      <c r="I269" s="209"/>
      <c r="J269" s="210">
        <f>ROUND(I269*H269,2)</f>
        <v>0</v>
      </c>
      <c r="K269" s="206" t="s">
        <v>1</v>
      </c>
      <c r="L269" s="211"/>
      <c r="M269" s="212" t="s">
        <v>1</v>
      </c>
      <c r="N269" s="213" t="s">
        <v>42</v>
      </c>
      <c r="O269" s="88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6" t="s">
        <v>85</v>
      </c>
      <c r="AT269" s="216" t="s">
        <v>162</v>
      </c>
      <c r="AU269" s="216" t="s">
        <v>77</v>
      </c>
      <c r="AY269" s="14" t="s">
        <v>166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4" t="s">
        <v>83</v>
      </c>
      <c r="BK269" s="217">
        <f>ROUND(I269*H269,2)</f>
        <v>0</v>
      </c>
      <c r="BL269" s="14" t="s">
        <v>83</v>
      </c>
      <c r="BM269" s="216" t="s">
        <v>1880</v>
      </c>
    </row>
    <row r="270" s="2" customFormat="1" ht="37.8" customHeight="1">
      <c r="A270" s="35"/>
      <c r="B270" s="36"/>
      <c r="C270" s="218" t="s">
        <v>625</v>
      </c>
      <c r="D270" s="218" t="s">
        <v>559</v>
      </c>
      <c r="E270" s="219" t="s">
        <v>1881</v>
      </c>
      <c r="F270" s="220" t="s">
        <v>1882</v>
      </c>
      <c r="G270" s="221" t="s">
        <v>165</v>
      </c>
      <c r="H270" s="222">
        <v>12</v>
      </c>
      <c r="I270" s="223"/>
      <c r="J270" s="224">
        <f>ROUND(I270*H270,2)</f>
        <v>0</v>
      </c>
      <c r="K270" s="220" t="s">
        <v>1</v>
      </c>
      <c r="L270" s="41"/>
      <c r="M270" s="225" t="s">
        <v>1</v>
      </c>
      <c r="N270" s="226" t="s">
        <v>42</v>
      </c>
      <c r="O270" s="88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6" t="s">
        <v>83</v>
      </c>
      <c r="AT270" s="216" t="s">
        <v>559</v>
      </c>
      <c r="AU270" s="216" t="s">
        <v>77</v>
      </c>
      <c r="AY270" s="14" t="s">
        <v>166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4" t="s">
        <v>83</v>
      </c>
      <c r="BK270" s="217">
        <f>ROUND(I270*H270,2)</f>
        <v>0</v>
      </c>
      <c r="BL270" s="14" t="s">
        <v>83</v>
      </c>
      <c r="BM270" s="216" t="s">
        <v>1883</v>
      </c>
    </row>
    <row r="271" s="2" customFormat="1" ht="24.15" customHeight="1">
      <c r="A271" s="35"/>
      <c r="B271" s="36"/>
      <c r="C271" s="204" t="s">
        <v>629</v>
      </c>
      <c r="D271" s="204" t="s">
        <v>162</v>
      </c>
      <c r="E271" s="205" t="s">
        <v>1884</v>
      </c>
      <c r="F271" s="206" t="s">
        <v>1885</v>
      </c>
      <c r="G271" s="207" t="s">
        <v>165</v>
      </c>
      <c r="H271" s="208">
        <v>3</v>
      </c>
      <c r="I271" s="209"/>
      <c r="J271" s="210">
        <f>ROUND(I271*H271,2)</f>
        <v>0</v>
      </c>
      <c r="K271" s="206" t="s">
        <v>1</v>
      </c>
      <c r="L271" s="211"/>
      <c r="M271" s="212" t="s">
        <v>1</v>
      </c>
      <c r="N271" s="213" t="s">
        <v>42</v>
      </c>
      <c r="O271" s="88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6" t="s">
        <v>210</v>
      </c>
      <c r="AT271" s="216" t="s">
        <v>162</v>
      </c>
      <c r="AU271" s="216" t="s">
        <v>77</v>
      </c>
      <c r="AY271" s="14" t="s">
        <v>166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4" t="s">
        <v>83</v>
      </c>
      <c r="BK271" s="217">
        <f>ROUND(I271*H271,2)</f>
        <v>0</v>
      </c>
      <c r="BL271" s="14" t="s">
        <v>210</v>
      </c>
      <c r="BM271" s="216" t="s">
        <v>1886</v>
      </c>
    </row>
    <row r="272" s="2" customFormat="1" ht="14.4" customHeight="1">
      <c r="A272" s="35"/>
      <c r="B272" s="36"/>
      <c r="C272" s="218" t="s">
        <v>633</v>
      </c>
      <c r="D272" s="218" t="s">
        <v>559</v>
      </c>
      <c r="E272" s="219" t="s">
        <v>1887</v>
      </c>
      <c r="F272" s="220" t="s">
        <v>1888</v>
      </c>
      <c r="G272" s="221" t="s">
        <v>165</v>
      </c>
      <c r="H272" s="222">
        <v>4</v>
      </c>
      <c r="I272" s="223"/>
      <c r="J272" s="224">
        <f>ROUND(I272*H272,2)</f>
        <v>0</v>
      </c>
      <c r="K272" s="220" t="s">
        <v>1</v>
      </c>
      <c r="L272" s="41"/>
      <c r="M272" s="225" t="s">
        <v>1</v>
      </c>
      <c r="N272" s="226" t="s">
        <v>42</v>
      </c>
      <c r="O272" s="88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6" t="s">
        <v>83</v>
      </c>
      <c r="AT272" s="216" t="s">
        <v>559</v>
      </c>
      <c r="AU272" s="216" t="s">
        <v>77</v>
      </c>
      <c r="AY272" s="14" t="s">
        <v>166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4" t="s">
        <v>83</v>
      </c>
      <c r="BK272" s="217">
        <f>ROUND(I272*H272,2)</f>
        <v>0</v>
      </c>
      <c r="BL272" s="14" t="s">
        <v>83</v>
      </c>
      <c r="BM272" s="216" t="s">
        <v>1889</v>
      </c>
    </row>
    <row r="273" s="2" customFormat="1" ht="24.15" customHeight="1">
      <c r="A273" s="35"/>
      <c r="B273" s="36"/>
      <c r="C273" s="204" t="s">
        <v>637</v>
      </c>
      <c r="D273" s="204" t="s">
        <v>162</v>
      </c>
      <c r="E273" s="205" t="s">
        <v>1890</v>
      </c>
      <c r="F273" s="206" t="s">
        <v>1891</v>
      </c>
      <c r="G273" s="207" t="s">
        <v>165</v>
      </c>
      <c r="H273" s="208">
        <v>1</v>
      </c>
      <c r="I273" s="209"/>
      <c r="J273" s="210">
        <f>ROUND(I273*H273,2)</f>
        <v>0</v>
      </c>
      <c r="K273" s="206" t="s">
        <v>1</v>
      </c>
      <c r="L273" s="211"/>
      <c r="M273" s="212" t="s">
        <v>1</v>
      </c>
      <c r="N273" s="213" t="s">
        <v>42</v>
      </c>
      <c r="O273" s="88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6" t="s">
        <v>210</v>
      </c>
      <c r="AT273" s="216" t="s">
        <v>162</v>
      </c>
      <c r="AU273" s="216" t="s">
        <v>77</v>
      </c>
      <c r="AY273" s="14" t="s">
        <v>166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4" t="s">
        <v>83</v>
      </c>
      <c r="BK273" s="217">
        <f>ROUND(I273*H273,2)</f>
        <v>0</v>
      </c>
      <c r="BL273" s="14" t="s">
        <v>210</v>
      </c>
      <c r="BM273" s="216" t="s">
        <v>1892</v>
      </c>
    </row>
    <row r="274" s="2" customFormat="1" ht="14.4" customHeight="1">
      <c r="A274" s="35"/>
      <c r="B274" s="36"/>
      <c r="C274" s="218" t="s">
        <v>641</v>
      </c>
      <c r="D274" s="218" t="s">
        <v>559</v>
      </c>
      <c r="E274" s="219" t="s">
        <v>1893</v>
      </c>
      <c r="F274" s="220" t="s">
        <v>1894</v>
      </c>
      <c r="G274" s="221" t="s">
        <v>165</v>
      </c>
      <c r="H274" s="222">
        <v>1</v>
      </c>
      <c r="I274" s="223"/>
      <c r="J274" s="224">
        <f>ROUND(I274*H274,2)</f>
        <v>0</v>
      </c>
      <c r="K274" s="220" t="s">
        <v>1</v>
      </c>
      <c r="L274" s="41"/>
      <c r="M274" s="225" t="s">
        <v>1</v>
      </c>
      <c r="N274" s="226" t="s">
        <v>42</v>
      </c>
      <c r="O274" s="88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6" t="s">
        <v>83</v>
      </c>
      <c r="AT274" s="216" t="s">
        <v>559</v>
      </c>
      <c r="AU274" s="216" t="s">
        <v>77</v>
      </c>
      <c r="AY274" s="14" t="s">
        <v>166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4" t="s">
        <v>83</v>
      </c>
      <c r="BK274" s="217">
        <f>ROUND(I274*H274,2)</f>
        <v>0</v>
      </c>
      <c r="BL274" s="14" t="s">
        <v>83</v>
      </c>
      <c r="BM274" s="216" t="s">
        <v>1895</v>
      </c>
    </row>
    <row r="275" s="2" customFormat="1" ht="14.4" customHeight="1">
      <c r="A275" s="35"/>
      <c r="B275" s="36"/>
      <c r="C275" s="218" t="s">
        <v>645</v>
      </c>
      <c r="D275" s="218" t="s">
        <v>559</v>
      </c>
      <c r="E275" s="219" t="s">
        <v>1896</v>
      </c>
      <c r="F275" s="220" t="s">
        <v>1897</v>
      </c>
      <c r="G275" s="221" t="s">
        <v>165</v>
      </c>
      <c r="H275" s="222">
        <v>4</v>
      </c>
      <c r="I275" s="223"/>
      <c r="J275" s="224">
        <f>ROUND(I275*H275,2)</f>
        <v>0</v>
      </c>
      <c r="K275" s="220" t="s">
        <v>1</v>
      </c>
      <c r="L275" s="41"/>
      <c r="M275" s="225" t="s">
        <v>1</v>
      </c>
      <c r="N275" s="226" t="s">
        <v>42</v>
      </c>
      <c r="O275" s="88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6" t="s">
        <v>83</v>
      </c>
      <c r="AT275" s="216" t="s">
        <v>559</v>
      </c>
      <c r="AU275" s="216" t="s">
        <v>77</v>
      </c>
      <c r="AY275" s="14" t="s">
        <v>166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4" t="s">
        <v>83</v>
      </c>
      <c r="BK275" s="217">
        <f>ROUND(I275*H275,2)</f>
        <v>0</v>
      </c>
      <c r="BL275" s="14" t="s">
        <v>83</v>
      </c>
      <c r="BM275" s="216" t="s">
        <v>1898</v>
      </c>
    </row>
    <row r="276" s="2" customFormat="1" ht="14.4" customHeight="1">
      <c r="A276" s="35"/>
      <c r="B276" s="36"/>
      <c r="C276" s="218" t="s">
        <v>649</v>
      </c>
      <c r="D276" s="218" t="s">
        <v>559</v>
      </c>
      <c r="E276" s="219" t="s">
        <v>1899</v>
      </c>
      <c r="F276" s="220" t="s">
        <v>1900</v>
      </c>
      <c r="G276" s="221" t="s">
        <v>165</v>
      </c>
      <c r="H276" s="222">
        <v>1</v>
      </c>
      <c r="I276" s="223"/>
      <c r="J276" s="224">
        <f>ROUND(I276*H276,2)</f>
        <v>0</v>
      </c>
      <c r="K276" s="220" t="s">
        <v>1</v>
      </c>
      <c r="L276" s="41"/>
      <c r="M276" s="225" t="s">
        <v>1</v>
      </c>
      <c r="N276" s="226" t="s">
        <v>42</v>
      </c>
      <c r="O276" s="88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6" t="s">
        <v>83</v>
      </c>
      <c r="AT276" s="216" t="s">
        <v>559</v>
      </c>
      <c r="AU276" s="216" t="s">
        <v>77</v>
      </c>
      <c r="AY276" s="14" t="s">
        <v>166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4" t="s">
        <v>83</v>
      </c>
      <c r="BK276" s="217">
        <f>ROUND(I276*H276,2)</f>
        <v>0</v>
      </c>
      <c r="BL276" s="14" t="s">
        <v>83</v>
      </c>
      <c r="BM276" s="216" t="s">
        <v>1901</v>
      </c>
    </row>
    <row r="277" s="2" customFormat="1" ht="14.4" customHeight="1">
      <c r="A277" s="35"/>
      <c r="B277" s="36"/>
      <c r="C277" s="218" t="s">
        <v>658</v>
      </c>
      <c r="D277" s="218" t="s">
        <v>559</v>
      </c>
      <c r="E277" s="219" t="s">
        <v>1902</v>
      </c>
      <c r="F277" s="220" t="s">
        <v>1903</v>
      </c>
      <c r="G277" s="221" t="s">
        <v>165</v>
      </c>
      <c r="H277" s="222">
        <v>1</v>
      </c>
      <c r="I277" s="223"/>
      <c r="J277" s="224">
        <f>ROUND(I277*H277,2)</f>
        <v>0</v>
      </c>
      <c r="K277" s="220" t="s">
        <v>1</v>
      </c>
      <c r="L277" s="41"/>
      <c r="M277" s="225" t="s">
        <v>1</v>
      </c>
      <c r="N277" s="226" t="s">
        <v>42</v>
      </c>
      <c r="O277" s="88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6" t="s">
        <v>83</v>
      </c>
      <c r="AT277" s="216" t="s">
        <v>559</v>
      </c>
      <c r="AU277" s="216" t="s">
        <v>77</v>
      </c>
      <c r="AY277" s="14" t="s">
        <v>166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4" t="s">
        <v>83</v>
      </c>
      <c r="BK277" s="217">
        <f>ROUND(I277*H277,2)</f>
        <v>0</v>
      </c>
      <c r="BL277" s="14" t="s">
        <v>83</v>
      </c>
      <c r="BM277" s="216" t="s">
        <v>1904</v>
      </c>
    </row>
    <row r="278" s="2" customFormat="1" ht="14.4" customHeight="1">
      <c r="A278" s="35"/>
      <c r="B278" s="36"/>
      <c r="C278" s="218" t="s">
        <v>662</v>
      </c>
      <c r="D278" s="218" t="s">
        <v>559</v>
      </c>
      <c r="E278" s="219" t="s">
        <v>1905</v>
      </c>
      <c r="F278" s="220" t="s">
        <v>1906</v>
      </c>
      <c r="G278" s="221" t="s">
        <v>165</v>
      </c>
      <c r="H278" s="222">
        <v>1</v>
      </c>
      <c r="I278" s="223"/>
      <c r="J278" s="224">
        <f>ROUND(I278*H278,2)</f>
        <v>0</v>
      </c>
      <c r="K278" s="220" t="s">
        <v>1</v>
      </c>
      <c r="L278" s="41"/>
      <c r="M278" s="225" t="s">
        <v>1</v>
      </c>
      <c r="N278" s="226" t="s">
        <v>42</v>
      </c>
      <c r="O278" s="88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6" t="s">
        <v>83</v>
      </c>
      <c r="AT278" s="216" t="s">
        <v>559</v>
      </c>
      <c r="AU278" s="216" t="s">
        <v>77</v>
      </c>
      <c r="AY278" s="14" t="s">
        <v>166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4" t="s">
        <v>83</v>
      </c>
      <c r="BK278" s="217">
        <f>ROUND(I278*H278,2)</f>
        <v>0</v>
      </c>
      <c r="BL278" s="14" t="s">
        <v>83</v>
      </c>
      <c r="BM278" s="216" t="s">
        <v>1907</v>
      </c>
    </row>
    <row r="279" s="2" customFormat="1" ht="49.05" customHeight="1">
      <c r="A279" s="35"/>
      <c r="B279" s="36"/>
      <c r="C279" s="218" t="s">
        <v>670</v>
      </c>
      <c r="D279" s="218" t="s">
        <v>559</v>
      </c>
      <c r="E279" s="219" t="s">
        <v>1908</v>
      </c>
      <c r="F279" s="220" t="s">
        <v>1909</v>
      </c>
      <c r="G279" s="221" t="s">
        <v>165</v>
      </c>
      <c r="H279" s="222">
        <v>1</v>
      </c>
      <c r="I279" s="223"/>
      <c r="J279" s="224">
        <f>ROUND(I279*H279,2)</f>
        <v>0</v>
      </c>
      <c r="K279" s="220" t="s">
        <v>1</v>
      </c>
      <c r="L279" s="41"/>
      <c r="M279" s="225" t="s">
        <v>1</v>
      </c>
      <c r="N279" s="226" t="s">
        <v>42</v>
      </c>
      <c r="O279" s="88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6" t="s">
        <v>83</v>
      </c>
      <c r="AT279" s="216" t="s">
        <v>559</v>
      </c>
      <c r="AU279" s="216" t="s">
        <v>77</v>
      </c>
      <c r="AY279" s="14" t="s">
        <v>166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4" t="s">
        <v>83</v>
      </c>
      <c r="BK279" s="217">
        <f>ROUND(I279*H279,2)</f>
        <v>0</v>
      </c>
      <c r="BL279" s="14" t="s">
        <v>83</v>
      </c>
      <c r="BM279" s="216" t="s">
        <v>1910</v>
      </c>
    </row>
    <row r="280" s="2" customFormat="1" ht="24.15" customHeight="1">
      <c r="A280" s="35"/>
      <c r="B280" s="36"/>
      <c r="C280" s="204" t="s">
        <v>674</v>
      </c>
      <c r="D280" s="204" t="s">
        <v>162</v>
      </c>
      <c r="E280" s="205" t="s">
        <v>1911</v>
      </c>
      <c r="F280" s="206" t="s">
        <v>1912</v>
      </c>
      <c r="G280" s="207" t="s">
        <v>165</v>
      </c>
      <c r="H280" s="208">
        <v>1</v>
      </c>
      <c r="I280" s="209"/>
      <c r="J280" s="210">
        <f>ROUND(I280*H280,2)</f>
        <v>0</v>
      </c>
      <c r="K280" s="206" t="s">
        <v>1</v>
      </c>
      <c r="L280" s="211"/>
      <c r="M280" s="212" t="s">
        <v>1</v>
      </c>
      <c r="N280" s="213" t="s">
        <v>42</v>
      </c>
      <c r="O280" s="88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6" t="s">
        <v>210</v>
      </c>
      <c r="AT280" s="216" t="s">
        <v>162</v>
      </c>
      <c r="AU280" s="216" t="s">
        <v>77</v>
      </c>
      <c r="AY280" s="14" t="s">
        <v>166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4" t="s">
        <v>83</v>
      </c>
      <c r="BK280" s="217">
        <f>ROUND(I280*H280,2)</f>
        <v>0</v>
      </c>
      <c r="BL280" s="14" t="s">
        <v>210</v>
      </c>
      <c r="BM280" s="216" t="s">
        <v>1913</v>
      </c>
    </row>
    <row r="281" s="2" customFormat="1" ht="14.4" customHeight="1">
      <c r="A281" s="35"/>
      <c r="B281" s="36"/>
      <c r="C281" s="218" t="s">
        <v>682</v>
      </c>
      <c r="D281" s="218" t="s">
        <v>559</v>
      </c>
      <c r="E281" s="219" t="s">
        <v>1914</v>
      </c>
      <c r="F281" s="220" t="s">
        <v>1915</v>
      </c>
      <c r="G281" s="221" t="s">
        <v>165</v>
      </c>
      <c r="H281" s="222">
        <v>1</v>
      </c>
      <c r="I281" s="223"/>
      <c r="J281" s="224">
        <f>ROUND(I281*H281,2)</f>
        <v>0</v>
      </c>
      <c r="K281" s="220" t="s">
        <v>1</v>
      </c>
      <c r="L281" s="41"/>
      <c r="M281" s="225" t="s">
        <v>1</v>
      </c>
      <c r="N281" s="226" t="s">
        <v>42</v>
      </c>
      <c r="O281" s="88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6" t="s">
        <v>83</v>
      </c>
      <c r="AT281" s="216" t="s">
        <v>559</v>
      </c>
      <c r="AU281" s="216" t="s">
        <v>77</v>
      </c>
      <c r="AY281" s="14" t="s">
        <v>166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4" t="s">
        <v>83</v>
      </c>
      <c r="BK281" s="217">
        <f>ROUND(I281*H281,2)</f>
        <v>0</v>
      </c>
      <c r="BL281" s="14" t="s">
        <v>83</v>
      </c>
      <c r="BM281" s="216" t="s">
        <v>1916</v>
      </c>
    </row>
    <row r="282" s="2" customFormat="1" ht="14.4" customHeight="1">
      <c r="A282" s="35"/>
      <c r="B282" s="36"/>
      <c r="C282" s="204" t="s">
        <v>686</v>
      </c>
      <c r="D282" s="204" t="s">
        <v>162</v>
      </c>
      <c r="E282" s="205" t="s">
        <v>1917</v>
      </c>
      <c r="F282" s="206" t="s">
        <v>1918</v>
      </c>
      <c r="G282" s="207" t="s">
        <v>165</v>
      </c>
      <c r="H282" s="208">
        <v>1</v>
      </c>
      <c r="I282" s="209"/>
      <c r="J282" s="210">
        <f>ROUND(I282*H282,2)</f>
        <v>0</v>
      </c>
      <c r="K282" s="206" t="s">
        <v>1</v>
      </c>
      <c r="L282" s="211"/>
      <c r="M282" s="212" t="s">
        <v>1</v>
      </c>
      <c r="N282" s="213" t="s">
        <v>42</v>
      </c>
      <c r="O282" s="88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6" t="s">
        <v>85</v>
      </c>
      <c r="AT282" s="216" t="s">
        <v>162</v>
      </c>
      <c r="AU282" s="216" t="s">
        <v>77</v>
      </c>
      <c r="AY282" s="14" t="s">
        <v>166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4" t="s">
        <v>83</v>
      </c>
      <c r="BK282" s="217">
        <f>ROUND(I282*H282,2)</f>
        <v>0</v>
      </c>
      <c r="BL282" s="14" t="s">
        <v>83</v>
      </c>
      <c r="BM282" s="216" t="s">
        <v>1919</v>
      </c>
    </row>
    <row r="283" s="2" customFormat="1" ht="37.8" customHeight="1">
      <c r="A283" s="35"/>
      <c r="B283" s="36"/>
      <c r="C283" s="204" t="s">
        <v>690</v>
      </c>
      <c r="D283" s="204" t="s">
        <v>162</v>
      </c>
      <c r="E283" s="205" t="s">
        <v>1920</v>
      </c>
      <c r="F283" s="206" t="s">
        <v>1921</v>
      </c>
      <c r="G283" s="207" t="s">
        <v>165</v>
      </c>
      <c r="H283" s="208">
        <v>2</v>
      </c>
      <c r="I283" s="209"/>
      <c r="J283" s="210">
        <f>ROUND(I283*H283,2)</f>
        <v>0</v>
      </c>
      <c r="K283" s="206" t="s">
        <v>1</v>
      </c>
      <c r="L283" s="211"/>
      <c r="M283" s="212" t="s">
        <v>1</v>
      </c>
      <c r="N283" s="213" t="s">
        <v>42</v>
      </c>
      <c r="O283" s="88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6" t="s">
        <v>210</v>
      </c>
      <c r="AT283" s="216" t="s">
        <v>162</v>
      </c>
      <c r="AU283" s="216" t="s">
        <v>77</v>
      </c>
      <c r="AY283" s="14" t="s">
        <v>166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4" t="s">
        <v>83</v>
      </c>
      <c r="BK283" s="217">
        <f>ROUND(I283*H283,2)</f>
        <v>0</v>
      </c>
      <c r="BL283" s="14" t="s">
        <v>210</v>
      </c>
      <c r="BM283" s="216" t="s">
        <v>1922</v>
      </c>
    </row>
    <row r="284" s="2" customFormat="1" ht="24.15" customHeight="1">
      <c r="A284" s="35"/>
      <c r="B284" s="36"/>
      <c r="C284" s="204" t="s">
        <v>694</v>
      </c>
      <c r="D284" s="204" t="s">
        <v>162</v>
      </c>
      <c r="E284" s="205" t="s">
        <v>1923</v>
      </c>
      <c r="F284" s="206" t="s">
        <v>1924</v>
      </c>
      <c r="G284" s="207" t="s">
        <v>165</v>
      </c>
      <c r="H284" s="208">
        <v>2</v>
      </c>
      <c r="I284" s="209"/>
      <c r="J284" s="210">
        <f>ROUND(I284*H284,2)</f>
        <v>0</v>
      </c>
      <c r="K284" s="206" t="s">
        <v>1</v>
      </c>
      <c r="L284" s="211"/>
      <c r="M284" s="212" t="s">
        <v>1</v>
      </c>
      <c r="N284" s="213" t="s">
        <v>42</v>
      </c>
      <c r="O284" s="88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6" t="s">
        <v>210</v>
      </c>
      <c r="AT284" s="216" t="s">
        <v>162</v>
      </c>
      <c r="AU284" s="216" t="s">
        <v>77</v>
      </c>
      <c r="AY284" s="14" t="s">
        <v>166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4" t="s">
        <v>83</v>
      </c>
      <c r="BK284" s="217">
        <f>ROUND(I284*H284,2)</f>
        <v>0</v>
      </c>
      <c r="BL284" s="14" t="s">
        <v>210</v>
      </c>
      <c r="BM284" s="216" t="s">
        <v>1925</v>
      </c>
    </row>
    <row r="285" s="2" customFormat="1" ht="14.4" customHeight="1">
      <c r="A285" s="35"/>
      <c r="B285" s="36"/>
      <c r="C285" s="218" t="s">
        <v>698</v>
      </c>
      <c r="D285" s="218" t="s">
        <v>559</v>
      </c>
      <c r="E285" s="219" t="s">
        <v>1926</v>
      </c>
      <c r="F285" s="220" t="s">
        <v>1927</v>
      </c>
      <c r="G285" s="221" t="s">
        <v>165</v>
      </c>
      <c r="H285" s="222">
        <v>1</v>
      </c>
      <c r="I285" s="223"/>
      <c r="J285" s="224">
        <f>ROUND(I285*H285,2)</f>
        <v>0</v>
      </c>
      <c r="K285" s="220" t="s">
        <v>1</v>
      </c>
      <c r="L285" s="41"/>
      <c r="M285" s="225" t="s">
        <v>1</v>
      </c>
      <c r="N285" s="226" t="s">
        <v>42</v>
      </c>
      <c r="O285" s="88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6" t="s">
        <v>83</v>
      </c>
      <c r="AT285" s="216" t="s">
        <v>559</v>
      </c>
      <c r="AU285" s="216" t="s">
        <v>77</v>
      </c>
      <c r="AY285" s="14" t="s">
        <v>166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4" t="s">
        <v>83</v>
      </c>
      <c r="BK285" s="217">
        <f>ROUND(I285*H285,2)</f>
        <v>0</v>
      </c>
      <c r="BL285" s="14" t="s">
        <v>83</v>
      </c>
      <c r="BM285" s="216" t="s">
        <v>1928</v>
      </c>
    </row>
    <row r="286" s="2" customFormat="1" ht="14.4" customHeight="1">
      <c r="A286" s="35"/>
      <c r="B286" s="36"/>
      <c r="C286" s="218" t="s">
        <v>702</v>
      </c>
      <c r="D286" s="218" t="s">
        <v>559</v>
      </c>
      <c r="E286" s="219" t="s">
        <v>1929</v>
      </c>
      <c r="F286" s="220" t="s">
        <v>1930</v>
      </c>
      <c r="G286" s="221" t="s">
        <v>165</v>
      </c>
      <c r="H286" s="222">
        <v>2</v>
      </c>
      <c r="I286" s="223"/>
      <c r="J286" s="224">
        <f>ROUND(I286*H286,2)</f>
        <v>0</v>
      </c>
      <c r="K286" s="220" t="s">
        <v>1</v>
      </c>
      <c r="L286" s="41"/>
      <c r="M286" s="225" t="s">
        <v>1</v>
      </c>
      <c r="N286" s="226" t="s">
        <v>42</v>
      </c>
      <c r="O286" s="88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6" t="s">
        <v>83</v>
      </c>
      <c r="AT286" s="216" t="s">
        <v>559</v>
      </c>
      <c r="AU286" s="216" t="s">
        <v>77</v>
      </c>
      <c r="AY286" s="14" t="s">
        <v>166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4" t="s">
        <v>83</v>
      </c>
      <c r="BK286" s="217">
        <f>ROUND(I286*H286,2)</f>
        <v>0</v>
      </c>
      <c r="BL286" s="14" t="s">
        <v>83</v>
      </c>
      <c r="BM286" s="216" t="s">
        <v>1931</v>
      </c>
    </row>
    <row r="287" s="2" customFormat="1" ht="37.8" customHeight="1">
      <c r="A287" s="35"/>
      <c r="B287" s="36"/>
      <c r="C287" s="204" t="s">
        <v>706</v>
      </c>
      <c r="D287" s="204" t="s">
        <v>162</v>
      </c>
      <c r="E287" s="205" t="s">
        <v>1932</v>
      </c>
      <c r="F287" s="206" t="s">
        <v>1933</v>
      </c>
      <c r="G287" s="207" t="s">
        <v>165</v>
      </c>
      <c r="H287" s="208">
        <v>1</v>
      </c>
      <c r="I287" s="209"/>
      <c r="J287" s="210">
        <f>ROUND(I287*H287,2)</f>
        <v>0</v>
      </c>
      <c r="K287" s="206" t="s">
        <v>1</v>
      </c>
      <c r="L287" s="211"/>
      <c r="M287" s="212" t="s">
        <v>1</v>
      </c>
      <c r="N287" s="213" t="s">
        <v>42</v>
      </c>
      <c r="O287" s="88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6" t="s">
        <v>210</v>
      </c>
      <c r="AT287" s="216" t="s">
        <v>162</v>
      </c>
      <c r="AU287" s="216" t="s">
        <v>77</v>
      </c>
      <c r="AY287" s="14" t="s">
        <v>166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4" t="s">
        <v>83</v>
      </c>
      <c r="BK287" s="217">
        <f>ROUND(I287*H287,2)</f>
        <v>0</v>
      </c>
      <c r="BL287" s="14" t="s">
        <v>210</v>
      </c>
      <c r="BM287" s="216" t="s">
        <v>1934</v>
      </c>
    </row>
    <row r="288" s="2" customFormat="1" ht="14.4" customHeight="1">
      <c r="A288" s="35"/>
      <c r="B288" s="36"/>
      <c r="C288" s="218" t="s">
        <v>710</v>
      </c>
      <c r="D288" s="218" t="s">
        <v>559</v>
      </c>
      <c r="E288" s="219" t="s">
        <v>1935</v>
      </c>
      <c r="F288" s="220" t="s">
        <v>1936</v>
      </c>
      <c r="G288" s="221" t="s">
        <v>165</v>
      </c>
      <c r="H288" s="222">
        <v>1</v>
      </c>
      <c r="I288" s="223"/>
      <c r="J288" s="224">
        <f>ROUND(I288*H288,2)</f>
        <v>0</v>
      </c>
      <c r="K288" s="220" t="s">
        <v>1</v>
      </c>
      <c r="L288" s="41"/>
      <c r="M288" s="225" t="s">
        <v>1</v>
      </c>
      <c r="N288" s="226" t="s">
        <v>42</v>
      </c>
      <c r="O288" s="88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6" t="s">
        <v>83</v>
      </c>
      <c r="AT288" s="216" t="s">
        <v>559</v>
      </c>
      <c r="AU288" s="216" t="s">
        <v>77</v>
      </c>
      <c r="AY288" s="14" t="s">
        <v>166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4" t="s">
        <v>83</v>
      </c>
      <c r="BK288" s="217">
        <f>ROUND(I288*H288,2)</f>
        <v>0</v>
      </c>
      <c r="BL288" s="14" t="s">
        <v>83</v>
      </c>
      <c r="BM288" s="216" t="s">
        <v>1937</v>
      </c>
    </row>
    <row r="289" s="2" customFormat="1" ht="24.15" customHeight="1">
      <c r="A289" s="35"/>
      <c r="B289" s="36"/>
      <c r="C289" s="218" t="s">
        <v>714</v>
      </c>
      <c r="D289" s="218" t="s">
        <v>559</v>
      </c>
      <c r="E289" s="219" t="s">
        <v>1938</v>
      </c>
      <c r="F289" s="220" t="s">
        <v>1939</v>
      </c>
      <c r="G289" s="221" t="s">
        <v>165</v>
      </c>
      <c r="H289" s="222">
        <v>1</v>
      </c>
      <c r="I289" s="223"/>
      <c r="J289" s="224">
        <f>ROUND(I289*H289,2)</f>
        <v>0</v>
      </c>
      <c r="K289" s="220" t="s">
        <v>1</v>
      </c>
      <c r="L289" s="41"/>
      <c r="M289" s="225" t="s">
        <v>1</v>
      </c>
      <c r="N289" s="226" t="s">
        <v>42</v>
      </c>
      <c r="O289" s="88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6" t="s">
        <v>83</v>
      </c>
      <c r="AT289" s="216" t="s">
        <v>559</v>
      </c>
      <c r="AU289" s="216" t="s">
        <v>77</v>
      </c>
      <c r="AY289" s="14" t="s">
        <v>166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4" t="s">
        <v>83</v>
      </c>
      <c r="BK289" s="217">
        <f>ROUND(I289*H289,2)</f>
        <v>0</v>
      </c>
      <c r="BL289" s="14" t="s">
        <v>83</v>
      </c>
      <c r="BM289" s="216" t="s">
        <v>1940</v>
      </c>
    </row>
    <row r="290" s="2" customFormat="1" ht="37.8" customHeight="1">
      <c r="A290" s="35"/>
      <c r="B290" s="36"/>
      <c r="C290" s="204" t="s">
        <v>722</v>
      </c>
      <c r="D290" s="204" t="s">
        <v>162</v>
      </c>
      <c r="E290" s="205" t="s">
        <v>1941</v>
      </c>
      <c r="F290" s="206" t="s">
        <v>1942</v>
      </c>
      <c r="G290" s="207" t="s">
        <v>165</v>
      </c>
      <c r="H290" s="208">
        <v>8</v>
      </c>
      <c r="I290" s="209"/>
      <c r="J290" s="210">
        <f>ROUND(I290*H290,2)</f>
        <v>0</v>
      </c>
      <c r="K290" s="206" t="s">
        <v>1</v>
      </c>
      <c r="L290" s="211"/>
      <c r="M290" s="212" t="s">
        <v>1</v>
      </c>
      <c r="N290" s="213" t="s">
        <v>42</v>
      </c>
      <c r="O290" s="88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6" t="s">
        <v>85</v>
      </c>
      <c r="AT290" s="216" t="s">
        <v>162</v>
      </c>
      <c r="AU290" s="216" t="s">
        <v>77</v>
      </c>
      <c r="AY290" s="14" t="s">
        <v>166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4" t="s">
        <v>83</v>
      </c>
      <c r="BK290" s="217">
        <f>ROUND(I290*H290,2)</f>
        <v>0</v>
      </c>
      <c r="BL290" s="14" t="s">
        <v>83</v>
      </c>
      <c r="BM290" s="216" t="s">
        <v>1943</v>
      </c>
    </row>
    <row r="291" s="2" customFormat="1" ht="14.4" customHeight="1">
      <c r="A291" s="35"/>
      <c r="B291" s="36"/>
      <c r="C291" s="218" t="s">
        <v>726</v>
      </c>
      <c r="D291" s="218" t="s">
        <v>559</v>
      </c>
      <c r="E291" s="219" t="s">
        <v>1944</v>
      </c>
      <c r="F291" s="220" t="s">
        <v>1945</v>
      </c>
      <c r="G291" s="221" t="s">
        <v>165</v>
      </c>
      <c r="H291" s="222">
        <v>8</v>
      </c>
      <c r="I291" s="223"/>
      <c r="J291" s="224">
        <f>ROUND(I291*H291,2)</f>
        <v>0</v>
      </c>
      <c r="K291" s="220" t="s">
        <v>1</v>
      </c>
      <c r="L291" s="41"/>
      <c r="M291" s="225" t="s">
        <v>1</v>
      </c>
      <c r="N291" s="226" t="s">
        <v>42</v>
      </c>
      <c r="O291" s="88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6" t="s">
        <v>83</v>
      </c>
      <c r="AT291" s="216" t="s">
        <v>559</v>
      </c>
      <c r="AU291" s="216" t="s">
        <v>77</v>
      </c>
      <c r="AY291" s="14" t="s">
        <v>166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4" t="s">
        <v>83</v>
      </c>
      <c r="BK291" s="217">
        <f>ROUND(I291*H291,2)</f>
        <v>0</v>
      </c>
      <c r="BL291" s="14" t="s">
        <v>83</v>
      </c>
      <c r="BM291" s="216" t="s">
        <v>1946</v>
      </c>
    </row>
    <row r="292" s="2" customFormat="1" ht="37.8" customHeight="1">
      <c r="A292" s="35"/>
      <c r="B292" s="36"/>
      <c r="C292" s="204" t="s">
        <v>734</v>
      </c>
      <c r="D292" s="204" t="s">
        <v>162</v>
      </c>
      <c r="E292" s="205" t="s">
        <v>1947</v>
      </c>
      <c r="F292" s="206" t="s">
        <v>1948</v>
      </c>
      <c r="G292" s="207" t="s">
        <v>165</v>
      </c>
      <c r="H292" s="208">
        <v>1</v>
      </c>
      <c r="I292" s="209"/>
      <c r="J292" s="210">
        <f>ROUND(I292*H292,2)</f>
        <v>0</v>
      </c>
      <c r="K292" s="206" t="s">
        <v>1</v>
      </c>
      <c r="L292" s="211"/>
      <c r="M292" s="212" t="s">
        <v>1</v>
      </c>
      <c r="N292" s="213" t="s">
        <v>42</v>
      </c>
      <c r="O292" s="88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6" t="s">
        <v>85</v>
      </c>
      <c r="AT292" s="216" t="s">
        <v>162</v>
      </c>
      <c r="AU292" s="216" t="s">
        <v>77</v>
      </c>
      <c r="AY292" s="14" t="s">
        <v>166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4" t="s">
        <v>83</v>
      </c>
      <c r="BK292" s="217">
        <f>ROUND(I292*H292,2)</f>
        <v>0</v>
      </c>
      <c r="BL292" s="14" t="s">
        <v>83</v>
      </c>
      <c r="BM292" s="216" t="s">
        <v>1949</v>
      </c>
    </row>
    <row r="293" s="2" customFormat="1" ht="24.15" customHeight="1">
      <c r="A293" s="35"/>
      <c r="B293" s="36"/>
      <c r="C293" s="204" t="s">
        <v>1083</v>
      </c>
      <c r="D293" s="204" t="s">
        <v>162</v>
      </c>
      <c r="E293" s="205" t="s">
        <v>1950</v>
      </c>
      <c r="F293" s="206" t="s">
        <v>1951</v>
      </c>
      <c r="G293" s="207" t="s">
        <v>165</v>
      </c>
      <c r="H293" s="208">
        <v>1</v>
      </c>
      <c r="I293" s="209"/>
      <c r="J293" s="210">
        <f>ROUND(I293*H293,2)</f>
        <v>0</v>
      </c>
      <c r="K293" s="206" t="s">
        <v>1</v>
      </c>
      <c r="L293" s="211"/>
      <c r="M293" s="212" t="s">
        <v>1</v>
      </c>
      <c r="N293" s="213" t="s">
        <v>42</v>
      </c>
      <c r="O293" s="88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6" t="s">
        <v>210</v>
      </c>
      <c r="AT293" s="216" t="s">
        <v>162</v>
      </c>
      <c r="AU293" s="216" t="s">
        <v>77</v>
      </c>
      <c r="AY293" s="14" t="s">
        <v>166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4" t="s">
        <v>83</v>
      </c>
      <c r="BK293" s="217">
        <f>ROUND(I293*H293,2)</f>
        <v>0</v>
      </c>
      <c r="BL293" s="14" t="s">
        <v>210</v>
      </c>
      <c r="BM293" s="216" t="s">
        <v>1952</v>
      </c>
    </row>
    <row r="294" s="2" customFormat="1" ht="24.15" customHeight="1">
      <c r="A294" s="35"/>
      <c r="B294" s="36"/>
      <c r="C294" s="204" t="s">
        <v>1087</v>
      </c>
      <c r="D294" s="204" t="s">
        <v>162</v>
      </c>
      <c r="E294" s="205" t="s">
        <v>1953</v>
      </c>
      <c r="F294" s="206" t="s">
        <v>1954</v>
      </c>
      <c r="G294" s="207" t="s">
        <v>165</v>
      </c>
      <c r="H294" s="208">
        <v>1</v>
      </c>
      <c r="I294" s="209"/>
      <c r="J294" s="210">
        <f>ROUND(I294*H294,2)</f>
        <v>0</v>
      </c>
      <c r="K294" s="206" t="s">
        <v>1</v>
      </c>
      <c r="L294" s="211"/>
      <c r="M294" s="212" t="s">
        <v>1</v>
      </c>
      <c r="N294" s="213" t="s">
        <v>42</v>
      </c>
      <c r="O294" s="88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6" t="s">
        <v>210</v>
      </c>
      <c r="AT294" s="216" t="s">
        <v>162</v>
      </c>
      <c r="AU294" s="216" t="s">
        <v>77</v>
      </c>
      <c r="AY294" s="14" t="s">
        <v>166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4" t="s">
        <v>83</v>
      </c>
      <c r="BK294" s="217">
        <f>ROUND(I294*H294,2)</f>
        <v>0</v>
      </c>
      <c r="BL294" s="14" t="s">
        <v>210</v>
      </c>
      <c r="BM294" s="216" t="s">
        <v>1955</v>
      </c>
    </row>
    <row r="295" s="2" customFormat="1" ht="49.05" customHeight="1">
      <c r="A295" s="35"/>
      <c r="B295" s="36"/>
      <c r="C295" s="204" t="s">
        <v>742</v>
      </c>
      <c r="D295" s="204" t="s">
        <v>162</v>
      </c>
      <c r="E295" s="205" t="s">
        <v>1956</v>
      </c>
      <c r="F295" s="206" t="s">
        <v>1957</v>
      </c>
      <c r="G295" s="207" t="s">
        <v>165</v>
      </c>
      <c r="H295" s="208">
        <v>1</v>
      </c>
      <c r="I295" s="209"/>
      <c r="J295" s="210">
        <f>ROUND(I295*H295,2)</f>
        <v>0</v>
      </c>
      <c r="K295" s="206" t="s">
        <v>1</v>
      </c>
      <c r="L295" s="211"/>
      <c r="M295" s="212" t="s">
        <v>1</v>
      </c>
      <c r="N295" s="213" t="s">
        <v>42</v>
      </c>
      <c r="O295" s="88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6" t="s">
        <v>85</v>
      </c>
      <c r="AT295" s="216" t="s">
        <v>162</v>
      </c>
      <c r="AU295" s="216" t="s">
        <v>77</v>
      </c>
      <c r="AY295" s="14" t="s">
        <v>166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4" t="s">
        <v>83</v>
      </c>
      <c r="BK295" s="217">
        <f>ROUND(I295*H295,2)</f>
        <v>0</v>
      </c>
      <c r="BL295" s="14" t="s">
        <v>83</v>
      </c>
      <c r="BM295" s="216" t="s">
        <v>1958</v>
      </c>
    </row>
    <row r="296" s="2" customFormat="1" ht="49.05" customHeight="1">
      <c r="A296" s="35"/>
      <c r="B296" s="36"/>
      <c r="C296" s="204" t="s">
        <v>746</v>
      </c>
      <c r="D296" s="204" t="s">
        <v>162</v>
      </c>
      <c r="E296" s="205" t="s">
        <v>1959</v>
      </c>
      <c r="F296" s="206" t="s">
        <v>1960</v>
      </c>
      <c r="G296" s="207" t="s">
        <v>165</v>
      </c>
      <c r="H296" s="208">
        <v>1</v>
      </c>
      <c r="I296" s="209"/>
      <c r="J296" s="210">
        <f>ROUND(I296*H296,2)</f>
        <v>0</v>
      </c>
      <c r="K296" s="206" t="s">
        <v>1</v>
      </c>
      <c r="L296" s="211"/>
      <c r="M296" s="212" t="s">
        <v>1</v>
      </c>
      <c r="N296" s="213" t="s">
        <v>42</v>
      </c>
      <c r="O296" s="88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6" t="s">
        <v>85</v>
      </c>
      <c r="AT296" s="216" t="s">
        <v>162</v>
      </c>
      <c r="AU296" s="216" t="s">
        <v>77</v>
      </c>
      <c r="AY296" s="14" t="s">
        <v>166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4" t="s">
        <v>83</v>
      </c>
      <c r="BK296" s="217">
        <f>ROUND(I296*H296,2)</f>
        <v>0</v>
      </c>
      <c r="BL296" s="14" t="s">
        <v>83</v>
      </c>
      <c r="BM296" s="216" t="s">
        <v>1961</v>
      </c>
    </row>
    <row r="297" s="2" customFormat="1" ht="37.8" customHeight="1">
      <c r="A297" s="35"/>
      <c r="B297" s="36"/>
      <c r="C297" s="204" t="s">
        <v>750</v>
      </c>
      <c r="D297" s="204" t="s">
        <v>162</v>
      </c>
      <c r="E297" s="205" t="s">
        <v>1962</v>
      </c>
      <c r="F297" s="206" t="s">
        <v>1963</v>
      </c>
      <c r="G297" s="207" t="s">
        <v>165</v>
      </c>
      <c r="H297" s="208">
        <v>1</v>
      </c>
      <c r="I297" s="209"/>
      <c r="J297" s="210">
        <f>ROUND(I297*H297,2)</f>
        <v>0</v>
      </c>
      <c r="K297" s="206" t="s">
        <v>1</v>
      </c>
      <c r="L297" s="211"/>
      <c r="M297" s="212" t="s">
        <v>1</v>
      </c>
      <c r="N297" s="213" t="s">
        <v>42</v>
      </c>
      <c r="O297" s="88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6" t="s">
        <v>85</v>
      </c>
      <c r="AT297" s="216" t="s">
        <v>162</v>
      </c>
      <c r="AU297" s="216" t="s">
        <v>77</v>
      </c>
      <c r="AY297" s="14" t="s">
        <v>166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4" t="s">
        <v>83</v>
      </c>
      <c r="BK297" s="217">
        <f>ROUND(I297*H297,2)</f>
        <v>0</v>
      </c>
      <c r="BL297" s="14" t="s">
        <v>83</v>
      </c>
      <c r="BM297" s="216" t="s">
        <v>1964</v>
      </c>
    </row>
    <row r="298" s="2" customFormat="1" ht="24.15" customHeight="1">
      <c r="A298" s="35"/>
      <c r="B298" s="36"/>
      <c r="C298" s="204" t="s">
        <v>754</v>
      </c>
      <c r="D298" s="204" t="s">
        <v>162</v>
      </c>
      <c r="E298" s="205" t="s">
        <v>1965</v>
      </c>
      <c r="F298" s="206" t="s">
        <v>1966</v>
      </c>
      <c r="G298" s="207" t="s">
        <v>165</v>
      </c>
      <c r="H298" s="208">
        <v>24</v>
      </c>
      <c r="I298" s="209"/>
      <c r="J298" s="210">
        <f>ROUND(I298*H298,2)</f>
        <v>0</v>
      </c>
      <c r="K298" s="206" t="s">
        <v>1</v>
      </c>
      <c r="L298" s="211"/>
      <c r="M298" s="212" t="s">
        <v>1</v>
      </c>
      <c r="N298" s="213" t="s">
        <v>42</v>
      </c>
      <c r="O298" s="88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6" t="s">
        <v>210</v>
      </c>
      <c r="AT298" s="216" t="s">
        <v>162</v>
      </c>
      <c r="AU298" s="216" t="s">
        <v>77</v>
      </c>
      <c r="AY298" s="14" t="s">
        <v>166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4" t="s">
        <v>83</v>
      </c>
      <c r="BK298" s="217">
        <f>ROUND(I298*H298,2)</f>
        <v>0</v>
      </c>
      <c r="BL298" s="14" t="s">
        <v>210</v>
      </c>
      <c r="BM298" s="216" t="s">
        <v>1967</v>
      </c>
    </row>
    <row r="299" s="2" customFormat="1" ht="14.4" customHeight="1">
      <c r="A299" s="35"/>
      <c r="B299" s="36"/>
      <c r="C299" s="218" t="s">
        <v>758</v>
      </c>
      <c r="D299" s="218" t="s">
        <v>559</v>
      </c>
      <c r="E299" s="219" t="s">
        <v>1968</v>
      </c>
      <c r="F299" s="220" t="s">
        <v>1969</v>
      </c>
      <c r="G299" s="221" t="s">
        <v>165</v>
      </c>
      <c r="H299" s="222">
        <v>24</v>
      </c>
      <c r="I299" s="223"/>
      <c r="J299" s="224">
        <f>ROUND(I299*H299,2)</f>
        <v>0</v>
      </c>
      <c r="K299" s="220" t="s">
        <v>1</v>
      </c>
      <c r="L299" s="41"/>
      <c r="M299" s="225" t="s">
        <v>1</v>
      </c>
      <c r="N299" s="226" t="s">
        <v>42</v>
      </c>
      <c r="O299" s="88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6" t="s">
        <v>83</v>
      </c>
      <c r="AT299" s="216" t="s">
        <v>559</v>
      </c>
      <c r="AU299" s="216" t="s">
        <v>77</v>
      </c>
      <c r="AY299" s="14" t="s">
        <v>166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4" t="s">
        <v>83</v>
      </c>
      <c r="BK299" s="217">
        <f>ROUND(I299*H299,2)</f>
        <v>0</v>
      </c>
      <c r="BL299" s="14" t="s">
        <v>83</v>
      </c>
      <c r="BM299" s="216" t="s">
        <v>1970</v>
      </c>
    </row>
    <row r="300" s="2" customFormat="1" ht="37.8" customHeight="1">
      <c r="A300" s="35"/>
      <c r="B300" s="36"/>
      <c r="C300" s="204" t="s">
        <v>762</v>
      </c>
      <c r="D300" s="204" t="s">
        <v>162</v>
      </c>
      <c r="E300" s="205" t="s">
        <v>1971</v>
      </c>
      <c r="F300" s="206" t="s">
        <v>1972</v>
      </c>
      <c r="G300" s="207" t="s">
        <v>165</v>
      </c>
      <c r="H300" s="208">
        <v>1</v>
      </c>
      <c r="I300" s="209"/>
      <c r="J300" s="210">
        <f>ROUND(I300*H300,2)</f>
        <v>0</v>
      </c>
      <c r="K300" s="206" t="s">
        <v>1</v>
      </c>
      <c r="L300" s="211"/>
      <c r="M300" s="212" t="s">
        <v>1</v>
      </c>
      <c r="N300" s="213" t="s">
        <v>42</v>
      </c>
      <c r="O300" s="88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6" t="s">
        <v>85</v>
      </c>
      <c r="AT300" s="216" t="s">
        <v>162</v>
      </c>
      <c r="AU300" s="216" t="s">
        <v>77</v>
      </c>
      <c r="AY300" s="14" t="s">
        <v>166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4" t="s">
        <v>83</v>
      </c>
      <c r="BK300" s="217">
        <f>ROUND(I300*H300,2)</f>
        <v>0</v>
      </c>
      <c r="BL300" s="14" t="s">
        <v>83</v>
      </c>
      <c r="BM300" s="216" t="s">
        <v>1973</v>
      </c>
    </row>
    <row r="301" s="2" customFormat="1" ht="14.4" customHeight="1">
      <c r="A301" s="35"/>
      <c r="B301" s="36"/>
      <c r="C301" s="218" t="s">
        <v>766</v>
      </c>
      <c r="D301" s="218" t="s">
        <v>559</v>
      </c>
      <c r="E301" s="219" t="s">
        <v>1974</v>
      </c>
      <c r="F301" s="220" t="s">
        <v>1975</v>
      </c>
      <c r="G301" s="221" t="s">
        <v>165</v>
      </c>
      <c r="H301" s="222">
        <v>1.5</v>
      </c>
      <c r="I301" s="223"/>
      <c r="J301" s="224">
        <f>ROUND(I301*H301,2)</f>
        <v>0</v>
      </c>
      <c r="K301" s="220" t="s">
        <v>1</v>
      </c>
      <c r="L301" s="41"/>
      <c r="M301" s="225" t="s">
        <v>1</v>
      </c>
      <c r="N301" s="226" t="s">
        <v>42</v>
      </c>
      <c r="O301" s="88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6" t="s">
        <v>83</v>
      </c>
      <c r="AT301" s="216" t="s">
        <v>559</v>
      </c>
      <c r="AU301" s="216" t="s">
        <v>77</v>
      </c>
      <c r="AY301" s="14" t="s">
        <v>166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4" t="s">
        <v>83</v>
      </c>
      <c r="BK301" s="217">
        <f>ROUND(I301*H301,2)</f>
        <v>0</v>
      </c>
      <c r="BL301" s="14" t="s">
        <v>83</v>
      </c>
      <c r="BM301" s="216" t="s">
        <v>1976</v>
      </c>
    </row>
    <row r="302" s="2" customFormat="1" ht="24.15" customHeight="1">
      <c r="A302" s="35"/>
      <c r="B302" s="36"/>
      <c r="C302" s="218" t="s">
        <v>1977</v>
      </c>
      <c r="D302" s="218" t="s">
        <v>559</v>
      </c>
      <c r="E302" s="219" t="s">
        <v>1978</v>
      </c>
      <c r="F302" s="220" t="s">
        <v>1979</v>
      </c>
      <c r="G302" s="221" t="s">
        <v>165</v>
      </c>
      <c r="H302" s="222">
        <v>1</v>
      </c>
      <c r="I302" s="223"/>
      <c r="J302" s="224">
        <f>ROUND(I302*H302,2)</f>
        <v>0</v>
      </c>
      <c r="K302" s="220" t="s">
        <v>1</v>
      </c>
      <c r="L302" s="41"/>
      <c r="M302" s="225" t="s">
        <v>1</v>
      </c>
      <c r="N302" s="226" t="s">
        <v>42</v>
      </c>
      <c r="O302" s="88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6" t="s">
        <v>83</v>
      </c>
      <c r="AT302" s="216" t="s">
        <v>559</v>
      </c>
      <c r="AU302" s="216" t="s">
        <v>77</v>
      </c>
      <c r="AY302" s="14" t="s">
        <v>166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4" t="s">
        <v>83</v>
      </c>
      <c r="BK302" s="217">
        <f>ROUND(I302*H302,2)</f>
        <v>0</v>
      </c>
      <c r="BL302" s="14" t="s">
        <v>83</v>
      </c>
      <c r="BM302" s="216" t="s">
        <v>1980</v>
      </c>
    </row>
    <row r="303" s="2" customFormat="1" ht="24.15" customHeight="1">
      <c r="A303" s="35"/>
      <c r="B303" s="36"/>
      <c r="C303" s="218" t="s">
        <v>770</v>
      </c>
      <c r="D303" s="218" t="s">
        <v>559</v>
      </c>
      <c r="E303" s="219" t="s">
        <v>1981</v>
      </c>
      <c r="F303" s="220" t="s">
        <v>1982</v>
      </c>
      <c r="G303" s="221" t="s">
        <v>1983</v>
      </c>
      <c r="H303" s="222">
        <v>1</v>
      </c>
      <c r="I303" s="223"/>
      <c r="J303" s="224">
        <f>ROUND(I303*H303,2)</f>
        <v>0</v>
      </c>
      <c r="K303" s="220" t="s">
        <v>1</v>
      </c>
      <c r="L303" s="41"/>
      <c r="M303" s="225" t="s">
        <v>1</v>
      </c>
      <c r="N303" s="226" t="s">
        <v>42</v>
      </c>
      <c r="O303" s="88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6" t="s">
        <v>83</v>
      </c>
      <c r="AT303" s="216" t="s">
        <v>559</v>
      </c>
      <c r="AU303" s="216" t="s">
        <v>77</v>
      </c>
      <c r="AY303" s="14" t="s">
        <v>166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4" t="s">
        <v>83</v>
      </c>
      <c r="BK303" s="217">
        <f>ROUND(I303*H303,2)</f>
        <v>0</v>
      </c>
      <c r="BL303" s="14" t="s">
        <v>83</v>
      </c>
      <c r="BM303" s="216" t="s">
        <v>1984</v>
      </c>
    </row>
    <row r="304" s="2" customFormat="1" ht="24.15" customHeight="1">
      <c r="A304" s="35"/>
      <c r="B304" s="36"/>
      <c r="C304" s="204" t="s">
        <v>774</v>
      </c>
      <c r="D304" s="204" t="s">
        <v>162</v>
      </c>
      <c r="E304" s="205" t="s">
        <v>1985</v>
      </c>
      <c r="F304" s="206" t="s">
        <v>1986</v>
      </c>
      <c r="G304" s="207" t="s">
        <v>165</v>
      </c>
      <c r="H304" s="208">
        <v>1</v>
      </c>
      <c r="I304" s="209"/>
      <c r="J304" s="210">
        <f>ROUND(I304*H304,2)</f>
        <v>0</v>
      </c>
      <c r="K304" s="206" t="s">
        <v>1</v>
      </c>
      <c r="L304" s="211"/>
      <c r="M304" s="212" t="s">
        <v>1</v>
      </c>
      <c r="N304" s="213" t="s">
        <v>42</v>
      </c>
      <c r="O304" s="88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6" t="s">
        <v>85</v>
      </c>
      <c r="AT304" s="216" t="s">
        <v>162</v>
      </c>
      <c r="AU304" s="216" t="s">
        <v>77</v>
      </c>
      <c r="AY304" s="14" t="s">
        <v>166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4" t="s">
        <v>83</v>
      </c>
      <c r="BK304" s="217">
        <f>ROUND(I304*H304,2)</f>
        <v>0</v>
      </c>
      <c r="BL304" s="14" t="s">
        <v>83</v>
      </c>
      <c r="BM304" s="216" t="s">
        <v>1987</v>
      </c>
    </row>
    <row r="305" s="2" customFormat="1" ht="24.15" customHeight="1">
      <c r="A305" s="35"/>
      <c r="B305" s="36"/>
      <c r="C305" s="218" t="s">
        <v>778</v>
      </c>
      <c r="D305" s="218" t="s">
        <v>559</v>
      </c>
      <c r="E305" s="219" t="s">
        <v>1988</v>
      </c>
      <c r="F305" s="220" t="s">
        <v>1989</v>
      </c>
      <c r="G305" s="221" t="s">
        <v>165</v>
      </c>
      <c r="H305" s="222">
        <v>1</v>
      </c>
      <c r="I305" s="223"/>
      <c r="J305" s="224">
        <f>ROUND(I305*H305,2)</f>
        <v>0</v>
      </c>
      <c r="K305" s="220" t="s">
        <v>1</v>
      </c>
      <c r="L305" s="41"/>
      <c r="M305" s="225" t="s">
        <v>1</v>
      </c>
      <c r="N305" s="226" t="s">
        <v>42</v>
      </c>
      <c r="O305" s="88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6" t="s">
        <v>83</v>
      </c>
      <c r="AT305" s="216" t="s">
        <v>559</v>
      </c>
      <c r="AU305" s="216" t="s">
        <v>77</v>
      </c>
      <c r="AY305" s="14" t="s">
        <v>166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4" t="s">
        <v>83</v>
      </c>
      <c r="BK305" s="217">
        <f>ROUND(I305*H305,2)</f>
        <v>0</v>
      </c>
      <c r="BL305" s="14" t="s">
        <v>83</v>
      </c>
      <c r="BM305" s="216" t="s">
        <v>1990</v>
      </c>
    </row>
    <row r="306" s="2" customFormat="1" ht="14.4" customHeight="1">
      <c r="A306" s="35"/>
      <c r="B306" s="36"/>
      <c r="C306" s="218" t="s">
        <v>782</v>
      </c>
      <c r="D306" s="218" t="s">
        <v>559</v>
      </c>
      <c r="E306" s="219" t="s">
        <v>1991</v>
      </c>
      <c r="F306" s="220" t="s">
        <v>1992</v>
      </c>
      <c r="G306" s="221" t="s">
        <v>165</v>
      </c>
      <c r="H306" s="222">
        <v>39</v>
      </c>
      <c r="I306" s="223"/>
      <c r="J306" s="224">
        <f>ROUND(I306*H306,2)</f>
        <v>0</v>
      </c>
      <c r="K306" s="220" t="s">
        <v>1</v>
      </c>
      <c r="L306" s="41"/>
      <c r="M306" s="225" t="s">
        <v>1</v>
      </c>
      <c r="N306" s="226" t="s">
        <v>42</v>
      </c>
      <c r="O306" s="88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6" t="s">
        <v>83</v>
      </c>
      <c r="AT306" s="216" t="s">
        <v>559</v>
      </c>
      <c r="AU306" s="216" t="s">
        <v>77</v>
      </c>
      <c r="AY306" s="14" t="s">
        <v>166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4" t="s">
        <v>83</v>
      </c>
      <c r="BK306" s="217">
        <f>ROUND(I306*H306,2)</f>
        <v>0</v>
      </c>
      <c r="BL306" s="14" t="s">
        <v>83</v>
      </c>
      <c r="BM306" s="216" t="s">
        <v>1993</v>
      </c>
    </row>
    <row r="307" s="2" customFormat="1" ht="14.4" customHeight="1">
      <c r="A307" s="35"/>
      <c r="B307" s="36"/>
      <c r="C307" s="218" t="s">
        <v>786</v>
      </c>
      <c r="D307" s="218" t="s">
        <v>559</v>
      </c>
      <c r="E307" s="219" t="s">
        <v>1994</v>
      </c>
      <c r="F307" s="220" t="s">
        <v>1995</v>
      </c>
      <c r="G307" s="221" t="s">
        <v>165</v>
      </c>
      <c r="H307" s="222">
        <v>1</v>
      </c>
      <c r="I307" s="223"/>
      <c r="J307" s="224">
        <f>ROUND(I307*H307,2)</f>
        <v>0</v>
      </c>
      <c r="K307" s="220" t="s">
        <v>1</v>
      </c>
      <c r="L307" s="41"/>
      <c r="M307" s="225" t="s">
        <v>1</v>
      </c>
      <c r="N307" s="226" t="s">
        <v>42</v>
      </c>
      <c r="O307" s="88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6" t="s">
        <v>83</v>
      </c>
      <c r="AT307" s="216" t="s">
        <v>559</v>
      </c>
      <c r="AU307" s="216" t="s">
        <v>77</v>
      </c>
      <c r="AY307" s="14" t="s">
        <v>166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4" t="s">
        <v>83</v>
      </c>
      <c r="BK307" s="217">
        <f>ROUND(I307*H307,2)</f>
        <v>0</v>
      </c>
      <c r="BL307" s="14" t="s">
        <v>83</v>
      </c>
      <c r="BM307" s="216" t="s">
        <v>1996</v>
      </c>
    </row>
    <row r="308" s="2" customFormat="1" ht="14.4" customHeight="1">
      <c r="A308" s="35"/>
      <c r="B308" s="36"/>
      <c r="C308" s="218" t="s">
        <v>790</v>
      </c>
      <c r="D308" s="218" t="s">
        <v>559</v>
      </c>
      <c r="E308" s="219" t="s">
        <v>1997</v>
      </c>
      <c r="F308" s="220" t="s">
        <v>1998</v>
      </c>
      <c r="G308" s="221" t="s">
        <v>165</v>
      </c>
      <c r="H308" s="222">
        <v>1</v>
      </c>
      <c r="I308" s="223"/>
      <c r="J308" s="224">
        <f>ROUND(I308*H308,2)</f>
        <v>0</v>
      </c>
      <c r="K308" s="220" t="s">
        <v>1</v>
      </c>
      <c r="L308" s="41"/>
      <c r="M308" s="225" t="s">
        <v>1</v>
      </c>
      <c r="N308" s="226" t="s">
        <v>42</v>
      </c>
      <c r="O308" s="88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6" t="s">
        <v>83</v>
      </c>
      <c r="AT308" s="216" t="s">
        <v>559</v>
      </c>
      <c r="AU308" s="216" t="s">
        <v>77</v>
      </c>
      <c r="AY308" s="14" t="s">
        <v>166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4" t="s">
        <v>83</v>
      </c>
      <c r="BK308" s="217">
        <f>ROUND(I308*H308,2)</f>
        <v>0</v>
      </c>
      <c r="BL308" s="14" t="s">
        <v>83</v>
      </c>
      <c r="BM308" s="216" t="s">
        <v>1999</v>
      </c>
    </row>
    <row r="309" s="2" customFormat="1" ht="14.4" customHeight="1">
      <c r="A309" s="35"/>
      <c r="B309" s="36"/>
      <c r="C309" s="218" t="s">
        <v>794</v>
      </c>
      <c r="D309" s="218" t="s">
        <v>559</v>
      </c>
      <c r="E309" s="219" t="s">
        <v>2000</v>
      </c>
      <c r="F309" s="220" t="s">
        <v>2001</v>
      </c>
      <c r="G309" s="221" t="s">
        <v>165</v>
      </c>
      <c r="H309" s="222">
        <v>1</v>
      </c>
      <c r="I309" s="223"/>
      <c r="J309" s="224">
        <f>ROUND(I309*H309,2)</f>
        <v>0</v>
      </c>
      <c r="K309" s="220" t="s">
        <v>1</v>
      </c>
      <c r="L309" s="41"/>
      <c r="M309" s="225" t="s">
        <v>1</v>
      </c>
      <c r="N309" s="226" t="s">
        <v>42</v>
      </c>
      <c r="O309" s="88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6" t="s">
        <v>83</v>
      </c>
      <c r="AT309" s="216" t="s">
        <v>559</v>
      </c>
      <c r="AU309" s="216" t="s">
        <v>77</v>
      </c>
      <c r="AY309" s="14" t="s">
        <v>166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4" t="s">
        <v>83</v>
      </c>
      <c r="BK309" s="217">
        <f>ROUND(I309*H309,2)</f>
        <v>0</v>
      </c>
      <c r="BL309" s="14" t="s">
        <v>83</v>
      </c>
      <c r="BM309" s="216" t="s">
        <v>2002</v>
      </c>
    </row>
    <row r="310" s="2" customFormat="1" ht="14.4" customHeight="1">
      <c r="A310" s="35"/>
      <c r="B310" s="36"/>
      <c r="C310" s="218" t="s">
        <v>798</v>
      </c>
      <c r="D310" s="218" t="s">
        <v>559</v>
      </c>
      <c r="E310" s="219" t="s">
        <v>2003</v>
      </c>
      <c r="F310" s="220" t="s">
        <v>2004</v>
      </c>
      <c r="G310" s="221" t="s">
        <v>165</v>
      </c>
      <c r="H310" s="222">
        <v>1</v>
      </c>
      <c r="I310" s="223"/>
      <c r="J310" s="224">
        <f>ROUND(I310*H310,2)</f>
        <v>0</v>
      </c>
      <c r="K310" s="220" t="s">
        <v>1</v>
      </c>
      <c r="L310" s="41"/>
      <c r="M310" s="225" t="s">
        <v>1</v>
      </c>
      <c r="N310" s="226" t="s">
        <v>42</v>
      </c>
      <c r="O310" s="88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6" t="s">
        <v>83</v>
      </c>
      <c r="AT310" s="216" t="s">
        <v>559</v>
      </c>
      <c r="AU310" s="216" t="s">
        <v>77</v>
      </c>
      <c r="AY310" s="14" t="s">
        <v>166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4" t="s">
        <v>83</v>
      </c>
      <c r="BK310" s="217">
        <f>ROUND(I310*H310,2)</f>
        <v>0</v>
      </c>
      <c r="BL310" s="14" t="s">
        <v>83</v>
      </c>
      <c r="BM310" s="216" t="s">
        <v>2005</v>
      </c>
    </row>
    <row r="311" s="2" customFormat="1" ht="14.4" customHeight="1">
      <c r="A311" s="35"/>
      <c r="B311" s="36"/>
      <c r="C311" s="204" t="s">
        <v>802</v>
      </c>
      <c r="D311" s="204" t="s">
        <v>162</v>
      </c>
      <c r="E311" s="205" t="s">
        <v>2006</v>
      </c>
      <c r="F311" s="206" t="s">
        <v>2007</v>
      </c>
      <c r="G311" s="207" t="s">
        <v>165</v>
      </c>
      <c r="H311" s="208">
        <v>3</v>
      </c>
      <c r="I311" s="209"/>
      <c r="J311" s="210">
        <f>ROUND(I311*H311,2)</f>
        <v>0</v>
      </c>
      <c r="K311" s="206" t="s">
        <v>1</v>
      </c>
      <c r="L311" s="211"/>
      <c r="M311" s="212" t="s">
        <v>1</v>
      </c>
      <c r="N311" s="213" t="s">
        <v>42</v>
      </c>
      <c r="O311" s="88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6" t="s">
        <v>210</v>
      </c>
      <c r="AT311" s="216" t="s">
        <v>162</v>
      </c>
      <c r="AU311" s="216" t="s">
        <v>77</v>
      </c>
      <c r="AY311" s="14" t="s">
        <v>166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4" t="s">
        <v>83</v>
      </c>
      <c r="BK311" s="217">
        <f>ROUND(I311*H311,2)</f>
        <v>0</v>
      </c>
      <c r="BL311" s="14" t="s">
        <v>210</v>
      </c>
      <c r="BM311" s="216" t="s">
        <v>2008</v>
      </c>
    </row>
    <row r="312" s="2" customFormat="1" ht="24.15" customHeight="1">
      <c r="A312" s="35"/>
      <c r="B312" s="36"/>
      <c r="C312" s="204" t="s">
        <v>806</v>
      </c>
      <c r="D312" s="204" t="s">
        <v>162</v>
      </c>
      <c r="E312" s="205" t="s">
        <v>2009</v>
      </c>
      <c r="F312" s="206" t="s">
        <v>2010</v>
      </c>
      <c r="G312" s="207" t="s">
        <v>165</v>
      </c>
      <c r="H312" s="208">
        <v>3</v>
      </c>
      <c r="I312" s="209"/>
      <c r="J312" s="210">
        <f>ROUND(I312*H312,2)</f>
        <v>0</v>
      </c>
      <c r="K312" s="206" t="s">
        <v>1</v>
      </c>
      <c r="L312" s="211"/>
      <c r="M312" s="212" t="s">
        <v>1</v>
      </c>
      <c r="N312" s="213" t="s">
        <v>42</v>
      </c>
      <c r="O312" s="88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6" t="s">
        <v>210</v>
      </c>
      <c r="AT312" s="216" t="s">
        <v>162</v>
      </c>
      <c r="AU312" s="216" t="s">
        <v>77</v>
      </c>
      <c r="AY312" s="14" t="s">
        <v>166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4" t="s">
        <v>83</v>
      </c>
      <c r="BK312" s="217">
        <f>ROUND(I312*H312,2)</f>
        <v>0</v>
      </c>
      <c r="BL312" s="14" t="s">
        <v>210</v>
      </c>
      <c r="BM312" s="216" t="s">
        <v>2011</v>
      </c>
    </row>
    <row r="313" s="2" customFormat="1" ht="14.4" customHeight="1">
      <c r="A313" s="35"/>
      <c r="B313" s="36"/>
      <c r="C313" s="218" t="s">
        <v>2012</v>
      </c>
      <c r="D313" s="218" t="s">
        <v>559</v>
      </c>
      <c r="E313" s="219" t="s">
        <v>2013</v>
      </c>
      <c r="F313" s="220" t="s">
        <v>2014</v>
      </c>
      <c r="G313" s="221" t="s">
        <v>165</v>
      </c>
      <c r="H313" s="222">
        <v>4</v>
      </c>
      <c r="I313" s="223"/>
      <c r="J313" s="224">
        <f>ROUND(I313*H313,2)</f>
        <v>0</v>
      </c>
      <c r="K313" s="220" t="s">
        <v>1</v>
      </c>
      <c r="L313" s="41"/>
      <c r="M313" s="225" t="s">
        <v>1</v>
      </c>
      <c r="N313" s="226" t="s">
        <v>42</v>
      </c>
      <c r="O313" s="88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6" t="s">
        <v>83</v>
      </c>
      <c r="AT313" s="216" t="s">
        <v>559</v>
      </c>
      <c r="AU313" s="216" t="s">
        <v>77</v>
      </c>
      <c r="AY313" s="14" t="s">
        <v>166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4" t="s">
        <v>83</v>
      </c>
      <c r="BK313" s="217">
        <f>ROUND(I313*H313,2)</f>
        <v>0</v>
      </c>
      <c r="BL313" s="14" t="s">
        <v>83</v>
      </c>
      <c r="BM313" s="216" t="s">
        <v>2015</v>
      </c>
    </row>
    <row r="314" s="2" customFormat="1" ht="24.15" customHeight="1">
      <c r="A314" s="35"/>
      <c r="B314" s="36"/>
      <c r="C314" s="204" t="s">
        <v>2016</v>
      </c>
      <c r="D314" s="204" t="s">
        <v>162</v>
      </c>
      <c r="E314" s="205" t="s">
        <v>2017</v>
      </c>
      <c r="F314" s="206" t="s">
        <v>2018</v>
      </c>
      <c r="G314" s="207" t="s">
        <v>165</v>
      </c>
      <c r="H314" s="208">
        <v>5</v>
      </c>
      <c r="I314" s="209"/>
      <c r="J314" s="210">
        <f>ROUND(I314*H314,2)</f>
        <v>0</v>
      </c>
      <c r="K314" s="206" t="s">
        <v>1</v>
      </c>
      <c r="L314" s="211"/>
      <c r="M314" s="212" t="s">
        <v>1</v>
      </c>
      <c r="N314" s="213" t="s">
        <v>42</v>
      </c>
      <c r="O314" s="88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6" t="s">
        <v>210</v>
      </c>
      <c r="AT314" s="216" t="s">
        <v>162</v>
      </c>
      <c r="AU314" s="216" t="s">
        <v>77</v>
      </c>
      <c r="AY314" s="14" t="s">
        <v>166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4" t="s">
        <v>83</v>
      </c>
      <c r="BK314" s="217">
        <f>ROUND(I314*H314,2)</f>
        <v>0</v>
      </c>
      <c r="BL314" s="14" t="s">
        <v>210</v>
      </c>
      <c r="BM314" s="216" t="s">
        <v>2019</v>
      </c>
    </row>
    <row r="315" s="2" customFormat="1" ht="14.4" customHeight="1">
      <c r="A315" s="35"/>
      <c r="B315" s="36"/>
      <c r="C315" s="204" t="s">
        <v>1066</v>
      </c>
      <c r="D315" s="204" t="s">
        <v>162</v>
      </c>
      <c r="E315" s="205" t="s">
        <v>2020</v>
      </c>
      <c r="F315" s="206" t="s">
        <v>2021</v>
      </c>
      <c r="G315" s="207" t="s">
        <v>165</v>
      </c>
      <c r="H315" s="208">
        <v>3</v>
      </c>
      <c r="I315" s="209"/>
      <c r="J315" s="210">
        <f>ROUND(I315*H315,2)</f>
        <v>0</v>
      </c>
      <c r="K315" s="206" t="s">
        <v>1</v>
      </c>
      <c r="L315" s="211"/>
      <c r="M315" s="212" t="s">
        <v>1</v>
      </c>
      <c r="N315" s="213" t="s">
        <v>42</v>
      </c>
      <c r="O315" s="88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6" t="s">
        <v>210</v>
      </c>
      <c r="AT315" s="216" t="s">
        <v>162</v>
      </c>
      <c r="AU315" s="216" t="s">
        <v>77</v>
      </c>
      <c r="AY315" s="14" t="s">
        <v>166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4" t="s">
        <v>83</v>
      </c>
      <c r="BK315" s="217">
        <f>ROUND(I315*H315,2)</f>
        <v>0</v>
      </c>
      <c r="BL315" s="14" t="s">
        <v>210</v>
      </c>
      <c r="BM315" s="216" t="s">
        <v>2022</v>
      </c>
    </row>
    <row r="316" s="2" customFormat="1" ht="37.8" customHeight="1">
      <c r="A316" s="35"/>
      <c r="B316" s="36"/>
      <c r="C316" s="204" t="s">
        <v>810</v>
      </c>
      <c r="D316" s="204" t="s">
        <v>162</v>
      </c>
      <c r="E316" s="205" t="s">
        <v>2023</v>
      </c>
      <c r="F316" s="206" t="s">
        <v>2024</v>
      </c>
      <c r="G316" s="207" t="s">
        <v>165</v>
      </c>
      <c r="H316" s="208">
        <v>2</v>
      </c>
      <c r="I316" s="209"/>
      <c r="J316" s="210">
        <f>ROUND(I316*H316,2)</f>
        <v>0</v>
      </c>
      <c r="K316" s="206" t="s">
        <v>1</v>
      </c>
      <c r="L316" s="211"/>
      <c r="M316" s="212" t="s">
        <v>1</v>
      </c>
      <c r="N316" s="213" t="s">
        <v>42</v>
      </c>
      <c r="O316" s="88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16" t="s">
        <v>210</v>
      </c>
      <c r="AT316" s="216" t="s">
        <v>162</v>
      </c>
      <c r="AU316" s="216" t="s">
        <v>77</v>
      </c>
      <c r="AY316" s="14" t="s">
        <v>166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4" t="s">
        <v>83</v>
      </c>
      <c r="BK316" s="217">
        <f>ROUND(I316*H316,2)</f>
        <v>0</v>
      </c>
      <c r="BL316" s="14" t="s">
        <v>210</v>
      </c>
      <c r="BM316" s="216" t="s">
        <v>2025</v>
      </c>
    </row>
    <row r="317" s="2" customFormat="1" ht="14.4" customHeight="1">
      <c r="A317" s="35"/>
      <c r="B317" s="36"/>
      <c r="C317" s="218" t="s">
        <v>814</v>
      </c>
      <c r="D317" s="218" t="s">
        <v>559</v>
      </c>
      <c r="E317" s="219" t="s">
        <v>2026</v>
      </c>
      <c r="F317" s="220" t="s">
        <v>2027</v>
      </c>
      <c r="G317" s="221" t="s">
        <v>165</v>
      </c>
      <c r="H317" s="222">
        <v>6</v>
      </c>
      <c r="I317" s="223"/>
      <c r="J317" s="224">
        <f>ROUND(I317*H317,2)</f>
        <v>0</v>
      </c>
      <c r="K317" s="220" t="s">
        <v>1</v>
      </c>
      <c r="L317" s="41"/>
      <c r="M317" s="225" t="s">
        <v>1</v>
      </c>
      <c r="N317" s="226" t="s">
        <v>42</v>
      </c>
      <c r="O317" s="88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6" t="s">
        <v>83</v>
      </c>
      <c r="AT317" s="216" t="s">
        <v>559</v>
      </c>
      <c r="AU317" s="216" t="s">
        <v>77</v>
      </c>
      <c r="AY317" s="14" t="s">
        <v>166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4" t="s">
        <v>83</v>
      </c>
      <c r="BK317" s="217">
        <f>ROUND(I317*H317,2)</f>
        <v>0</v>
      </c>
      <c r="BL317" s="14" t="s">
        <v>83</v>
      </c>
      <c r="BM317" s="216" t="s">
        <v>2028</v>
      </c>
    </row>
    <row r="318" s="2" customFormat="1" ht="24.15" customHeight="1">
      <c r="A318" s="35"/>
      <c r="B318" s="36"/>
      <c r="C318" s="218" t="s">
        <v>818</v>
      </c>
      <c r="D318" s="218" t="s">
        <v>559</v>
      </c>
      <c r="E318" s="219" t="s">
        <v>2029</v>
      </c>
      <c r="F318" s="220" t="s">
        <v>2030</v>
      </c>
      <c r="G318" s="221" t="s">
        <v>165</v>
      </c>
      <c r="H318" s="222">
        <v>2</v>
      </c>
      <c r="I318" s="223"/>
      <c r="J318" s="224">
        <f>ROUND(I318*H318,2)</f>
        <v>0</v>
      </c>
      <c r="K318" s="220" t="s">
        <v>1</v>
      </c>
      <c r="L318" s="41"/>
      <c r="M318" s="225" t="s">
        <v>1</v>
      </c>
      <c r="N318" s="226" t="s">
        <v>42</v>
      </c>
      <c r="O318" s="88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6" t="s">
        <v>83</v>
      </c>
      <c r="AT318" s="216" t="s">
        <v>559</v>
      </c>
      <c r="AU318" s="216" t="s">
        <v>77</v>
      </c>
      <c r="AY318" s="14" t="s">
        <v>166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4" t="s">
        <v>83</v>
      </c>
      <c r="BK318" s="217">
        <f>ROUND(I318*H318,2)</f>
        <v>0</v>
      </c>
      <c r="BL318" s="14" t="s">
        <v>83</v>
      </c>
      <c r="BM318" s="216" t="s">
        <v>2031</v>
      </c>
    </row>
    <row r="319" s="2" customFormat="1" ht="14.4" customHeight="1">
      <c r="A319" s="35"/>
      <c r="B319" s="36"/>
      <c r="C319" s="204" t="s">
        <v>822</v>
      </c>
      <c r="D319" s="204" t="s">
        <v>162</v>
      </c>
      <c r="E319" s="205" t="s">
        <v>2032</v>
      </c>
      <c r="F319" s="206" t="s">
        <v>2033</v>
      </c>
      <c r="G319" s="207" t="s">
        <v>165</v>
      </c>
      <c r="H319" s="208">
        <v>7</v>
      </c>
      <c r="I319" s="209"/>
      <c r="J319" s="210">
        <f>ROUND(I319*H319,2)</f>
        <v>0</v>
      </c>
      <c r="K319" s="206" t="s">
        <v>1</v>
      </c>
      <c r="L319" s="211"/>
      <c r="M319" s="212" t="s">
        <v>1</v>
      </c>
      <c r="N319" s="213" t="s">
        <v>42</v>
      </c>
      <c r="O319" s="88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6" t="s">
        <v>210</v>
      </c>
      <c r="AT319" s="216" t="s">
        <v>162</v>
      </c>
      <c r="AU319" s="216" t="s">
        <v>77</v>
      </c>
      <c r="AY319" s="14" t="s">
        <v>166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4" t="s">
        <v>83</v>
      </c>
      <c r="BK319" s="217">
        <f>ROUND(I319*H319,2)</f>
        <v>0</v>
      </c>
      <c r="BL319" s="14" t="s">
        <v>210</v>
      </c>
      <c r="BM319" s="216" t="s">
        <v>2034</v>
      </c>
    </row>
    <row r="320" s="2" customFormat="1" ht="14.4" customHeight="1">
      <c r="A320" s="35"/>
      <c r="B320" s="36"/>
      <c r="C320" s="204" t="s">
        <v>826</v>
      </c>
      <c r="D320" s="204" t="s">
        <v>162</v>
      </c>
      <c r="E320" s="205" t="s">
        <v>2035</v>
      </c>
      <c r="F320" s="206" t="s">
        <v>2036</v>
      </c>
      <c r="G320" s="207" t="s">
        <v>165</v>
      </c>
      <c r="H320" s="208">
        <v>7</v>
      </c>
      <c r="I320" s="209"/>
      <c r="J320" s="210">
        <f>ROUND(I320*H320,2)</f>
        <v>0</v>
      </c>
      <c r="K320" s="206" t="s">
        <v>1</v>
      </c>
      <c r="L320" s="211"/>
      <c r="M320" s="212" t="s">
        <v>1</v>
      </c>
      <c r="N320" s="213" t="s">
        <v>42</v>
      </c>
      <c r="O320" s="88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6" t="s">
        <v>85</v>
      </c>
      <c r="AT320" s="216" t="s">
        <v>162</v>
      </c>
      <c r="AU320" s="216" t="s">
        <v>77</v>
      </c>
      <c r="AY320" s="14" t="s">
        <v>166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4" t="s">
        <v>83</v>
      </c>
      <c r="BK320" s="217">
        <f>ROUND(I320*H320,2)</f>
        <v>0</v>
      </c>
      <c r="BL320" s="14" t="s">
        <v>83</v>
      </c>
      <c r="BM320" s="216" t="s">
        <v>2037</v>
      </c>
    </row>
    <row r="321" s="2" customFormat="1" ht="24.15" customHeight="1">
      <c r="A321" s="35"/>
      <c r="B321" s="36"/>
      <c r="C321" s="204" t="s">
        <v>830</v>
      </c>
      <c r="D321" s="204" t="s">
        <v>162</v>
      </c>
      <c r="E321" s="205" t="s">
        <v>2038</v>
      </c>
      <c r="F321" s="206" t="s">
        <v>2039</v>
      </c>
      <c r="G321" s="207" t="s">
        <v>165</v>
      </c>
      <c r="H321" s="208">
        <v>23</v>
      </c>
      <c r="I321" s="209"/>
      <c r="J321" s="210">
        <f>ROUND(I321*H321,2)</f>
        <v>0</v>
      </c>
      <c r="K321" s="206" t="s">
        <v>1</v>
      </c>
      <c r="L321" s="211"/>
      <c r="M321" s="212" t="s">
        <v>1</v>
      </c>
      <c r="N321" s="213" t="s">
        <v>42</v>
      </c>
      <c r="O321" s="88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6" t="s">
        <v>85</v>
      </c>
      <c r="AT321" s="216" t="s">
        <v>162</v>
      </c>
      <c r="AU321" s="216" t="s">
        <v>77</v>
      </c>
      <c r="AY321" s="14" t="s">
        <v>166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4" t="s">
        <v>83</v>
      </c>
      <c r="BK321" s="217">
        <f>ROUND(I321*H321,2)</f>
        <v>0</v>
      </c>
      <c r="BL321" s="14" t="s">
        <v>83</v>
      </c>
      <c r="BM321" s="216" t="s">
        <v>2040</v>
      </c>
    </row>
    <row r="322" s="2" customFormat="1" ht="24.15" customHeight="1">
      <c r="A322" s="35"/>
      <c r="B322" s="36"/>
      <c r="C322" s="204" t="s">
        <v>834</v>
      </c>
      <c r="D322" s="204" t="s">
        <v>162</v>
      </c>
      <c r="E322" s="205" t="s">
        <v>2041</v>
      </c>
      <c r="F322" s="206" t="s">
        <v>2042</v>
      </c>
      <c r="G322" s="207" t="s">
        <v>165</v>
      </c>
      <c r="H322" s="208">
        <v>7</v>
      </c>
      <c r="I322" s="209"/>
      <c r="J322" s="210">
        <f>ROUND(I322*H322,2)</f>
        <v>0</v>
      </c>
      <c r="K322" s="206" t="s">
        <v>1</v>
      </c>
      <c r="L322" s="211"/>
      <c r="M322" s="212" t="s">
        <v>1</v>
      </c>
      <c r="N322" s="213" t="s">
        <v>42</v>
      </c>
      <c r="O322" s="88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6" t="s">
        <v>85</v>
      </c>
      <c r="AT322" s="216" t="s">
        <v>162</v>
      </c>
      <c r="AU322" s="216" t="s">
        <v>77</v>
      </c>
      <c r="AY322" s="14" t="s">
        <v>166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4" t="s">
        <v>83</v>
      </c>
      <c r="BK322" s="217">
        <f>ROUND(I322*H322,2)</f>
        <v>0</v>
      </c>
      <c r="BL322" s="14" t="s">
        <v>83</v>
      </c>
      <c r="BM322" s="216" t="s">
        <v>2043</v>
      </c>
    </row>
    <row r="323" s="2" customFormat="1" ht="14.4" customHeight="1">
      <c r="A323" s="35"/>
      <c r="B323" s="36"/>
      <c r="C323" s="204" t="s">
        <v>1133</v>
      </c>
      <c r="D323" s="204" t="s">
        <v>162</v>
      </c>
      <c r="E323" s="205" t="s">
        <v>2044</v>
      </c>
      <c r="F323" s="206" t="s">
        <v>2045</v>
      </c>
      <c r="G323" s="207" t="s">
        <v>165</v>
      </c>
      <c r="H323" s="208">
        <v>1</v>
      </c>
      <c r="I323" s="209"/>
      <c r="J323" s="210">
        <f>ROUND(I323*H323,2)</f>
        <v>0</v>
      </c>
      <c r="K323" s="206" t="s">
        <v>1</v>
      </c>
      <c r="L323" s="211"/>
      <c r="M323" s="212" t="s">
        <v>1</v>
      </c>
      <c r="N323" s="213" t="s">
        <v>42</v>
      </c>
      <c r="O323" s="88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16" t="s">
        <v>190</v>
      </c>
      <c r="AT323" s="216" t="s">
        <v>162</v>
      </c>
      <c r="AU323" s="216" t="s">
        <v>77</v>
      </c>
      <c r="AY323" s="14" t="s">
        <v>166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4" t="s">
        <v>83</v>
      </c>
      <c r="BK323" s="217">
        <f>ROUND(I323*H323,2)</f>
        <v>0</v>
      </c>
      <c r="BL323" s="14" t="s">
        <v>97</v>
      </c>
      <c r="BM323" s="216" t="s">
        <v>2046</v>
      </c>
    </row>
    <row r="324" s="2" customFormat="1" ht="24.15" customHeight="1">
      <c r="A324" s="35"/>
      <c r="B324" s="36"/>
      <c r="C324" s="204" t="s">
        <v>1137</v>
      </c>
      <c r="D324" s="204" t="s">
        <v>162</v>
      </c>
      <c r="E324" s="205" t="s">
        <v>2047</v>
      </c>
      <c r="F324" s="206" t="s">
        <v>2048</v>
      </c>
      <c r="G324" s="207" t="s">
        <v>165</v>
      </c>
      <c r="H324" s="208">
        <v>1</v>
      </c>
      <c r="I324" s="209"/>
      <c r="J324" s="210">
        <f>ROUND(I324*H324,2)</f>
        <v>0</v>
      </c>
      <c r="K324" s="206" t="s">
        <v>1</v>
      </c>
      <c r="L324" s="211"/>
      <c r="M324" s="212" t="s">
        <v>1</v>
      </c>
      <c r="N324" s="213" t="s">
        <v>42</v>
      </c>
      <c r="O324" s="88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6" t="s">
        <v>190</v>
      </c>
      <c r="AT324" s="216" t="s">
        <v>162</v>
      </c>
      <c r="AU324" s="216" t="s">
        <v>77</v>
      </c>
      <c r="AY324" s="14" t="s">
        <v>166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4" t="s">
        <v>83</v>
      </c>
      <c r="BK324" s="217">
        <f>ROUND(I324*H324,2)</f>
        <v>0</v>
      </c>
      <c r="BL324" s="14" t="s">
        <v>97</v>
      </c>
      <c r="BM324" s="216" t="s">
        <v>2049</v>
      </c>
    </row>
    <row r="325" s="2" customFormat="1" ht="24.15" customHeight="1">
      <c r="A325" s="35"/>
      <c r="B325" s="36"/>
      <c r="C325" s="204" t="s">
        <v>1141</v>
      </c>
      <c r="D325" s="204" t="s">
        <v>162</v>
      </c>
      <c r="E325" s="205" t="s">
        <v>2050</v>
      </c>
      <c r="F325" s="206" t="s">
        <v>2051</v>
      </c>
      <c r="G325" s="207" t="s">
        <v>165</v>
      </c>
      <c r="H325" s="208">
        <v>1</v>
      </c>
      <c r="I325" s="209"/>
      <c r="J325" s="210">
        <f>ROUND(I325*H325,2)</f>
        <v>0</v>
      </c>
      <c r="K325" s="206" t="s">
        <v>1</v>
      </c>
      <c r="L325" s="211"/>
      <c r="M325" s="212" t="s">
        <v>1</v>
      </c>
      <c r="N325" s="213" t="s">
        <v>42</v>
      </c>
      <c r="O325" s="88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6" t="s">
        <v>190</v>
      </c>
      <c r="AT325" s="216" t="s">
        <v>162</v>
      </c>
      <c r="AU325" s="216" t="s">
        <v>77</v>
      </c>
      <c r="AY325" s="14" t="s">
        <v>166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4" t="s">
        <v>83</v>
      </c>
      <c r="BK325" s="217">
        <f>ROUND(I325*H325,2)</f>
        <v>0</v>
      </c>
      <c r="BL325" s="14" t="s">
        <v>97</v>
      </c>
      <c r="BM325" s="216" t="s">
        <v>2052</v>
      </c>
    </row>
    <row r="326" s="2" customFormat="1" ht="14.4" customHeight="1">
      <c r="A326" s="35"/>
      <c r="B326" s="36"/>
      <c r="C326" s="204" t="s">
        <v>1145</v>
      </c>
      <c r="D326" s="204" t="s">
        <v>162</v>
      </c>
      <c r="E326" s="205" t="s">
        <v>2053</v>
      </c>
      <c r="F326" s="206" t="s">
        <v>2054</v>
      </c>
      <c r="G326" s="207" t="s">
        <v>165</v>
      </c>
      <c r="H326" s="208">
        <v>1</v>
      </c>
      <c r="I326" s="209"/>
      <c r="J326" s="210">
        <f>ROUND(I326*H326,2)</f>
        <v>0</v>
      </c>
      <c r="K326" s="206" t="s">
        <v>1</v>
      </c>
      <c r="L326" s="211"/>
      <c r="M326" s="212" t="s">
        <v>1</v>
      </c>
      <c r="N326" s="213" t="s">
        <v>42</v>
      </c>
      <c r="O326" s="88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16" t="s">
        <v>190</v>
      </c>
      <c r="AT326" s="216" t="s">
        <v>162</v>
      </c>
      <c r="AU326" s="216" t="s">
        <v>77</v>
      </c>
      <c r="AY326" s="14" t="s">
        <v>166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4" t="s">
        <v>83</v>
      </c>
      <c r="BK326" s="217">
        <f>ROUND(I326*H326,2)</f>
        <v>0</v>
      </c>
      <c r="BL326" s="14" t="s">
        <v>97</v>
      </c>
      <c r="BM326" s="216" t="s">
        <v>2055</v>
      </c>
    </row>
    <row r="327" s="2" customFormat="1" ht="37.8" customHeight="1">
      <c r="A327" s="35"/>
      <c r="B327" s="36"/>
      <c r="C327" s="204" t="s">
        <v>1149</v>
      </c>
      <c r="D327" s="204" t="s">
        <v>162</v>
      </c>
      <c r="E327" s="205" t="s">
        <v>2056</v>
      </c>
      <c r="F327" s="206" t="s">
        <v>2057</v>
      </c>
      <c r="G327" s="207" t="s">
        <v>165</v>
      </c>
      <c r="H327" s="208">
        <v>5</v>
      </c>
      <c r="I327" s="209"/>
      <c r="J327" s="210">
        <f>ROUND(I327*H327,2)</f>
        <v>0</v>
      </c>
      <c r="K327" s="206" t="s">
        <v>1</v>
      </c>
      <c r="L327" s="211"/>
      <c r="M327" s="212" t="s">
        <v>1</v>
      </c>
      <c r="N327" s="213" t="s">
        <v>42</v>
      </c>
      <c r="O327" s="88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6" t="s">
        <v>190</v>
      </c>
      <c r="AT327" s="216" t="s">
        <v>162</v>
      </c>
      <c r="AU327" s="216" t="s">
        <v>77</v>
      </c>
      <c r="AY327" s="14" t="s">
        <v>166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4" t="s">
        <v>83</v>
      </c>
      <c r="BK327" s="217">
        <f>ROUND(I327*H327,2)</f>
        <v>0</v>
      </c>
      <c r="BL327" s="14" t="s">
        <v>97</v>
      </c>
      <c r="BM327" s="216" t="s">
        <v>2058</v>
      </c>
    </row>
    <row r="328" s="2" customFormat="1" ht="37.8" customHeight="1">
      <c r="A328" s="35"/>
      <c r="B328" s="36"/>
      <c r="C328" s="204" t="s">
        <v>1153</v>
      </c>
      <c r="D328" s="204" t="s">
        <v>162</v>
      </c>
      <c r="E328" s="205" t="s">
        <v>2059</v>
      </c>
      <c r="F328" s="206" t="s">
        <v>2060</v>
      </c>
      <c r="G328" s="207" t="s">
        <v>165</v>
      </c>
      <c r="H328" s="208">
        <v>1</v>
      </c>
      <c r="I328" s="209"/>
      <c r="J328" s="210">
        <f>ROUND(I328*H328,2)</f>
        <v>0</v>
      </c>
      <c r="K328" s="206" t="s">
        <v>1</v>
      </c>
      <c r="L328" s="211"/>
      <c r="M328" s="212" t="s">
        <v>1</v>
      </c>
      <c r="N328" s="213" t="s">
        <v>42</v>
      </c>
      <c r="O328" s="88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6" t="s">
        <v>190</v>
      </c>
      <c r="AT328" s="216" t="s">
        <v>162</v>
      </c>
      <c r="AU328" s="216" t="s">
        <v>77</v>
      </c>
      <c r="AY328" s="14" t="s">
        <v>166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4" t="s">
        <v>83</v>
      </c>
      <c r="BK328" s="217">
        <f>ROUND(I328*H328,2)</f>
        <v>0</v>
      </c>
      <c r="BL328" s="14" t="s">
        <v>97</v>
      </c>
      <c r="BM328" s="216" t="s">
        <v>2061</v>
      </c>
    </row>
    <row r="329" s="2" customFormat="1" ht="24.15" customHeight="1">
      <c r="A329" s="35"/>
      <c r="B329" s="36"/>
      <c r="C329" s="218" t="s">
        <v>1157</v>
      </c>
      <c r="D329" s="218" t="s">
        <v>559</v>
      </c>
      <c r="E329" s="219" t="s">
        <v>2062</v>
      </c>
      <c r="F329" s="220" t="s">
        <v>2063</v>
      </c>
      <c r="G329" s="221" t="s">
        <v>165</v>
      </c>
      <c r="H329" s="222">
        <v>14</v>
      </c>
      <c r="I329" s="223"/>
      <c r="J329" s="224">
        <f>ROUND(I329*H329,2)</f>
        <v>0</v>
      </c>
      <c r="K329" s="220" t="s">
        <v>1</v>
      </c>
      <c r="L329" s="41"/>
      <c r="M329" s="225" t="s">
        <v>1</v>
      </c>
      <c r="N329" s="226" t="s">
        <v>42</v>
      </c>
      <c r="O329" s="88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6" t="s">
        <v>431</v>
      </c>
      <c r="AT329" s="216" t="s">
        <v>559</v>
      </c>
      <c r="AU329" s="216" t="s">
        <v>77</v>
      </c>
      <c r="AY329" s="14" t="s">
        <v>166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4" t="s">
        <v>83</v>
      </c>
      <c r="BK329" s="217">
        <f>ROUND(I329*H329,2)</f>
        <v>0</v>
      </c>
      <c r="BL329" s="14" t="s">
        <v>431</v>
      </c>
      <c r="BM329" s="216" t="s">
        <v>2064</v>
      </c>
    </row>
    <row r="330" s="2" customFormat="1" ht="24.15" customHeight="1">
      <c r="A330" s="35"/>
      <c r="B330" s="36"/>
      <c r="C330" s="218" t="s">
        <v>1161</v>
      </c>
      <c r="D330" s="218" t="s">
        <v>559</v>
      </c>
      <c r="E330" s="219" t="s">
        <v>2065</v>
      </c>
      <c r="F330" s="220" t="s">
        <v>1835</v>
      </c>
      <c r="G330" s="221" t="s">
        <v>165</v>
      </c>
      <c r="H330" s="222">
        <v>1</v>
      </c>
      <c r="I330" s="223"/>
      <c r="J330" s="224">
        <f>ROUND(I330*H330,2)</f>
        <v>0</v>
      </c>
      <c r="K330" s="220" t="s">
        <v>1</v>
      </c>
      <c r="L330" s="41"/>
      <c r="M330" s="225" t="s">
        <v>1</v>
      </c>
      <c r="N330" s="226" t="s">
        <v>42</v>
      </c>
      <c r="O330" s="88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16" t="s">
        <v>562</v>
      </c>
      <c r="AT330" s="216" t="s">
        <v>559</v>
      </c>
      <c r="AU330" s="216" t="s">
        <v>77</v>
      </c>
      <c r="AY330" s="14" t="s">
        <v>166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4" t="s">
        <v>83</v>
      </c>
      <c r="BK330" s="217">
        <f>ROUND(I330*H330,2)</f>
        <v>0</v>
      </c>
      <c r="BL330" s="14" t="s">
        <v>562</v>
      </c>
      <c r="BM330" s="216" t="s">
        <v>2066</v>
      </c>
    </row>
    <row r="331" s="2" customFormat="1" ht="24.15" customHeight="1">
      <c r="A331" s="35"/>
      <c r="B331" s="36"/>
      <c r="C331" s="204" t="s">
        <v>838</v>
      </c>
      <c r="D331" s="204" t="s">
        <v>162</v>
      </c>
      <c r="E331" s="205" t="s">
        <v>2067</v>
      </c>
      <c r="F331" s="206" t="s">
        <v>2068</v>
      </c>
      <c r="G331" s="207" t="s">
        <v>165</v>
      </c>
      <c r="H331" s="208">
        <v>2</v>
      </c>
      <c r="I331" s="209"/>
      <c r="J331" s="210">
        <f>ROUND(I331*H331,2)</f>
        <v>0</v>
      </c>
      <c r="K331" s="206" t="s">
        <v>1</v>
      </c>
      <c r="L331" s="211"/>
      <c r="M331" s="212" t="s">
        <v>1</v>
      </c>
      <c r="N331" s="213" t="s">
        <v>42</v>
      </c>
      <c r="O331" s="88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6" t="s">
        <v>85</v>
      </c>
      <c r="AT331" s="216" t="s">
        <v>162</v>
      </c>
      <c r="AU331" s="216" t="s">
        <v>77</v>
      </c>
      <c r="AY331" s="14" t="s">
        <v>166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4" t="s">
        <v>83</v>
      </c>
      <c r="BK331" s="217">
        <f>ROUND(I331*H331,2)</f>
        <v>0</v>
      </c>
      <c r="BL331" s="14" t="s">
        <v>83</v>
      </c>
      <c r="BM331" s="216" t="s">
        <v>2069</v>
      </c>
    </row>
    <row r="332" s="2" customFormat="1" ht="14.4" customHeight="1">
      <c r="A332" s="35"/>
      <c r="B332" s="36"/>
      <c r="C332" s="218" t="s">
        <v>842</v>
      </c>
      <c r="D332" s="218" t="s">
        <v>559</v>
      </c>
      <c r="E332" s="219" t="s">
        <v>2070</v>
      </c>
      <c r="F332" s="220" t="s">
        <v>2071</v>
      </c>
      <c r="G332" s="221" t="s">
        <v>165</v>
      </c>
      <c r="H332" s="222">
        <v>39</v>
      </c>
      <c r="I332" s="223"/>
      <c r="J332" s="224">
        <f>ROUND(I332*H332,2)</f>
        <v>0</v>
      </c>
      <c r="K332" s="220" t="s">
        <v>1</v>
      </c>
      <c r="L332" s="41"/>
      <c r="M332" s="225" t="s">
        <v>1</v>
      </c>
      <c r="N332" s="226" t="s">
        <v>42</v>
      </c>
      <c r="O332" s="88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6" t="s">
        <v>83</v>
      </c>
      <c r="AT332" s="216" t="s">
        <v>559</v>
      </c>
      <c r="AU332" s="216" t="s">
        <v>77</v>
      </c>
      <c r="AY332" s="14" t="s">
        <v>166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4" t="s">
        <v>83</v>
      </c>
      <c r="BK332" s="217">
        <f>ROUND(I332*H332,2)</f>
        <v>0</v>
      </c>
      <c r="BL332" s="14" t="s">
        <v>83</v>
      </c>
      <c r="BM332" s="216" t="s">
        <v>2072</v>
      </c>
    </row>
    <row r="333" s="2" customFormat="1" ht="14.4" customHeight="1">
      <c r="A333" s="35"/>
      <c r="B333" s="36"/>
      <c r="C333" s="218" t="s">
        <v>846</v>
      </c>
      <c r="D333" s="218" t="s">
        <v>559</v>
      </c>
      <c r="E333" s="219" t="s">
        <v>2073</v>
      </c>
      <c r="F333" s="220" t="s">
        <v>2074</v>
      </c>
      <c r="G333" s="221" t="s">
        <v>165</v>
      </c>
      <c r="H333" s="222">
        <v>39</v>
      </c>
      <c r="I333" s="223"/>
      <c r="J333" s="224">
        <f>ROUND(I333*H333,2)</f>
        <v>0</v>
      </c>
      <c r="K333" s="220" t="s">
        <v>1</v>
      </c>
      <c r="L333" s="41"/>
      <c r="M333" s="225" t="s">
        <v>1</v>
      </c>
      <c r="N333" s="226" t="s">
        <v>42</v>
      </c>
      <c r="O333" s="88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6" t="s">
        <v>83</v>
      </c>
      <c r="AT333" s="216" t="s">
        <v>559</v>
      </c>
      <c r="AU333" s="216" t="s">
        <v>77</v>
      </c>
      <c r="AY333" s="14" t="s">
        <v>166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4" t="s">
        <v>83</v>
      </c>
      <c r="BK333" s="217">
        <f>ROUND(I333*H333,2)</f>
        <v>0</v>
      </c>
      <c r="BL333" s="14" t="s">
        <v>83</v>
      </c>
      <c r="BM333" s="216" t="s">
        <v>2075</v>
      </c>
    </row>
    <row r="334" s="2" customFormat="1" ht="37.8" customHeight="1">
      <c r="A334" s="35"/>
      <c r="B334" s="36"/>
      <c r="C334" s="204" t="s">
        <v>850</v>
      </c>
      <c r="D334" s="204" t="s">
        <v>162</v>
      </c>
      <c r="E334" s="205" t="s">
        <v>2076</v>
      </c>
      <c r="F334" s="206" t="s">
        <v>2077</v>
      </c>
      <c r="G334" s="207" t="s">
        <v>209</v>
      </c>
      <c r="H334" s="208">
        <v>3750</v>
      </c>
      <c r="I334" s="209"/>
      <c r="J334" s="210">
        <f>ROUND(I334*H334,2)</f>
        <v>0</v>
      </c>
      <c r="K334" s="206" t="s">
        <v>1</v>
      </c>
      <c r="L334" s="211"/>
      <c r="M334" s="212" t="s">
        <v>1</v>
      </c>
      <c r="N334" s="213" t="s">
        <v>42</v>
      </c>
      <c r="O334" s="88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6" t="s">
        <v>85</v>
      </c>
      <c r="AT334" s="216" t="s">
        <v>162</v>
      </c>
      <c r="AU334" s="216" t="s">
        <v>77</v>
      </c>
      <c r="AY334" s="14" t="s">
        <v>166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4" t="s">
        <v>83</v>
      </c>
      <c r="BK334" s="217">
        <f>ROUND(I334*H334,2)</f>
        <v>0</v>
      </c>
      <c r="BL334" s="14" t="s">
        <v>83</v>
      </c>
      <c r="BM334" s="216" t="s">
        <v>2078</v>
      </c>
    </row>
    <row r="335" s="2" customFormat="1" ht="24.15" customHeight="1">
      <c r="A335" s="35"/>
      <c r="B335" s="36"/>
      <c r="C335" s="218" t="s">
        <v>854</v>
      </c>
      <c r="D335" s="218" t="s">
        <v>559</v>
      </c>
      <c r="E335" s="219" t="s">
        <v>2079</v>
      </c>
      <c r="F335" s="220" t="s">
        <v>2080</v>
      </c>
      <c r="G335" s="221" t="s">
        <v>209</v>
      </c>
      <c r="H335" s="222">
        <v>3750</v>
      </c>
      <c r="I335" s="223"/>
      <c r="J335" s="224">
        <f>ROUND(I335*H335,2)</f>
        <v>0</v>
      </c>
      <c r="K335" s="220" t="s">
        <v>1</v>
      </c>
      <c r="L335" s="41"/>
      <c r="M335" s="225" t="s">
        <v>1</v>
      </c>
      <c r="N335" s="226" t="s">
        <v>42</v>
      </c>
      <c r="O335" s="88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16" t="s">
        <v>83</v>
      </c>
      <c r="AT335" s="216" t="s">
        <v>559</v>
      </c>
      <c r="AU335" s="216" t="s">
        <v>77</v>
      </c>
      <c r="AY335" s="14" t="s">
        <v>166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4" t="s">
        <v>83</v>
      </c>
      <c r="BK335" s="217">
        <f>ROUND(I335*H335,2)</f>
        <v>0</v>
      </c>
      <c r="BL335" s="14" t="s">
        <v>83</v>
      </c>
      <c r="BM335" s="216" t="s">
        <v>2081</v>
      </c>
    </row>
    <row r="336" s="2" customFormat="1" ht="37.8" customHeight="1">
      <c r="A336" s="35"/>
      <c r="B336" s="36"/>
      <c r="C336" s="218" t="s">
        <v>858</v>
      </c>
      <c r="D336" s="218" t="s">
        <v>559</v>
      </c>
      <c r="E336" s="219" t="s">
        <v>2082</v>
      </c>
      <c r="F336" s="220" t="s">
        <v>2083</v>
      </c>
      <c r="G336" s="221" t="s">
        <v>165</v>
      </c>
      <c r="H336" s="222">
        <v>24</v>
      </c>
      <c r="I336" s="223"/>
      <c r="J336" s="224">
        <f>ROUND(I336*H336,2)</f>
        <v>0</v>
      </c>
      <c r="K336" s="220" t="s">
        <v>1</v>
      </c>
      <c r="L336" s="41"/>
      <c r="M336" s="225" t="s">
        <v>1</v>
      </c>
      <c r="N336" s="226" t="s">
        <v>42</v>
      </c>
      <c r="O336" s="88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6" t="s">
        <v>83</v>
      </c>
      <c r="AT336" s="216" t="s">
        <v>559</v>
      </c>
      <c r="AU336" s="216" t="s">
        <v>77</v>
      </c>
      <c r="AY336" s="14" t="s">
        <v>166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4" t="s">
        <v>83</v>
      </c>
      <c r="BK336" s="217">
        <f>ROUND(I336*H336,2)</f>
        <v>0</v>
      </c>
      <c r="BL336" s="14" t="s">
        <v>83</v>
      </c>
      <c r="BM336" s="216" t="s">
        <v>2084</v>
      </c>
    </row>
    <row r="337" s="2" customFormat="1" ht="24.15" customHeight="1">
      <c r="A337" s="35"/>
      <c r="B337" s="36"/>
      <c r="C337" s="218" t="s">
        <v>862</v>
      </c>
      <c r="D337" s="218" t="s">
        <v>559</v>
      </c>
      <c r="E337" s="219" t="s">
        <v>2085</v>
      </c>
      <c r="F337" s="220" t="s">
        <v>2086</v>
      </c>
      <c r="G337" s="221" t="s">
        <v>165</v>
      </c>
      <c r="H337" s="222">
        <v>24</v>
      </c>
      <c r="I337" s="223"/>
      <c r="J337" s="224">
        <f>ROUND(I337*H337,2)</f>
        <v>0</v>
      </c>
      <c r="K337" s="220" t="s">
        <v>1</v>
      </c>
      <c r="L337" s="41"/>
      <c r="M337" s="225" t="s">
        <v>1</v>
      </c>
      <c r="N337" s="226" t="s">
        <v>42</v>
      </c>
      <c r="O337" s="88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6" t="s">
        <v>83</v>
      </c>
      <c r="AT337" s="216" t="s">
        <v>559</v>
      </c>
      <c r="AU337" s="216" t="s">
        <v>77</v>
      </c>
      <c r="AY337" s="14" t="s">
        <v>166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4" t="s">
        <v>83</v>
      </c>
      <c r="BK337" s="217">
        <f>ROUND(I337*H337,2)</f>
        <v>0</v>
      </c>
      <c r="BL337" s="14" t="s">
        <v>83</v>
      </c>
      <c r="BM337" s="216" t="s">
        <v>2087</v>
      </c>
    </row>
    <row r="338" s="2" customFormat="1" ht="24.15" customHeight="1">
      <c r="A338" s="35"/>
      <c r="B338" s="36"/>
      <c r="C338" s="204" t="s">
        <v>866</v>
      </c>
      <c r="D338" s="204" t="s">
        <v>162</v>
      </c>
      <c r="E338" s="205" t="s">
        <v>2088</v>
      </c>
      <c r="F338" s="206" t="s">
        <v>2089</v>
      </c>
      <c r="G338" s="207" t="s">
        <v>209</v>
      </c>
      <c r="H338" s="208">
        <v>600</v>
      </c>
      <c r="I338" s="209"/>
      <c r="J338" s="210">
        <f>ROUND(I338*H338,2)</f>
        <v>0</v>
      </c>
      <c r="K338" s="206" t="s">
        <v>1</v>
      </c>
      <c r="L338" s="211"/>
      <c r="M338" s="212" t="s">
        <v>1</v>
      </c>
      <c r="N338" s="213" t="s">
        <v>42</v>
      </c>
      <c r="O338" s="88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16" t="s">
        <v>85</v>
      </c>
      <c r="AT338" s="216" t="s">
        <v>162</v>
      </c>
      <c r="AU338" s="216" t="s">
        <v>77</v>
      </c>
      <c r="AY338" s="14" t="s">
        <v>166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4" t="s">
        <v>83</v>
      </c>
      <c r="BK338" s="217">
        <f>ROUND(I338*H338,2)</f>
        <v>0</v>
      </c>
      <c r="BL338" s="14" t="s">
        <v>83</v>
      </c>
      <c r="BM338" s="216" t="s">
        <v>2090</v>
      </c>
    </row>
    <row r="339" s="2" customFormat="1" ht="24.15" customHeight="1">
      <c r="A339" s="35"/>
      <c r="B339" s="36"/>
      <c r="C339" s="204" t="s">
        <v>870</v>
      </c>
      <c r="D339" s="204" t="s">
        <v>162</v>
      </c>
      <c r="E339" s="205" t="s">
        <v>2091</v>
      </c>
      <c r="F339" s="206" t="s">
        <v>2092</v>
      </c>
      <c r="G339" s="207" t="s">
        <v>209</v>
      </c>
      <c r="H339" s="208">
        <v>120</v>
      </c>
      <c r="I339" s="209"/>
      <c r="J339" s="210">
        <f>ROUND(I339*H339,2)</f>
        <v>0</v>
      </c>
      <c r="K339" s="206" t="s">
        <v>1</v>
      </c>
      <c r="L339" s="211"/>
      <c r="M339" s="212" t="s">
        <v>1</v>
      </c>
      <c r="N339" s="213" t="s">
        <v>42</v>
      </c>
      <c r="O339" s="88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6" t="s">
        <v>210</v>
      </c>
      <c r="AT339" s="216" t="s">
        <v>162</v>
      </c>
      <c r="AU339" s="216" t="s">
        <v>77</v>
      </c>
      <c r="AY339" s="14" t="s">
        <v>166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4" t="s">
        <v>83</v>
      </c>
      <c r="BK339" s="217">
        <f>ROUND(I339*H339,2)</f>
        <v>0</v>
      </c>
      <c r="BL339" s="14" t="s">
        <v>210</v>
      </c>
      <c r="BM339" s="216" t="s">
        <v>2093</v>
      </c>
    </row>
    <row r="340" s="2" customFormat="1" ht="24.15" customHeight="1">
      <c r="A340" s="35"/>
      <c r="B340" s="36"/>
      <c r="C340" s="204" t="s">
        <v>877</v>
      </c>
      <c r="D340" s="204" t="s">
        <v>162</v>
      </c>
      <c r="E340" s="205" t="s">
        <v>2094</v>
      </c>
      <c r="F340" s="206" t="s">
        <v>2095</v>
      </c>
      <c r="G340" s="207" t="s">
        <v>165</v>
      </c>
      <c r="H340" s="208">
        <v>1</v>
      </c>
      <c r="I340" s="209"/>
      <c r="J340" s="210">
        <f>ROUND(I340*H340,2)</f>
        <v>0</v>
      </c>
      <c r="K340" s="206" t="s">
        <v>1</v>
      </c>
      <c r="L340" s="211"/>
      <c r="M340" s="212" t="s">
        <v>1</v>
      </c>
      <c r="N340" s="213" t="s">
        <v>42</v>
      </c>
      <c r="O340" s="88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6" t="s">
        <v>210</v>
      </c>
      <c r="AT340" s="216" t="s">
        <v>162</v>
      </c>
      <c r="AU340" s="216" t="s">
        <v>77</v>
      </c>
      <c r="AY340" s="14" t="s">
        <v>166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4" t="s">
        <v>83</v>
      </c>
      <c r="BK340" s="217">
        <f>ROUND(I340*H340,2)</f>
        <v>0</v>
      </c>
      <c r="BL340" s="14" t="s">
        <v>210</v>
      </c>
      <c r="BM340" s="216" t="s">
        <v>2096</v>
      </c>
    </row>
    <row r="341" s="2" customFormat="1" ht="24.15" customHeight="1">
      <c r="A341" s="35"/>
      <c r="B341" s="36"/>
      <c r="C341" s="204" t="s">
        <v>881</v>
      </c>
      <c r="D341" s="204" t="s">
        <v>162</v>
      </c>
      <c r="E341" s="205" t="s">
        <v>2097</v>
      </c>
      <c r="F341" s="206" t="s">
        <v>2098</v>
      </c>
      <c r="G341" s="207" t="s">
        <v>165</v>
      </c>
      <c r="H341" s="208">
        <v>7</v>
      </c>
      <c r="I341" s="209"/>
      <c r="J341" s="210">
        <f>ROUND(I341*H341,2)</f>
        <v>0</v>
      </c>
      <c r="K341" s="206" t="s">
        <v>1</v>
      </c>
      <c r="L341" s="211"/>
      <c r="M341" s="212" t="s">
        <v>1</v>
      </c>
      <c r="N341" s="213" t="s">
        <v>42</v>
      </c>
      <c r="O341" s="88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6" t="s">
        <v>210</v>
      </c>
      <c r="AT341" s="216" t="s">
        <v>162</v>
      </c>
      <c r="AU341" s="216" t="s">
        <v>77</v>
      </c>
      <c r="AY341" s="14" t="s">
        <v>166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4" t="s">
        <v>83</v>
      </c>
      <c r="BK341" s="217">
        <f>ROUND(I341*H341,2)</f>
        <v>0</v>
      </c>
      <c r="BL341" s="14" t="s">
        <v>210</v>
      </c>
      <c r="BM341" s="216" t="s">
        <v>2099</v>
      </c>
    </row>
    <row r="342" s="2" customFormat="1" ht="14.4" customHeight="1">
      <c r="A342" s="35"/>
      <c r="B342" s="36"/>
      <c r="C342" s="218" t="s">
        <v>885</v>
      </c>
      <c r="D342" s="218" t="s">
        <v>559</v>
      </c>
      <c r="E342" s="219" t="s">
        <v>2100</v>
      </c>
      <c r="F342" s="220" t="s">
        <v>2101</v>
      </c>
      <c r="G342" s="221" t="s">
        <v>209</v>
      </c>
      <c r="H342" s="222">
        <v>60</v>
      </c>
      <c r="I342" s="223"/>
      <c r="J342" s="224">
        <f>ROUND(I342*H342,2)</f>
        <v>0</v>
      </c>
      <c r="K342" s="220" t="s">
        <v>1</v>
      </c>
      <c r="L342" s="41"/>
      <c r="M342" s="225" t="s">
        <v>1</v>
      </c>
      <c r="N342" s="226" t="s">
        <v>42</v>
      </c>
      <c r="O342" s="88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6" t="s">
        <v>83</v>
      </c>
      <c r="AT342" s="216" t="s">
        <v>559</v>
      </c>
      <c r="AU342" s="216" t="s">
        <v>77</v>
      </c>
      <c r="AY342" s="14" t="s">
        <v>166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4" t="s">
        <v>83</v>
      </c>
      <c r="BK342" s="217">
        <f>ROUND(I342*H342,2)</f>
        <v>0</v>
      </c>
      <c r="BL342" s="14" t="s">
        <v>83</v>
      </c>
      <c r="BM342" s="216" t="s">
        <v>2102</v>
      </c>
    </row>
    <row r="343" s="2" customFormat="1" ht="14.4" customHeight="1">
      <c r="A343" s="35"/>
      <c r="B343" s="36"/>
      <c r="C343" s="218" t="s">
        <v>889</v>
      </c>
      <c r="D343" s="218" t="s">
        <v>559</v>
      </c>
      <c r="E343" s="219" t="s">
        <v>2103</v>
      </c>
      <c r="F343" s="220" t="s">
        <v>2104</v>
      </c>
      <c r="G343" s="221" t="s">
        <v>209</v>
      </c>
      <c r="H343" s="222">
        <v>60</v>
      </c>
      <c r="I343" s="223"/>
      <c r="J343" s="224">
        <f>ROUND(I343*H343,2)</f>
        <v>0</v>
      </c>
      <c r="K343" s="220" t="s">
        <v>1</v>
      </c>
      <c r="L343" s="41"/>
      <c r="M343" s="225" t="s">
        <v>1</v>
      </c>
      <c r="N343" s="226" t="s">
        <v>42</v>
      </c>
      <c r="O343" s="88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16" t="s">
        <v>83</v>
      </c>
      <c r="AT343" s="216" t="s">
        <v>559</v>
      </c>
      <c r="AU343" s="216" t="s">
        <v>77</v>
      </c>
      <c r="AY343" s="14" t="s">
        <v>166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4" t="s">
        <v>83</v>
      </c>
      <c r="BK343" s="217">
        <f>ROUND(I343*H343,2)</f>
        <v>0</v>
      </c>
      <c r="BL343" s="14" t="s">
        <v>83</v>
      </c>
      <c r="BM343" s="216" t="s">
        <v>2105</v>
      </c>
    </row>
    <row r="344" s="2" customFormat="1" ht="24.15" customHeight="1">
      <c r="A344" s="35"/>
      <c r="B344" s="36"/>
      <c r="C344" s="204" t="s">
        <v>893</v>
      </c>
      <c r="D344" s="204" t="s">
        <v>162</v>
      </c>
      <c r="E344" s="205" t="s">
        <v>384</v>
      </c>
      <c r="F344" s="206" t="s">
        <v>385</v>
      </c>
      <c r="G344" s="207" t="s">
        <v>209</v>
      </c>
      <c r="H344" s="208">
        <v>3750</v>
      </c>
      <c r="I344" s="209"/>
      <c r="J344" s="210">
        <f>ROUND(I344*H344,2)</f>
        <v>0</v>
      </c>
      <c r="K344" s="206" t="s">
        <v>1</v>
      </c>
      <c r="L344" s="211"/>
      <c r="M344" s="212" t="s">
        <v>1</v>
      </c>
      <c r="N344" s="213" t="s">
        <v>42</v>
      </c>
      <c r="O344" s="88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6" t="s">
        <v>85</v>
      </c>
      <c r="AT344" s="216" t="s">
        <v>162</v>
      </c>
      <c r="AU344" s="216" t="s">
        <v>77</v>
      </c>
      <c r="AY344" s="14" t="s">
        <v>166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4" t="s">
        <v>83</v>
      </c>
      <c r="BK344" s="217">
        <f>ROUND(I344*H344,2)</f>
        <v>0</v>
      </c>
      <c r="BL344" s="14" t="s">
        <v>83</v>
      </c>
      <c r="BM344" s="216" t="s">
        <v>2106</v>
      </c>
    </row>
    <row r="345" s="2" customFormat="1" ht="24.15" customHeight="1">
      <c r="A345" s="35"/>
      <c r="B345" s="36"/>
      <c r="C345" s="204" t="s">
        <v>897</v>
      </c>
      <c r="D345" s="204" t="s">
        <v>162</v>
      </c>
      <c r="E345" s="205" t="s">
        <v>2107</v>
      </c>
      <c r="F345" s="206" t="s">
        <v>2108</v>
      </c>
      <c r="G345" s="207" t="s">
        <v>209</v>
      </c>
      <c r="H345" s="208">
        <v>38</v>
      </c>
      <c r="I345" s="209"/>
      <c r="J345" s="210">
        <f>ROUND(I345*H345,2)</f>
        <v>0</v>
      </c>
      <c r="K345" s="206" t="s">
        <v>1</v>
      </c>
      <c r="L345" s="211"/>
      <c r="M345" s="212" t="s">
        <v>1</v>
      </c>
      <c r="N345" s="213" t="s">
        <v>42</v>
      </c>
      <c r="O345" s="88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6" t="s">
        <v>210</v>
      </c>
      <c r="AT345" s="216" t="s">
        <v>162</v>
      </c>
      <c r="AU345" s="216" t="s">
        <v>77</v>
      </c>
      <c r="AY345" s="14" t="s">
        <v>166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4" t="s">
        <v>83</v>
      </c>
      <c r="BK345" s="217">
        <f>ROUND(I345*H345,2)</f>
        <v>0</v>
      </c>
      <c r="BL345" s="14" t="s">
        <v>210</v>
      </c>
      <c r="BM345" s="216" t="s">
        <v>2109</v>
      </c>
    </row>
    <row r="346" s="2" customFormat="1" ht="24.15" customHeight="1">
      <c r="A346" s="35"/>
      <c r="B346" s="36"/>
      <c r="C346" s="218" t="s">
        <v>901</v>
      </c>
      <c r="D346" s="218" t="s">
        <v>559</v>
      </c>
      <c r="E346" s="219" t="s">
        <v>646</v>
      </c>
      <c r="F346" s="220" t="s">
        <v>647</v>
      </c>
      <c r="G346" s="221" t="s">
        <v>209</v>
      </c>
      <c r="H346" s="222">
        <v>3750</v>
      </c>
      <c r="I346" s="223"/>
      <c r="J346" s="224">
        <f>ROUND(I346*H346,2)</f>
        <v>0</v>
      </c>
      <c r="K346" s="220" t="s">
        <v>1</v>
      </c>
      <c r="L346" s="41"/>
      <c r="M346" s="225" t="s">
        <v>1</v>
      </c>
      <c r="N346" s="226" t="s">
        <v>42</v>
      </c>
      <c r="O346" s="88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6" t="s">
        <v>83</v>
      </c>
      <c r="AT346" s="216" t="s">
        <v>559</v>
      </c>
      <c r="AU346" s="216" t="s">
        <v>77</v>
      </c>
      <c r="AY346" s="14" t="s">
        <v>166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4" t="s">
        <v>83</v>
      </c>
      <c r="BK346" s="217">
        <f>ROUND(I346*H346,2)</f>
        <v>0</v>
      </c>
      <c r="BL346" s="14" t="s">
        <v>83</v>
      </c>
      <c r="BM346" s="216" t="s">
        <v>2110</v>
      </c>
    </row>
    <row r="347" s="2" customFormat="1" ht="24.15" customHeight="1">
      <c r="A347" s="35"/>
      <c r="B347" s="36"/>
      <c r="C347" s="218" t="s">
        <v>905</v>
      </c>
      <c r="D347" s="218" t="s">
        <v>559</v>
      </c>
      <c r="E347" s="219" t="s">
        <v>2111</v>
      </c>
      <c r="F347" s="220" t="s">
        <v>2112</v>
      </c>
      <c r="G347" s="221" t="s">
        <v>165</v>
      </c>
      <c r="H347" s="222">
        <v>8</v>
      </c>
      <c r="I347" s="223"/>
      <c r="J347" s="224">
        <f>ROUND(I347*H347,2)</f>
        <v>0</v>
      </c>
      <c r="K347" s="220" t="s">
        <v>1</v>
      </c>
      <c r="L347" s="41"/>
      <c r="M347" s="225" t="s">
        <v>1</v>
      </c>
      <c r="N347" s="226" t="s">
        <v>42</v>
      </c>
      <c r="O347" s="88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6" t="s">
        <v>83</v>
      </c>
      <c r="AT347" s="216" t="s">
        <v>559</v>
      </c>
      <c r="AU347" s="216" t="s">
        <v>77</v>
      </c>
      <c r="AY347" s="14" t="s">
        <v>166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4" t="s">
        <v>83</v>
      </c>
      <c r="BK347" s="217">
        <f>ROUND(I347*H347,2)</f>
        <v>0</v>
      </c>
      <c r="BL347" s="14" t="s">
        <v>83</v>
      </c>
      <c r="BM347" s="216" t="s">
        <v>2113</v>
      </c>
    </row>
    <row r="348" s="2" customFormat="1" ht="24.15" customHeight="1">
      <c r="A348" s="35"/>
      <c r="B348" s="36"/>
      <c r="C348" s="204" t="s">
        <v>909</v>
      </c>
      <c r="D348" s="204" t="s">
        <v>162</v>
      </c>
      <c r="E348" s="205" t="s">
        <v>2114</v>
      </c>
      <c r="F348" s="206" t="s">
        <v>2115</v>
      </c>
      <c r="G348" s="207" t="s">
        <v>165</v>
      </c>
      <c r="H348" s="208">
        <v>120</v>
      </c>
      <c r="I348" s="209"/>
      <c r="J348" s="210">
        <f>ROUND(I348*H348,2)</f>
        <v>0</v>
      </c>
      <c r="K348" s="206" t="s">
        <v>1</v>
      </c>
      <c r="L348" s="211"/>
      <c r="M348" s="212" t="s">
        <v>1</v>
      </c>
      <c r="N348" s="213" t="s">
        <v>42</v>
      </c>
      <c r="O348" s="88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6" t="s">
        <v>210</v>
      </c>
      <c r="AT348" s="216" t="s">
        <v>162</v>
      </c>
      <c r="AU348" s="216" t="s">
        <v>77</v>
      </c>
      <c r="AY348" s="14" t="s">
        <v>166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4" t="s">
        <v>83</v>
      </c>
      <c r="BK348" s="217">
        <f>ROUND(I348*H348,2)</f>
        <v>0</v>
      </c>
      <c r="BL348" s="14" t="s">
        <v>210</v>
      </c>
      <c r="BM348" s="216" t="s">
        <v>2116</v>
      </c>
    </row>
    <row r="349" s="2" customFormat="1" ht="24.15" customHeight="1">
      <c r="A349" s="35"/>
      <c r="B349" s="36"/>
      <c r="C349" s="218" t="s">
        <v>913</v>
      </c>
      <c r="D349" s="218" t="s">
        <v>559</v>
      </c>
      <c r="E349" s="219" t="s">
        <v>2117</v>
      </c>
      <c r="F349" s="220" t="s">
        <v>2118</v>
      </c>
      <c r="G349" s="221" t="s">
        <v>209</v>
      </c>
      <c r="H349" s="222">
        <v>120</v>
      </c>
      <c r="I349" s="223"/>
      <c r="J349" s="224">
        <f>ROUND(I349*H349,2)</f>
        <v>0</v>
      </c>
      <c r="K349" s="220" t="s">
        <v>1</v>
      </c>
      <c r="L349" s="41"/>
      <c r="M349" s="225" t="s">
        <v>1</v>
      </c>
      <c r="N349" s="226" t="s">
        <v>42</v>
      </c>
      <c r="O349" s="88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16" t="s">
        <v>83</v>
      </c>
      <c r="AT349" s="216" t="s">
        <v>559</v>
      </c>
      <c r="AU349" s="216" t="s">
        <v>77</v>
      </c>
      <c r="AY349" s="14" t="s">
        <v>166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4" t="s">
        <v>83</v>
      </c>
      <c r="BK349" s="217">
        <f>ROUND(I349*H349,2)</f>
        <v>0</v>
      </c>
      <c r="BL349" s="14" t="s">
        <v>83</v>
      </c>
      <c r="BM349" s="216" t="s">
        <v>2119</v>
      </c>
    </row>
    <row r="350" s="2" customFormat="1" ht="24.15" customHeight="1">
      <c r="A350" s="35"/>
      <c r="B350" s="36"/>
      <c r="C350" s="204" t="s">
        <v>917</v>
      </c>
      <c r="D350" s="204" t="s">
        <v>162</v>
      </c>
      <c r="E350" s="205" t="s">
        <v>2120</v>
      </c>
      <c r="F350" s="206" t="s">
        <v>2121</v>
      </c>
      <c r="G350" s="207" t="s">
        <v>209</v>
      </c>
      <c r="H350" s="208">
        <v>130</v>
      </c>
      <c r="I350" s="209"/>
      <c r="J350" s="210">
        <f>ROUND(I350*H350,2)</f>
        <v>0</v>
      </c>
      <c r="K350" s="206" t="s">
        <v>1</v>
      </c>
      <c r="L350" s="211"/>
      <c r="M350" s="212" t="s">
        <v>1</v>
      </c>
      <c r="N350" s="213" t="s">
        <v>42</v>
      </c>
      <c r="O350" s="88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6" t="s">
        <v>210</v>
      </c>
      <c r="AT350" s="216" t="s">
        <v>162</v>
      </c>
      <c r="AU350" s="216" t="s">
        <v>77</v>
      </c>
      <c r="AY350" s="14" t="s">
        <v>166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4" t="s">
        <v>83</v>
      </c>
      <c r="BK350" s="217">
        <f>ROUND(I350*H350,2)</f>
        <v>0</v>
      </c>
      <c r="BL350" s="14" t="s">
        <v>210</v>
      </c>
      <c r="BM350" s="216" t="s">
        <v>2122</v>
      </c>
    </row>
    <row r="351" s="2" customFormat="1" ht="24.15" customHeight="1">
      <c r="A351" s="35"/>
      <c r="B351" s="36"/>
      <c r="C351" s="218" t="s">
        <v>921</v>
      </c>
      <c r="D351" s="218" t="s">
        <v>559</v>
      </c>
      <c r="E351" s="219" t="s">
        <v>2123</v>
      </c>
      <c r="F351" s="220" t="s">
        <v>2124</v>
      </c>
      <c r="G351" s="221" t="s">
        <v>209</v>
      </c>
      <c r="H351" s="222">
        <v>60</v>
      </c>
      <c r="I351" s="223"/>
      <c r="J351" s="224">
        <f>ROUND(I351*H351,2)</f>
        <v>0</v>
      </c>
      <c r="K351" s="220" t="s">
        <v>1</v>
      </c>
      <c r="L351" s="41"/>
      <c r="M351" s="225" t="s">
        <v>1</v>
      </c>
      <c r="N351" s="226" t="s">
        <v>42</v>
      </c>
      <c r="O351" s="88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6" t="s">
        <v>83</v>
      </c>
      <c r="AT351" s="216" t="s">
        <v>559</v>
      </c>
      <c r="AU351" s="216" t="s">
        <v>77</v>
      </c>
      <c r="AY351" s="14" t="s">
        <v>166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4" t="s">
        <v>83</v>
      </c>
      <c r="BK351" s="217">
        <f>ROUND(I351*H351,2)</f>
        <v>0</v>
      </c>
      <c r="BL351" s="14" t="s">
        <v>83</v>
      </c>
      <c r="BM351" s="216" t="s">
        <v>2125</v>
      </c>
    </row>
    <row r="352" s="2" customFormat="1" ht="14.4" customHeight="1">
      <c r="A352" s="35"/>
      <c r="B352" s="36"/>
      <c r="C352" s="218" t="s">
        <v>925</v>
      </c>
      <c r="D352" s="218" t="s">
        <v>559</v>
      </c>
      <c r="E352" s="219" t="s">
        <v>2126</v>
      </c>
      <c r="F352" s="220" t="s">
        <v>2127</v>
      </c>
      <c r="G352" s="221" t="s">
        <v>209</v>
      </c>
      <c r="H352" s="222">
        <v>180</v>
      </c>
      <c r="I352" s="223"/>
      <c r="J352" s="224">
        <f>ROUND(I352*H352,2)</f>
        <v>0</v>
      </c>
      <c r="K352" s="220" t="s">
        <v>1</v>
      </c>
      <c r="L352" s="41"/>
      <c r="M352" s="225" t="s">
        <v>1</v>
      </c>
      <c r="N352" s="226" t="s">
        <v>42</v>
      </c>
      <c r="O352" s="88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6" t="s">
        <v>83</v>
      </c>
      <c r="AT352" s="216" t="s">
        <v>559</v>
      </c>
      <c r="AU352" s="216" t="s">
        <v>77</v>
      </c>
      <c r="AY352" s="14" t="s">
        <v>166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4" t="s">
        <v>83</v>
      </c>
      <c r="BK352" s="217">
        <f>ROUND(I352*H352,2)</f>
        <v>0</v>
      </c>
      <c r="BL352" s="14" t="s">
        <v>83</v>
      </c>
      <c r="BM352" s="216" t="s">
        <v>2128</v>
      </c>
    </row>
    <row r="353" s="2" customFormat="1" ht="14.4" customHeight="1">
      <c r="A353" s="35"/>
      <c r="B353" s="36"/>
      <c r="C353" s="218" t="s">
        <v>929</v>
      </c>
      <c r="D353" s="218" t="s">
        <v>559</v>
      </c>
      <c r="E353" s="219" t="s">
        <v>2129</v>
      </c>
      <c r="F353" s="220" t="s">
        <v>2130</v>
      </c>
      <c r="G353" s="221" t="s">
        <v>165</v>
      </c>
      <c r="H353" s="222">
        <v>8</v>
      </c>
      <c r="I353" s="223"/>
      <c r="J353" s="224">
        <f>ROUND(I353*H353,2)</f>
        <v>0</v>
      </c>
      <c r="K353" s="220" t="s">
        <v>1</v>
      </c>
      <c r="L353" s="41"/>
      <c r="M353" s="225" t="s">
        <v>1</v>
      </c>
      <c r="N353" s="226" t="s">
        <v>42</v>
      </c>
      <c r="O353" s="88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6" t="s">
        <v>83</v>
      </c>
      <c r="AT353" s="216" t="s">
        <v>559</v>
      </c>
      <c r="AU353" s="216" t="s">
        <v>77</v>
      </c>
      <c r="AY353" s="14" t="s">
        <v>166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4" t="s">
        <v>83</v>
      </c>
      <c r="BK353" s="217">
        <f>ROUND(I353*H353,2)</f>
        <v>0</v>
      </c>
      <c r="BL353" s="14" t="s">
        <v>83</v>
      </c>
      <c r="BM353" s="216" t="s">
        <v>2131</v>
      </c>
    </row>
    <row r="354" s="2" customFormat="1" ht="14.4" customHeight="1">
      <c r="A354" s="35"/>
      <c r="B354" s="36"/>
      <c r="C354" s="218" t="s">
        <v>933</v>
      </c>
      <c r="D354" s="218" t="s">
        <v>559</v>
      </c>
      <c r="E354" s="219" t="s">
        <v>1100</v>
      </c>
      <c r="F354" s="220" t="s">
        <v>1101</v>
      </c>
      <c r="G354" s="221" t="s">
        <v>219</v>
      </c>
      <c r="H354" s="222">
        <v>1.5</v>
      </c>
      <c r="I354" s="223"/>
      <c r="J354" s="224">
        <f>ROUND(I354*H354,2)</f>
        <v>0</v>
      </c>
      <c r="K354" s="220" t="s">
        <v>1</v>
      </c>
      <c r="L354" s="41"/>
      <c r="M354" s="225" t="s">
        <v>1</v>
      </c>
      <c r="N354" s="226" t="s">
        <v>42</v>
      </c>
      <c r="O354" s="88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6" t="s">
        <v>83</v>
      </c>
      <c r="AT354" s="216" t="s">
        <v>559</v>
      </c>
      <c r="AU354" s="216" t="s">
        <v>77</v>
      </c>
      <c r="AY354" s="14" t="s">
        <v>166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4" t="s">
        <v>83</v>
      </c>
      <c r="BK354" s="217">
        <f>ROUND(I354*H354,2)</f>
        <v>0</v>
      </c>
      <c r="BL354" s="14" t="s">
        <v>83</v>
      </c>
      <c r="BM354" s="216" t="s">
        <v>2132</v>
      </c>
    </row>
    <row r="355" s="2" customFormat="1" ht="14.4" customHeight="1">
      <c r="A355" s="35"/>
      <c r="B355" s="36"/>
      <c r="C355" s="218" t="s">
        <v>937</v>
      </c>
      <c r="D355" s="218" t="s">
        <v>559</v>
      </c>
      <c r="E355" s="219" t="s">
        <v>2133</v>
      </c>
      <c r="F355" s="220" t="s">
        <v>2134</v>
      </c>
      <c r="G355" s="221" t="s">
        <v>209</v>
      </c>
      <c r="H355" s="222">
        <v>600</v>
      </c>
      <c r="I355" s="223"/>
      <c r="J355" s="224">
        <f>ROUND(I355*H355,2)</f>
        <v>0</v>
      </c>
      <c r="K355" s="220" t="s">
        <v>1</v>
      </c>
      <c r="L355" s="41"/>
      <c r="M355" s="225" t="s">
        <v>1</v>
      </c>
      <c r="N355" s="226" t="s">
        <v>42</v>
      </c>
      <c r="O355" s="88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6" t="s">
        <v>562</v>
      </c>
      <c r="AT355" s="216" t="s">
        <v>559</v>
      </c>
      <c r="AU355" s="216" t="s">
        <v>77</v>
      </c>
      <c r="AY355" s="14" t="s">
        <v>166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4" t="s">
        <v>83</v>
      </c>
      <c r="BK355" s="217">
        <f>ROUND(I355*H355,2)</f>
        <v>0</v>
      </c>
      <c r="BL355" s="14" t="s">
        <v>562</v>
      </c>
      <c r="BM355" s="216" t="s">
        <v>2135</v>
      </c>
    </row>
    <row r="356" s="2" customFormat="1" ht="14.4" customHeight="1">
      <c r="A356" s="35"/>
      <c r="B356" s="36"/>
      <c r="C356" s="218" t="s">
        <v>941</v>
      </c>
      <c r="D356" s="218" t="s">
        <v>559</v>
      </c>
      <c r="E356" s="219" t="s">
        <v>2136</v>
      </c>
      <c r="F356" s="220" t="s">
        <v>2137</v>
      </c>
      <c r="G356" s="221" t="s">
        <v>209</v>
      </c>
      <c r="H356" s="222">
        <v>120</v>
      </c>
      <c r="I356" s="223"/>
      <c r="J356" s="224">
        <f>ROUND(I356*H356,2)</f>
        <v>0</v>
      </c>
      <c r="K356" s="220" t="s">
        <v>1</v>
      </c>
      <c r="L356" s="41"/>
      <c r="M356" s="225" t="s">
        <v>1</v>
      </c>
      <c r="N356" s="226" t="s">
        <v>42</v>
      </c>
      <c r="O356" s="88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16" t="s">
        <v>562</v>
      </c>
      <c r="AT356" s="216" t="s">
        <v>559</v>
      </c>
      <c r="AU356" s="216" t="s">
        <v>77</v>
      </c>
      <c r="AY356" s="14" t="s">
        <v>166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4" t="s">
        <v>83</v>
      </c>
      <c r="BK356" s="217">
        <f>ROUND(I356*H356,2)</f>
        <v>0</v>
      </c>
      <c r="BL356" s="14" t="s">
        <v>562</v>
      </c>
      <c r="BM356" s="216" t="s">
        <v>2138</v>
      </c>
    </row>
    <row r="357" s="2" customFormat="1" ht="14.4" customHeight="1">
      <c r="A357" s="35"/>
      <c r="B357" s="36"/>
      <c r="C357" s="218" t="s">
        <v>945</v>
      </c>
      <c r="D357" s="218" t="s">
        <v>559</v>
      </c>
      <c r="E357" s="219" t="s">
        <v>2139</v>
      </c>
      <c r="F357" s="220" t="s">
        <v>2140</v>
      </c>
      <c r="G357" s="221" t="s">
        <v>209</v>
      </c>
      <c r="H357" s="222">
        <v>120</v>
      </c>
      <c r="I357" s="223"/>
      <c r="J357" s="224">
        <f>ROUND(I357*H357,2)</f>
        <v>0</v>
      </c>
      <c r="K357" s="220" t="s">
        <v>1</v>
      </c>
      <c r="L357" s="41"/>
      <c r="M357" s="225" t="s">
        <v>1</v>
      </c>
      <c r="N357" s="226" t="s">
        <v>42</v>
      </c>
      <c r="O357" s="88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16" t="s">
        <v>562</v>
      </c>
      <c r="AT357" s="216" t="s">
        <v>559</v>
      </c>
      <c r="AU357" s="216" t="s">
        <v>77</v>
      </c>
      <c r="AY357" s="14" t="s">
        <v>166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4" t="s">
        <v>83</v>
      </c>
      <c r="BK357" s="217">
        <f>ROUND(I357*H357,2)</f>
        <v>0</v>
      </c>
      <c r="BL357" s="14" t="s">
        <v>562</v>
      </c>
      <c r="BM357" s="216" t="s">
        <v>2141</v>
      </c>
    </row>
    <row r="358" s="2" customFormat="1" ht="24.15" customHeight="1">
      <c r="A358" s="35"/>
      <c r="B358" s="36"/>
      <c r="C358" s="218" t="s">
        <v>949</v>
      </c>
      <c r="D358" s="218" t="s">
        <v>559</v>
      </c>
      <c r="E358" s="219" t="s">
        <v>2142</v>
      </c>
      <c r="F358" s="220" t="s">
        <v>2143</v>
      </c>
      <c r="G358" s="221" t="s">
        <v>165</v>
      </c>
      <c r="H358" s="222">
        <v>1</v>
      </c>
      <c r="I358" s="223"/>
      <c r="J358" s="224">
        <f>ROUND(I358*H358,2)</f>
        <v>0</v>
      </c>
      <c r="K358" s="220" t="s">
        <v>1</v>
      </c>
      <c r="L358" s="41"/>
      <c r="M358" s="225" t="s">
        <v>1</v>
      </c>
      <c r="N358" s="226" t="s">
        <v>42</v>
      </c>
      <c r="O358" s="88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6" t="s">
        <v>562</v>
      </c>
      <c r="AT358" s="216" t="s">
        <v>559</v>
      </c>
      <c r="AU358" s="216" t="s">
        <v>77</v>
      </c>
      <c r="AY358" s="14" t="s">
        <v>166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4" t="s">
        <v>83</v>
      </c>
      <c r="BK358" s="217">
        <f>ROUND(I358*H358,2)</f>
        <v>0</v>
      </c>
      <c r="BL358" s="14" t="s">
        <v>562</v>
      </c>
      <c r="BM358" s="216" t="s">
        <v>2144</v>
      </c>
    </row>
    <row r="359" s="2" customFormat="1" ht="24.15" customHeight="1">
      <c r="A359" s="35"/>
      <c r="B359" s="36"/>
      <c r="C359" s="204" t="s">
        <v>953</v>
      </c>
      <c r="D359" s="204" t="s">
        <v>162</v>
      </c>
      <c r="E359" s="205" t="s">
        <v>2145</v>
      </c>
      <c r="F359" s="206" t="s">
        <v>2146</v>
      </c>
      <c r="G359" s="207" t="s">
        <v>209</v>
      </c>
      <c r="H359" s="208">
        <v>120</v>
      </c>
      <c r="I359" s="209"/>
      <c r="J359" s="210">
        <f>ROUND(I359*H359,2)</f>
        <v>0</v>
      </c>
      <c r="K359" s="206" t="s">
        <v>1</v>
      </c>
      <c r="L359" s="211"/>
      <c r="M359" s="212" t="s">
        <v>1</v>
      </c>
      <c r="N359" s="213" t="s">
        <v>42</v>
      </c>
      <c r="O359" s="88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16" t="s">
        <v>210</v>
      </c>
      <c r="AT359" s="216" t="s">
        <v>162</v>
      </c>
      <c r="AU359" s="216" t="s">
        <v>77</v>
      </c>
      <c r="AY359" s="14" t="s">
        <v>166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4" t="s">
        <v>83</v>
      </c>
      <c r="BK359" s="217">
        <f>ROUND(I359*H359,2)</f>
        <v>0</v>
      </c>
      <c r="BL359" s="14" t="s">
        <v>210</v>
      </c>
      <c r="BM359" s="216" t="s">
        <v>2147</v>
      </c>
    </row>
    <row r="360" s="2" customFormat="1" ht="14.4" customHeight="1">
      <c r="A360" s="35"/>
      <c r="B360" s="36"/>
      <c r="C360" s="218" t="s">
        <v>957</v>
      </c>
      <c r="D360" s="218" t="s">
        <v>559</v>
      </c>
      <c r="E360" s="219" t="s">
        <v>2148</v>
      </c>
      <c r="F360" s="220" t="s">
        <v>1529</v>
      </c>
      <c r="G360" s="221" t="s">
        <v>165</v>
      </c>
      <c r="H360" s="222">
        <v>2</v>
      </c>
      <c r="I360" s="223"/>
      <c r="J360" s="224">
        <f>ROUND(I360*H360,2)</f>
        <v>0</v>
      </c>
      <c r="K360" s="220" t="s">
        <v>1</v>
      </c>
      <c r="L360" s="41"/>
      <c r="M360" s="225" t="s">
        <v>1</v>
      </c>
      <c r="N360" s="226" t="s">
        <v>42</v>
      </c>
      <c r="O360" s="88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6" t="s">
        <v>562</v>
      </c>
      <c r="AT360" s="216" t="s">
        <v>559</v>
      </c>
      <c r="AU360" s="216" t="s">
        <v>77</v>
      </c>
      <c r="AY360" s="14" t="s">
        <v>166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4" t="s">
        <v>83</v>
      </c>
      <c r="BK360" s="217">
        <f>ROUND(I360*H360,2)</f>
        <v>0</v>
      </c>
      <c r="BL360" s="14" t="s">
        <v>562</v>
      </c>
      <c r="BM360" s="216" t="s">
        <v>2149</v>
      </c>
    </row>
    <row r="361" s="2" customFormat="1" ht="24.15" customHeight="1">
      <c r="A361" s="35"/>
      <c r="B361" s="36"/>
      <c r="C361" s="218" t="s">
        <v>961</v>
      </c>
      <c r="D361" s="218" t="s">
        <v>559</v>
      </c>
      <c r="E361" s="219" t="s">
        <v>2150</v>
      </c>
      <c r="F361" s="220" t="s">
        <v>2151</v>
      </c>
      <c r="G361" s="221" t="s">
        <v>165</v>
      </c>
      <c r="H361" s="222">
        <v>1</v>
      </c>
      <c r="I361" s="223"/>
      <c r="J361" s="224">
        <f>ROUND(I361*H361,2)</f>
        <v>0</v>
      </c>
      <c r="K361" s="220" t="s">
        <v>1</v>
      </c>
      <c r="L361" s="41"/>
      <c r="M361" s="225" t="s">
        <v>1</v>
      </c>
      <c r="N361" s="226" t="s">
        <v>42</v>
      </c>
      <c r="O361" s="88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6" t="s">
        <v>562</v>
      </c>
      <c r="AT361" s="216" t="s">
        <v>559</v>
      </c>
      <c r="AU361" s="216" t="s">
        <v>77</v>
      </c>
      <c r="AY361" s="14" t="s">
        <v>166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4" t="s">
        <v>83</v>
      </c>
      <c r="BK361" s="217">
        <f>ROUND(I361*H361,2)</f>
        <v>0</v>
      </c>
      <c r="BL361" s="14" t="s">
        <v>562</v>
      </c>
      <c r="BM361" s="216" t="s">
        <v>2152</v>
      </c>
    </row>
    <row r="362" s="2" customFormat="1" ht="24.15" customHeight="1">
      <c r="A362" s="35"/>
      <c r="B362" s="36"/>
      <c r="C362" s="218" t="s">
        <v>965</v>
      </c>
      <c r="D362" s="218" t="s">
        <v>559</v>
      </c>
      <c r="E362" s="219" t="s">
        <v>2153</v>
      </c>
      <c r="F362" s="220" t="s">
        <v>2154</v>
      </c>
      <c r="G362" s="221" t="s">
        <v>165</v>
      </c>
      <c r="H362" s="222">
        <v>2</v>
      </c>
      <c r="I362" s="223"/>
      <c r="J362" s="224">
        <f>ROUND(I362*H362,2)</f>
        <v>0</v>
      </c>
      <c r="K362" s="220" t="s">
        <v>1</v>
      </c>
      <c r="L362" s="41"/>
      <c r="M362" s="225" t="s">
        <v>1</v>
      </c>
      <c r="N362" s="226" t="s">
        <v>42</v>
      </c>
      <c r="O362" s="88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6" t="s">
        <v>562</v>
      </c>
      <c r="AT362" s="216" t="s">
        <v>559</v>
      </c>
      <c r="AU362" s="216" t="s">
        <v>77</v>
      </c>
      <c r="AY362" s="14" t="s">
        <v>166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4" t="s">
        <v>83</v>
      </c>
      <c r="BK362" s="217">
        <f>ROUND(I362*H362,2)</f>
        <v>0</v>
      </c>
      <c r="BL362" s="14" t="s">
        <v>562</v>
      </c>
      <c r="BM362" s="216" t="s">
        <v>2155</v>
      </c>
    </row>
    <row r="363" s="2" customFormat="1" ht="24.15" customHeight="1">
      <c r="A363" s="35"/>
      <c r="B363" s="36"/>
      <c r="C363" s="218" t="s">
        <v>969</v>
      </c>
      <c r="D363" s="218" t="s">
        <v>559</v>
      </c>
      <c r="E363" s="219" t="s">
        <v>2156</v>
      </c>
      <c r="F363" s="220" t="s">
        <v>2157</v>
      </c>
      <c r="G363" s="221" t="s">
        <v>165</v>
      </c>
      <c r="H363" s="222">
        <v>3</v>
      </c>
      <c r="I363" s="223"/>
      <c r="J363" s="224">
        <f>ROUND(I363*H363,2)</f>
        <v>0</v>
      </c>
      <c r="K363" s="220" t="s">
        <v>1</v>
      </c>
      <c r="L363" s="41"/>
      <c r="M363" s="225" t="s">
        <v>1</v>
      </c>
      <c r="N363" s="226" t="s">
        <v>42</v>
      </c>
      <c r="O363" s="88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6" t="s">
        <v>562</v>
      </c>
      <c r="AT363" s="216" t="s">
        <v>559</v>
      </c>
      <c r="AU363" s="216" t="s">
        <v>77</v>
      </c>
      <c r="AY363" s="14" t="s">
        <v>166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4" t="s">
        <v>83</v>
      </c>
      <c r="BK363" s="217">
        <f>ROUND(I363*H363,2)</f>
        <v>0</v>
      </c>
      <c r="BL363" s="14" t="s">
        <v>562</v>
      </c>
      <c r="BM363" s="216" t="s">
        <v>2158</v>
      </c>
    </row>
    <row r="364" s="2" customFormat="1" ht="24.15" customHeight="1">
      <c r="A364" s="35"/>
      <c r="B364" s="36"/>
      <c r="C364" s="218" t="s">
        <v>973</v>
      </c>
      <c r="D364" s="218" t="s">
        <v>559</v>
      </c>
      <c r="E364" s="219" t="s">
        <v>2159</v>
      </c>
      <c r="F364" s="220" t="s">
        <v>2160</v>
      </c>
      <c r="G364" s="221" t="s">
        <v>165</v>
      </c>
      <c r="H364" s="222">
        <v>1</v>
      </c>
      <c r="I364" s="223"/>
      <c r="J364" s="224">
        <f>ROUND(I364*H364,2)</f>
        <v>0</v>
      </c>
      <c r="K364" s="220" t="s">
        <v>1</v>
      </c>
      <c r="L364" s="41"/>
      <c r="M364" s="225" t="s">
        <v>1</v>
      </c>
      <c r="N364" s="226" t="s">
        <v>42</v>
      </c>
      <c r="O364" s="88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6" t="s">
        <v>562</v>
      </c>
      <c r="AT364" s="216" t="s">
        <v>559</v>
      </c>
      <c r="AU364" s="216" t="s">
        <v>77</v>
      </c>
      <c r="AY364" s="14" t="s">
        <v>166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4" t="s">
        <v>83</v>
      </c>
      <c r="BK364" s="217">
        <f>ROUND(I364*H364,2)</f>
        <v>0</v>
      </c>
      <c r="BL364" s="14" t="s">
        <v>562</v>
      </c>
      <c r="BM364" s="216" t="s">
        <v>2161</v>
      </c>
    </row>
    <row r="365" s="2" customFormat="1" ht="14.4" customHeight="1">
      <c r="A365" s="35"/>
      <c r="B365" s="36"/>
      <c r="C365" s="204" t="s">
        <v>1091</v>
      </c>
      <c r="D365" s="204" t="s">
        <v>162</v>
      </c>
      <c r="E365" s="205" t="s">
        <v>2162</v>
      </c>
      <c r="F365" s="206" t="s">
        <v>2163</v>
      </c>
      <c r="G365" s="207" t="s">
        <v>165</v>
      </c>
      <c r="H365" s="208">
        <v>1</v>
      </c>
      <c r="I365" s="209"/>
      <c r="J365" s="210">
        <f>ROUND(I365*H365,2)</f>
        <v>0</v>
      </c>
      <c r="K365" s="206" t="s">
        <v>1</v>
      </c>
      <c r="L365" s="211"/>
      <c r="M365" s="212" t="s">
        <v>1</v>
      </c>
      <c r="N365" s="213" t="s">
        <v>42</v>
      </c>
      <c r="O365" s="88"/>
      <c r="P365" s="214">
        <f>O365*H365</f>
        <v>0</v>
      </c>
      <c r="Q365" s="214">
        <v>0</v>
      </c>
      <c r="R365" s="214">
        <f>Q365*H365</f>
        <v>0</v>
      </c>
      <c r="S365" s="214">
        <v>0</v>
      </c>
      <c r="T365" s="21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6" t="s">
        <v>210</v>
      </c>
      <c r="AT365" s="216" t="s">
        <v>162</v>
      </c>
      <c r="AU365" s="216" t="s">
        <v>77</v>
      </c>
      <c r="AY365" s="14" t="s">
        <v>166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4" t="s">
        <v>83</v>
      </c>
      <c r="BK365" s="217">
        <f>ROUND(I365*H365,2)</f>
        <v>0</v>
      </c>
      <c r="BL365" s="14" t="s">
        <v>210</v>
      </c>
      <c r="BM365" s="216" t="s">
        <v>2164</v>
      </c>
    </row>
    <row r="366" s="2" customFormat="1" ht="24.15" customHeight="1">
      <c r="A366" s="35"/>
      <c r="B366" s="36"/>
      <c r="C366" s="218" t="s">
        <v>977</v>
      </c>
      <c r="D366" s="218" t="s">
        <v>559</v>
      </c>
      <c r="E366" s="219" t="s">
        <v>2165</v>
      </c>
      <c r="F366" s="220" t="s">
        <v>2166</v>
      </c>
      <c r="G366" s="221" t="s">
        <v>165</v>
      </c>
      <c r="H366" s="222">
        <v>3</v>
      </c>
      <c r="I366" s="223"/>
      <c r="J366" s="224">
        <f>ROUND(I366*H366,2)</f>
        <v>0</v>
      </c>
      <c r="K366" s="220" t="s">
        <v>1</v>
      </c>
      <c r="L366" s="41"/>
      <c r="M366" s="225" t="s">
        <v>1</v>
      </c>
      <c r="N366" s="226" t="s">
        <v>42</v>
      </c>
      <c r="O366" s="88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6" t="s">
        <v>562</v>
      </c>
      <c r="AT366" s="216" t="s">
        <v>559</v>
      </c>
      <c r="AU366" s="216" t="s">
        <v>77</v>
      </c>
      <c r="AY366" s="14" t="s">
        <v>166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4" t="s">
        <v>83</v>
      </c>
      <c r="BK366" s="217">
        <f>ROUND(I366*H366,2)</f>
        <v>0</v>
      </c>
      <c r="BL366" s="14" t="s">
        <v>562</v>
      </c>
      <c r="BM366" s="216" t="s">
        <v>2167</v>
      </c>
    </row>
    <row r="367" s="2" customFormat="1" ht="24.15" customHeight="1">
      <c r="A367" s="35"/>
      <c r="B367" s="36"/>
      <c r="C367" s="218" t="s">
        <v>981</v>
      </c>
      <c r="D367" s="218" t="s">
        <v>559</v>
      </c>
      <c r="E367" s="219" t="s">
        <v>2168</v>
      </c>
      <c r="F367" s="220" t="s">
        <v>2169</v>
      </c>
      <c r="G367" s="221" t="s">
        <v>165</v>
      </c>
      <c r="H367" s="222">
        <v>1</v>
      </c>
      <c r="I367" s="223"/>
      <c r="J367" s="224">
        <f>ROUND(I367*H367,2)</f>
        <v>0</v>
      </c>
      <c r="K367" s="220" t="s">
        <v>1</v>
      </c>
      <c r="L367" s="41"/>
      <c r="M367" s="225" t="s">
        <v>1</v>
      </c>
      <c r="N367" s="226" t="s">
        <v>42</v>
      </c>
      <c r="O367" s="88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6" t="s">
        <v>562</v>
      </c>
      <c r="AT367" s="216" t="s">
        <v>559</v>
      </c>
      <c r="AU367" s="216" t="s">
        <v>77</v>
      </c>
      <c r="AY367" s="14" t="s">
        <v>166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4" t="s">
        <v>83</v>
      </c>
      <c r="BK367" s="217">
        <f>ROUND(I367*H367,2)</f>
        <v>0</v>
      </c>
      <c r="BL367" s="14" t="s">
        <v>562</v>
      </c>
      <c r="BM367" s="216" t="s">
        <v>2170</v>
      </c>
    </row>
    <row r="368" s="2" customFormat="1" ht="24.15" customHeight="1">
      <c r="A368" s="35"/>
      <c r="B368" s="36"/>
      <c r="C368" s="218" t="s">
        <v>985</v>
      </c>
      <c r="D368" s="218" t="s">
        <v>559</v>
      </c>
      <c r="E368" s="219" t="s">
        <v>2171</v>
      </c>
      <c r="F368" s="220" t="s">
        <v>2172</v>
      </c>
      <c r="G368" s="221" t="s">
        <v>165</v>
      </c>
      <c r="H368" s="222">
        <v>1</v>
      </c>
      <c r="I368" s="223"/>
      <c r="J368" s="224">
        <f>ROUND(I368*H368,2)</f>
        <v>0</v>
      </c>
      <c r="K368" s="220" t="s">
        <v>1</v>
      </c>
      <c r="L368" s="41"/>
      <c r="M368" s="225" t="s">
        <v>1</v>
      </c>
      <c r="N368" s="226" t="s">
        <v>42</v>
      </c>
      <c r="O368" s="88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16" t="s">
        <v>562</v>
      </c>
      <c r="AT368" s="216" t="s">
        <v>559</v>
      </c>
      <c r="AU368" s="216" t="s">
        <v>77</v>
      </c>
      <c r="AY368" s="14" t="s">
        <v>166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4" t="s">
        <v>83</v>
      </c>
      <c r="BK368" s="217">
        <f>ROUND(I368*H368,2)</f>
        <v>0</v>
      </c>
      <c r="BL368" s="14" t="s">
        <v>562</v>
      </c>
      <c r="BM368" s="216" t="s">
        <v>2173</v>
      </c>
    </row>
    <row r="369" s="2" customFormat="1" ht="14.4" customHeight="1">
      <c r="A369" s="35"/>
      <c r="B369" s="36"/>
      <c r="C369" s="218" t="s">
        <v>989</v>
      </c>
      <c r="D369" s="218" t="s">
        <v>559</v>
      </c>
      <c r="E369" s="219" t="s">
        <v>2174</v>
      </c>
      <c r="F369" s="220" t="s">
        <v>2175</v>
      </c>
      <c r="G369" s="221" t="s">
        <v>165</v>
      </c>
      <c r="H369" s="222">
        <v>2</v>
      </c>
      <c r="I369" s="223"/>
      <c r="J369" s="224">
        <f>ROUND(I369*H369,2)</f>
        <v>0</v>
      </c>
      <c r="K369" s="220" t="s">
        <v>1</v>
      </c>
      <c r="L369" s="41"/>
      <c r="M369" s="225" t="s">
        <v>1</v>
      </c>
      <c r="N369" s="226" t="s">
        <v>42</v>
      </c>
      <c r="O369" s="88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16" t="s">
        <v>562</v>
      </c>
      <c r="AT369" s="216" t="s">
        <v>559</v>
      </c>
      <c r="AU369" s="216" t="s">
        <v>77</v>
      </c>
      <c r="AY369" s="14" t="s">
        <v>166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4" t="s">
        <v>83</v>
      </c>
      <c r="BK369" s="217">
        <f>ROUND(I369*H369,2)</f>
        <v>0</v>
      </c>
      <c r="BL369" s="14" t="s">
        <v>562</v>
      </c>
      <c r="BM369" s="216" t="s">
        <v>2176</v>
      </c>
    </row>
    <row r="370" s="2" customFormat="1" ht="14.4" customHeight="1">
      <c r="A370" s="35"/>
      <c r="B370" s="36"/>
      <c r="C370" s="218" t="s">
        <v>993</v>
      </c>
      <c r="D370" s="218" t="s">
        <v>559</v>
      </c>
      <c r="E370" s="219" t="s">
        <v>2177</v>
      </c>
      <c r="F370" s="220" t="s">
        <v>2178</v>
      </c>
      <c r="G370" s="221" t="s">
        <v>165</v>
      </c>
      <c r="H370" s="222">
        <v>2</v>
      </c>
      <c r="I370" s="223"/>
      <c r="J370" s="224">
        <f>ROUND(I370*H370,2)</f>
        <v>0</v>
      </c>
      <c r="K370" s="220" t="s">
        <v>1</v>
      </c>
      <c r="L370" s="41"/>
      <c r="M370" s="225" t="s">
        <v>1</v>
      </c>
      <c r="N370" s="226" t="s">
        <v>42</v>
      </c>
      <c r="O370" s="88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6" t="s">
        <v>562</v>
      </c>
      <c r="AT370" s="216" t="s">
        <v>559</v>
      </c>
      <c r="AU370" s="216" t="s">
        <v>77</v>
      </c>
      <c r="AY370" s="14" t="s">
        <v>166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4" t="s">
        <v>83</v>
      </c>
      <c r="BK370" s="217">
        <f>ROUND(I370*H370,2)</f>
        <v>0</v>
      </c>
      <c r="BL370" s="14" t="s">
        <v>562</v>
      </c>
      <c r="BM370" s="216" t="s">
        <v>2179</v>
      </c>
    </row>
    <row r="371" s="2" customFormat="1" ht="24.15" customHeight="1">
      <c r="A371" s="35"/>
      <c r="B371" s="36"/>
      <c r="C371" s="218" t="s">
        <v>997</v>
      </c>
      <c r="D371" s="218" t="s">
        <v>559</v>
      </c>
      <c r="E371" s="219" t="s">
        <v>2180</v>
      </c>
      <c r="F371" s="220" t="s">
        <v>2181</v>
      </c>
      <c r="G371" s="221" t="s">
        <v>165</v>
      </c>
      <c r="H371" s="222">
        <v>8</v>
      </c>
      <c r="I371" s="223"/>
      <c r="J371" s="224">
        <f>ROUND(I371*H371,2)</f>
        <v>0</v>
      </c>
      <c r="K371" s="220" t="s">
        <v>1</v>
      </c>
      <c r="L371" s="41"/>
      <c r="M371" s="225" t="s">
        <v>1</v>
      </c>
      <c r="N371" s="226" t="s">
        <v>42</v>
      </c>
      <c r="O371" s="88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6" t="s">
        <v>562</v>
      </c>
      <c r="AT371" s="216" t="s">
        <v>559</v>
      </c>
      <c r="AU371" s="216" t="s">
        <v>77</v>
      </c>
      <c r="AY371" s="14" t="s">
        <v>166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4" t="s">
        <v>83</v>
      </c>
      <c r="BK371" s="217">
        <f>ROUND(I371*H371,2)</f>
        <v>0</v>
      </c>
      <c r="BL371" s="14" t="s">
        <v>562</v>
      </c>
      <c r="BM371" s="216" t="s">
        <v>2182</v>
      </c>
    </row>
    <row r="372" s="2" customFormat="1" ht="14.4" customHeight="1">
      <c r="A372" s="35"/>
      <c r="B372" s="36"/>
      <c r="C372" s="218" t="s">
        <v>1001</v>
      </c>
      <c r="D372" s="218" t="s">
        <v>559</v>
      </c>
      <c r="E372" s="219" t="s">
        <v>2183</v>
      </c>
      <c r="F372" s="220" t="s">
        <v>2184</v>
      </c>
      <c r="G372" s="221" t="s">
        <v>176</v>
      </c>
      <c r="H372" s="222">
        <v>16</v>
      </c>
      <c r="I372" s="223"/>
      <c r="J372" s="224">
        <f>ROUND(I372*H372,2)</f>
        <v>0</v>
      </c>
      <c r="K372" s="220" t="s">
        <v>1</v>
      </c>
      <c r="L372" s="41"/>
      <c r="M372" s="225" t="s">
        <v>1</v>
      </c>
      <c r="N372" s="226" t="s">
        <v>42</v>
      </c>
      <c r="O372" s="88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16" t="s">
        <v>562</v>
      </c>
      <c r="AT372" s="216" t="s">
        <v>559</v>
      </c>
      <c r="AU372" s="216" t="s">
        <v>77</v>
      </c>
      <c r="AY372" s="14" t="s">
        <v>166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4" t="s">
        <v>83</v>
      </c>
      <c r="BK372" s="217">
        <f>ROUND(I372*H372,2)</f>
        <v>0</v>
      </c>
      <c r="BL372" s="14" t="s">
        <v>562</v>
      </c>
      <c r="BM372" s="216" t="s">
        <v>2185</v>
      </c>
    </row>
    <row r="373" s="2" customFormat="1" ht="14.4" customHeight="1">
      <c r="A373" s="35"/>
      <c r="B373" s="36"/>
      <c r="C373" s="218" t="s">
        <v>1005</v>
      </c>
      <c r="D373" s="218" t="s">
        <v>559</v>
      </c>
      <c r="E373" s="219" t="s">
        <v>2186</v>
      </c>
      <c r="F373" s="220" t="s">
        <v>2187</v>
      </c>
      <c r="G373" s="221" t="s">
        <v>1762</v>
      </c>
      <c r="H373" s="222">
        <v>108</v>
      </c>
      <c r="I373" s="223"/>
      <c r="J373" s="224">
        <f>ROUND(I373*H373,2)</f>
        <v>0</v>
      </c>
      <c r="K373" s="220" t="s">
        <v>1</v>
      </c>
      <c r="L373" s="41"/>
      <c r="M373" s="225" t="s">
        <v>1</v>
      </c>
      <c r="N373" s="226" t="s">
        <v>42</v>
      </c>
      <c r="O373" s="88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6" t="s">
        <v>562</v>
      </c>
      <c r="AT373" s="216" t="s">
        <v>559</v>
      </c>
      <c r="AU373" s="216" t="s">
        <v>77</v>
      </c>
      <c r="AY373" s="14" t="s">
        <v>166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4" t="s">
        <v>83</v>
      </c>
      <c r="BK373" s="217">
        <f>ROUND(I373*H373,2)</f>
        <v>0</v>
      </c>
      <c r="BL373" s="14" t="s">
        <v>562</v>
      </c>
      <c r="BM373" s="216" t="s">
        <v>2188</v>
      </c>
    </row>
    <row r="374" s="2" customFormat="1" ht="14.4" customHeight="1">
      <c r="A374" s="35"/>
      <c r="B374" s="36"/>
      <c r="C374" s="218" t="s">
        <v>1009</v>
      </c>
      <c r="D374" s="218" t="s">
        <v>559</v>
      </c>
      <c r="E374" s="219" t="s">
        <v>2189</v>
      </c>
      <c r="F374" s="220" t="s">
        <v>2190</v>
      </c>
      <c r="G374" s="221" t="s">
        <v>165</v>
      </c>
      <c r="H374" s="222">
        <v>4</v>
      </c>
      <c r="I374" s="223"/>
      <c r="J374" s="224">
        <f>ROUND(I374*H374,2)</f>
        <v>0</v>
      </c>
      <c r="K374" s="220" t="s">
        <v>1</v>
      </c>
      <c r="L374" s="41"/>
      <c r="M374" s="225" t="s">
        <v>1</v>
      </c>
      <c r="N374" s="226" t="s">
        <v>42</v>
      </c>
      <c r="O374" s="88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6" t="s">
        <v>562</v>
      </c>
      <c r="AT374" s="216" t="s">
        <v>559</v>
      </c>
      <c r="AU374" s="216" t="s">
        <v>77</v>
      </c>
      <c r="AY374" s="14" t="s">
        <v>166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4" t="s">
        <v>83</v>
      </c>
      <c r="BK374" s="217">
        <f>ROUND(I374*H374,2)</f>
        <v>0</v>
      </c>
      <c r="BL374" s="14" t="s">
        <v>562</v>
      </c>
      <c r="BM374" s="216" t="s">
        <v>2191</v>
      </c>
    </row>
    <row r="375" s="2" customFormat="1" ht="14.4" customHeight="1">
      <c r="A375" s="35"/>
      <c r="B375" s="36"/>
      <c r="C375" s="218" t="s">
        <v>1013</v>
      </c>
      <c r="D375" s="218" t="s">
        <v>559</v>
      </c>
      <c r="E375" s="219" t="s">
        <v>2192</v>
      </c>
      <c r="F375" s="220" t="s">
        <v>2193</v>
      </c>
      <c r="G375" s="221" t="s">
        <v>165</v>
      </c>
      <c r="H375" s="222">
        <v>2</v>
      </c>
      <c r="I375" s="223"/>
      <c r="J375" s="224">
        <f>ROUND(I375*H375,2)</f>
        <v>0</v>
      </c>
      <c r="K375" s="220" t="s">
        <v>1</v>
      </c>
      <c r="L375" s="41"/>
      <c r="M375" s="225" t="s">
        <v>1</v>
      </c>
      <c r="N375" s="226" t="s">
        <v>42</v>
      </c>
      <c r="O375" s="88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16" t="s">
        <v>562</v>
      </c>
      <c r="AT375" s="216" t="s">
        <v>559</v>
      </c>
      <c r="AU375" s="216" t="s">
        <v>77</v>
      </c>
      <c r="AY375" s="14" t="s">
        <v>166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4" t="s">
        <v>83</v>
      </c>
      <c r="BK375" s="217">
        <f>ROUND(I375*H375,2)</f>
        <v>0</v>
      </c>
      <c r="BL375" s="14" t="s">
        <v>562</v>
      </c>
      <c r="BM375" s="216" t="s">
        <v>2194</v>
      </c>
    </row>
    <row r="376" s="2" customFormat="1" ht="24.15" customHeight="1">
      <c r="A376" s="35"/>
      <c r="B376" s="36"/>
      <c r="C376" s="218" t="s">
        <v>1017</v>
      </c>
      <c r="D376" s="218" t="s">
        <v>559</v>
      </c>
      <c r="E376" s="219" t="s">
        <v>2195</v>
      </c>
      <c r="F376" s="220" t="s">
        <v>2196</v>
      </c>
      <c r="G376" s="221" t="s">
        <v>165</v>
      </c>
      <c r="H376" s="222">
        <v>5</v>
      </c>
      <c r="I376" s="223"/>
      <c r="J376" s="224">
        <f>ROUND(I376*H376,2)</f>
        <v>0</v>
      </c>
      <c r="K376" s="220" t="s">
        <v>1</v>
      </c>
      <c r="L376" s="41"/>
      <c r="M376" s="225" t="s">
        <v>1</v>
      </c>
      <c r="N376" s="226" t="s">
        <v>42</v>
      </c>
      <c r="O376" s="88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6" t="s">
        <v>562</v>
      </c>
      <c r="AT376" s="216" t="s">
        <v>559</v>
      </c>
      <c r="AU376" s="216" t="s">
        <v>77</v>
      </c>
      <c r="AY376" s="14" t="s">
        <v>166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4" t="s">
        <v>83</v>
      </c>
      <c r="BK376" s="217">
        <f>ROUND(I376*H376,2)</f>
        <v>0</v>
      </c>
      <c r="BL376" s="14" t="s">
        <v>562</v>
      </c>
      <c r="BM376" s="216" t="s">
        <v>2197</v>
      </c>
    </row>
    <row r="377" s="2" customFormat="1" ht="14.4" customHeight="1">
      <c r="A377" s="35"/>
      <c r="B377" s="36"/>
      <c r="C377" s="218" t="s">
        <v>1021</v>
      </c>
      <c r="D377" s="218" t="s">
        <v>559</v>
      </c>
      <c r="E377" s="219" t="s">
        <v>2198</v>
      </c>
      <c r="F377" s="220" t="s">
        <v>2199</v>
      </c>
      <c r="G377" s="221" t="s">
        <v>165</v>
      </c>
      <c r="H377" s="222">
        <v>4</v>
      </c>
      <c r="I377" s="223"/>
      <c r="J377" s="224">
        <f>ROUND(I377*H377,2)</f>
        <v>0</v>
      </c>
      <c r="K377" s="220" t="s">
        <v>1</v>
      </c>
      <c r="L377" s="41"/>
      <c r="M377" s="225" t="s">
        <v>1</v>
      </c>
      <c r="N377" s="226" t="s">
        <v>42</v>
      </c>
      <c r="O377" s="88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6" t="s">
        <v>562</v>
      </c>
      <c r="AT377" s="216" t="s">
        <v>559</v>
      </c>
      <c r="AU377" s="216" t="s">
        <v>77</v>
      </c>
      <c r="AY377" s="14" t="s">
        <v>166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4" t="s">
        <v>83</v>
      </c>
      <c r="BK377" s="217">
        <f>ROUND(I377*H377,2)</f>
        <v>0</v>
      </c>
      <c r="BL377" s="14" t="s">
        <v>562</v>
      </c>
      <c r="BM377" s="216" t="s">
        <v>2200</v>
      </c>
    </row>
    <row r="378" s="2" customFormat="1" ht="24.15" customHeight="1">
      <c r="A378" s="35"/>
      <c r="B378" s="36"/>
      <c r="C378" s="218" t="s">
        <v>1025</v>
      </c>
      <c r="D378" s="218" t="s">
        <v>559</v>
      </c>
      <c r="E378" s="219" t="s">
        <v>2201</v>
      </c>
      <c r="F378" s="220" t="s">
        <v>2202</v>
      </c>
      <c r="G378" s="221" t="s">
        <v>165</v>
      </c>
      <c r="H378" s="222">
        <v>39</v>
      </c>
      <c r="I378" s="223"/>
      <c r="J378" s="224">
        <f>ROUND(I378*H378,2)</f>
        <v>0</v>
      </c>
      <c r="K378" s="220" t="s">
        <v>1</v>
      </c>
      <c r="L378" s="41"/>
      <c r="M378" s="225" t="s">
        <v>1</v>
      </c>
      <c r="N378" s="226" t="s">
        <v>42</v>
      </c>
      <c r="O378" s="88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6" t="s">
        <v>562</v>
      </c>
      <c r="AT378" s="216" t="s">
        <v>559</v>
      </c>
      <c r="AU378" s="216" t="s">
        <v>77</v>
      </c>
      <c r="AY378" s="14" t="s">
        <v>166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4" t="s">
        <v>83</v>
      </c>
      <c r="BK378" s="217">
        <f>ROUND(I378*H378,2)</f>
        <v>0</v>
      </c>
      <c r="BL378" s="14" t="s">
        <v>562</v>
      </c>
      <c r="BM378" s="216" t="s">
        <v>2203</v>
      </c>
    </row>
    <row r="379" s="2" customFormat="1" ht="14.4" customHeight="1">
      <c r="A379" s="35"/>
      <c r="B379" s="36"/>
      <c r="C379" s="218" t="s">
        <v>1029</v>
      </c>
      <c r="D379" s="218" t="s">
        <v>559</v>
      </c>
      <c r="E379" s="219" t="s">
        <v>2204</v>
      </c>
      <c r="F379" s="220" t="s">
        <v>2205</v>
      </c>
      <c r="G379" s="221" t="s">
        <v>165</v>
      </c>
      <c r="H379" s="222">
        <v>15</v>
      </c>
      <c r="I379" s="223"/>
      <c r="J379" s="224">
        <f>ROUND(I379*H379,2)</f>
        <v>0</v>
      </c>
      <c r="K379" s="220" t="s">
        <v>1</v>
      </c>
      <c r="L379" s="41"/>
      <c r="M379" s="225" t="s">
        <v>1</v>
      </c>
      <c r="N379" s="226" t="s">
        <v>42</v>
      </c>
      <c r="O379" s="88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6" t="s">
        <v>562</v>
      </c>
      <c r="AT379" s="216" t="s">
        <v>559</v>
      </c>
      <c r="AU379" s="216" t="s">
        <v>77</v>
      </c>
      <c r="AY379" s="14" t="s">
        <v>166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4" t="s">
        <v>83</v>
      </c>
      <c r="BK379" s="217">
        <f>ROUND(I379*H379,2)</f>
        <v>0</v>
      </c>
      <c r="BL379" s="14" t="s">
        <v>562</v>
      </c>
      <c r="BM379" s="216" t="s">
        <v>2206</v>
      </c>
    </row>
    <row r="380" s="2" customFormat="1" ht="24.15" customHeight="1">
      <c r="A380" s="35"/>
      <c r="B380" s="36"/>
      <c r="C380" s="218" t="s">
        <v>1033</v>
      </c>
      <c r="D380" s="218" t="s">
        <v>559</v>
      </c>
      <c r="E380" s="219" t="s">
        <v>2207</v>
      </c>
      <c r="F380" s="220" t="s">
        <v>2208</v>
      </c>
      <c r="G380" s="221" t="s">
        <v>587</v>
      </c>
      <c r="H380" s="222">
        <v>60</v>
      </c>
      <c r="I380" s="223"/>
      <c r="J380" s="224">
        <f>ROUND(I380*H380,2)</f>
        <v>0</v>
      </c>
      <c r="K380" s="220" t="s">
        <v>1</v>
      </c>
      <c r="L380" s="41"/>
      <c r="M380" s="225" t="s">
        <v>1</v>
      </c>
      <c r="N380" s="226" t="s">
        <v>42</v>
      </c>
      <c r="O380" s="88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6" t="s">
        <v>562</v>
      </c>
      <c r="AT380" s="216" t="s">
        <v>559</v>
      </c>
      <c r="AU380" s="216" t="s">
        <v>77</v>
      </c>
      <c r="AY380" s="14" t="s">
        <v>166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4" t="s">
        <v>83</v>
      </c>
      <c r="BK380" s="217">
        <f>ROUND(I380*H380,2)</f>
        <v>0</v>
      </c>
      <c r="BL380" s="14" t="s">
        <v>562</v>
      </c>
      <c r="BM380" s="216" t="s">
        <v>2209</v>
      </c>
    </row>
    <row r="381" s="2" customFormat="1" ht="14.4" customHeight="1">
      <c r="A381" s="35"/>
      <c r="B381" s="36"/>
      <c r="C381" s="204" t="s">
        <v>1037</v>
      </c>
      <c r="D381" s="204" t="s">
        <v>162</v>
      </c>
      <c r="E381" s="205" t="s">
        <v>2210</v>
      </c>
      <c r="F381" s="206" t="s">
        <v>2211</v>
      </c>
      <c r="G381" s="207" t="s">
        <v>165</v>
      </c>
      <c r="H381" s="208">
        <v>1</v>
      </c>
      <c r="I381" s="209"/>
      <c r="J381" s="210">
        <f>ROUND(I381*H381,2)</f>
        <v>0</v>
      </c>
      <c r="K381" s="206" t="s">
        <v>1</v>
      </c>
      <c r="L381" s="211"/>
      <c r="M381" s="212" t="s">
        <v>1</v>
      </c>
      <c r="N381" s="213" t="s">
        <v>42</v>
      </c>
      <c r="O381" s="88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16" t="s">
        <v>210</v>
      </c>
      <c r="AT381" s="216" t="s">
        <v>162</v>
      </c>
      <c r="AU381" s="216" t="s">
        <v>77</v>
      </c>
      <c r="AY381" s="14" t="s">
        <v>166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4" t="s">
        <v>83</v>
      </c>
      <c r="BK381" s="217">
        <f>ROUND(I381*H381,2)</f>
        <v>0</v>
      </c>
      <c r="BL381" s="14" t="s">
        <v>210</v>
      </c>
      <c r="BM381" s="216" t="s">
        <v>2212</v>
      </c>
    </row>
    <row r="382" s="11" customFormat="1" ht="25.92" customHeight="1">
      <c r="A382" s="11"/>
      <c r="B382" s="227"/>
      <c r="C382" s="228"/>
      <c r="D382" s="229" t="s">
        <v>76</v>
      </c>
      <c r="E382" s="230" t="s">
        <v>1109</v>
      </c>
      <c r="F382" s="230" t="s">
        <v>1110</v>
      </c>
      <c r="G382" s="228"/>
      <c r="H382" s="228"/>
      <c r="I382" s="231"/>
      <c r="J382" s="232">
        <f>BK382</f>
        <v>0</v>
      </c>
      <c r="K382" s="228"/>
      <c r="L382" s="233"/>
      <c r="M382" s="234"/>
      <c r="N382" s="235"/>
      <c r="O382" s="235"/>
      <c r="P382" s="236">
        <f>SUM(P383:P386)</f>
        <v>0</v>
      </c>
      <c r="Q382" s="235"/>
      <c r="R382" s="236">
        <f>SUM(R383:R386)</f>
        <v>0</v>
      </c>
      <c r="S382" s="235"/>
      <c r="T382" s="237">
        <f>SUM(T383:T386)</f>
        <v>0</v>
      </c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R382" s="238" t="s">
        <v>97</v>
      </c>
      <c r="AT382" s="239" t="s">
        <v>76</v>
      </c>
      <c r="AU382" s="239" t="s">
        <v>77</v>
      </c>
      <c r="AY382" s="238" t="s">
        <v>166</v>
      </c>
      <c r="BK382" s="240">
        <f>SUM(BK383:BK386)</f>
        <v>0</v>
      </c>
    </row>
    <row r="383" s="2" customFormat="1" ht="37.8" customHeight="1">
      <c r="A383" s="35"/>
      <c r="B383" s="36"/>
      <c r="C383" s="218" t="s">
        <v>1103</v>
      </c>
      <c r="D383" s="218" t="s">
        <v>559</v>
      </c>
      <c r="E383" s="219" t="s">
        <v>2213</v>
      </c>
      <c r="F383" s="220" t="s">
        <v>2214</v>
      </c>
      <c r="G383" s="221" t="s">
        <v>209</v>
      </c>
      <c r="H383" s="222">
        <v>1760</v>
      </c>
      <c r="I383" s="223"/>
      <c r="J383" s="224">
        <f>ROUND(I383*H383,2)</f>
        <v>0</v>
      </c>
      <c r="K383" s="220" t="s">
        <v>1</v>
      </c>
      <c r="L383" s="41"/>
      <c r="M383" s="225" t="s">
        <v>1</v>
      </c>
      <c r="N383" s="226" t="s">
        <v>42</v>
      </c>
      <c r="O383" s="88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16" t="s">
        <v>562</v>
      </c>
      <c r="AT383" s="216" t="s">
        <v>559</v>
      </c>
      <c r="AU383" s="216" t="s">
        <v>83</v>
      </c>
      <c r="AY383" s="14" t="s">
        <v>166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4" t="s">
        <v>83</v>
      </c>
      <c r="BK383" s="217">
        <f>ROUND(I383*H383,2)</f>
        <v>0</v>
      </c>
      <c r="BL383" s="14" t="s">
        <v>562</v>
      </c>
      <c r="BM383" s="216" t="s">
        <v>2215</v>
      </c>
    </row>
    <row r="384" s="2" customFormat="1" ht="14.4" customHeight="1">
      <c r="A384" s="35"/>
      <c r="B384" s="36"/>
      <c r="C384" s="218" t="s">
        <v>1165</v>
      </c>
      <c r="D384" s="218" t="s">
        <v>559</v>
      </c>
      <c r="E384" s="219" t="s">
        <v>2216</v>
      </c>
      <c r="F384" s="220" t="s">
        <v>2217</v>
      </c>
      <c r="G384" s="221" t="s">
        <v>165</v>
      </c>
      <c r="H384" s="222">
        <v>1</v>
      </c>
      <c r="I384" s="223"/>
      <c r="J384" s="224">
        <f>ROUND(I384*H384,2)</f>
        <v>0</v>
      </c>
      <c r="K384" s="220" t="s">
        <v>1</v>
      </c>
      <c r="L384" s="41"/>
      <c r="M384" s="225" t="s">
        <v>1</v>
      </c>
      <c r="N384" s="226" t="s">
        <v>42</v>
      </c>
      <c r="O384" s="88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6" t="s">
        <v>562</v>
      </c>
      <c r="AT384" s="216" t="s">
        <v>559</v>
      </c>
      <c r="AU384" s="216" t="s">
        <v>83</v>
      </c>
      <c r="AY384" s="14" t="s">
        <v>166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4" t="s">
        <v>83</v>
      </c>
      <c r="BK384" s="217">
        <f>ROUND(I384*H384,2)</f>
        <v>0</v>
      </c>
      <c r="BL384" s="14" t="s">
        <v>562</v>
      </c>
      <c r="BM384" s="216" t="s">
        <v>2218</v>
      </c>
    </row>
    <row r="385" s="2" customFormat="1" ht="24.15" customHeight="1">
      <c r="A385" s="35"/>
      <c r="B385" s="36"/>
      <c r="C385" s="218" t="s">
        <v>1078</v>
      </c>
      <c r="D385" s="218" t="s">
        <v>559</v>
      </c>
      <c r="E385" s="219" t="s">
        <v>2219</v>
      </c>
      <c r="F385" s="220" t="s">
        <v>2220</v>
      </c>
      <c r="G385" s="221" t="s">
        <v>165</v>
      </c>
      <c r="H385" s="222">
        <v>1</v>
      </c>
      <c r="I385" s="223"/>
      <c r="J385" s="224">
        <f>ROUND(I385*H385,2)</f>
        <v>0</v>
      </c>
      <c r="K385" s="220" t="s">
        <v>1</v>
      </c>
      <c r="L385" s="41"/>
      <c r="M385" s="225" t="s">
        <v>1</v>
      </c>
      <c r="N385" s="226" t="s">
        <v>42</v>
      </c>
      <c r="O385" s="88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16" t="s">
        <v>562</v>
      </c>
      <c r="AT385" s="216" t="s">
        <v>559</v>
      </c>
      <c r="AU385" s="216" t="s">
        <v>83</v>
      </c>
      <c r="AY385" s="14" t="s">
        <v>166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4" t="s">
        <v>83</v>
      </c>
      <c r="BK385" s="217">
        <f>ROUND(I385*H385,2)</f>
        <v>0</v>
      </c>
      <c r="BL385" s="14" t="s">
        <v>562</v>
      </c>
      <c r="BM385" s="216" t="s">
        <v>2221</v>
      </c>
    </row>
    <row r="386" s="2" customFormat="1" ht="24.15" customHeight="1">
      <c r="A386" s="35"/>
      <c r="B386" s="36"/>
      <c r="C386" s="218" t="s">
        <v>1169</v>
      </c>
      <c r="D386" s="218" t="s">
        <v>559</v>
      </c>
      <c r="E386" s="219" t="s">
        <v>2222</v>
      </c>
      <c r="F386" s="220" t="s">
        <v>2223</v>
      </c>
      <c r="G386" s="221" t="s">
        <v>165</v>
      </c>
      <c r="H386" s="222">
        <v>1</v>
      </c>
      <c r="I386" s="223"/>
      <c r="J386" s="224">
        <f>ROUND(I386*H386,2)</f>
        <v>0</v>
      </c>
      <c r="K386" s="220" t="s">
        <v>1</v>
      </c>
      <c r="L386" s="41"/>
      <c r="M386" s="241" t="s">
        <v>1</v>
      </c>
      <c r="N386" s="242" t="s">
        <v>42</v>
      </c>
      <c r="O386" s="243"/>
      <c r="P386" s="244">
        <f>O386*H386</f>
        <v>0</v>
      </c>
      <c r="Q386" s="244">
        <v>0</v>
      </c>
      <c r="R386" s="244">
        <f>Q386*H386</f>
        <v>0</v>
      </c>
      <c r="S386" s="244">
        <v>0</v>
      </c>
      <c r="T386" s="24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16" t="s">
        <v>562</v>
      </c>
      <c r="AT386" s="216" t="s">
        <v>559</v>
      </c>
      <c r="AU386" s="216" t="s">
        <v>83</v>
      </c>
      <c r="AY386" s="14" t="s">
        <v>166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4" t="s">
        <v>83</v>
      </c>
      <c r="BK386" s="217">
        <f>ROUND(I386*H386,2)</f>
        <v>0</v>
      </c>
      <c r="BL386" s="14" t="s">
        <v>562</v>
      </c>
      <c r="BM386" s="216" t="s">
        <v>2224</v>
      </c>
    </row>
    <row r="387" s="2" customFormat="1" ht="6.96" customHeight="1">
      <c r="A387" s="35"/>
      <c r="B387" s="63"/>
      <c r="C387" s="64"/>
      <c r="D387" s="64"/>
      <c r="E387" s="64"/>
      <c r="F387" s="64"/>
      <c r="G387" s="64"/>
      <c r="H387" s="64"/>
      <c r="I387" s="64"/>
      <c r="J387" s="64"/>
      <c r="K387" s="64"/>
      <c r="L387" s="41"/>
      <c r="M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</row>
  </sheetData>
  <sheetProtection sheet="1" autoFilter="0" formatColumns="0" formatRows="0" objects="1" scenarios="1" spinCount="100000" saltValue="34xKwWAk2lTucqskyKyF/M+uMa8dMZ6E5rTXwNBia1xqCx9NF1STKiYkQhyU9zJJ34XgVpe3HOkHu7/E+WiLOQ==" hashValue="f67rWvl6oY3Fgft1MXjNtSErTmrzVjeLfx7IUpjVy7yB3n7m7yUGgNSyER/Lz83vrU0GW6+6PoSP2yfLXoG5kw==" algorithmName="SHA-512" password="CC35"/>
  <autoFilter ref="C120:K3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85</v>
      </c>
    </row>
    <row r="4" s="1" customFormat="1" ht="24.96" customHeight="1">
      <c r="B4" s="17"/>
      <c r="D4" s="146" t="s">
        <v>134</v>
      </c>
      <c r="L4" s="17"/>
      <c r="M4" s="14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Oprava zabezpečovacího zařízení v žst. Sázava</v>
      </c>
      <c r="F7" s="148"/>
      <c r="G7" s="148"/>
      <c r="H7" s="148"/>
      <c r="L7" s="17"/>
    </row>
    <row r="8">
      <c r="B8" s="17"/>
      <c r="D8" s="148" t="s">
        <v>135</v>
      </c>
      <c r="L8" s="17"/>
    </row>
    <row r="9" s="1" customFormat="1" ht="16.5" customHeight="1">
      <c r="B9" s="17"/>
      <c r="E9" s="149" t="s">
        <v>136</v>
      </c>
      <c r="F9" s="1"/>
      <c r="G9" s="1"/>
      <c r="H9" s="1"/>
      <c r="L9" s="17"/>
    </row>
    <row r="10" s="1" customFormat="1" ht="12" customHeight="1">
      <c r="B10" s="17"/>
      <c r="D10" s="148" t="s">
        <v>137</v>
      </c>
      <c r="L10" s="17"/>
    </row>
    <row r="11" s="2" customFormat="1" ht="16.5" customHeight="1">
      <c r="A11" s="35"/>
      <c r="B11" s="41"/>
      <c r="C11" s="35"/>
      <c r="D11" s="35"/>
      <c r="E11" s="150" t="s">
        <v>2225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1362</v>
      </c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6.5" customHeight="1">
      <c r="A13" s="35"/>
      <c r="B13" s="41"/>
      <c r="C13" s="35"/>
      <c r="D13" s="35"/>
      <c r="E13" s="151" t="s">
        <v>2226</v>
      </c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48" t="s">
        <v>18</v>
      </c>
      <c r="E15" s="35"/>
      <c r="F15" s="138" t="s">
        <v>1</v>
      </c>
      <c r="G15" s="35"/>
      <c r="H15" s="35"/>
      <c r="I15" s="148" t="s">
        <v>19</v>
      </c>
      <c r="J15" s="138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20</v>
      </c>
      <c r="E16" s="35"/>
      <c r="F16" s="138" t="s">
        <v>141</v>
      </c>
      <c r="G16" s="35"/>
      <c r="H16" s="35"/>
      <c r="I16" s="148" t="s">
        <v>22</v>
      </c>
      <c r="J16" s="152" t="str">
        <f>'Rekapitulace stavby'!AN8</f>
        <v>29. 3. 2021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0.8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48" t="s">
        <v>24</v>
      </c>
      <c r="E18" s="35"/>
      <c r="F18" s="35"/>
      <c r="G18" s="35"/>
      <c r="H18" s="35"/>
      <c r="I18" s="148" t="s">
        <v>25</v>
      </c>
      <c r="J18" s="138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8" t="s">
        <v>141</v>
      </c>
      <c r="F19" s="35"/>
      <c r="G19" s="35"/>
      <c r="H19" s="35"/>
      <c r="I19" s="148" t="s">
        <v>28</v>
      </c>
      <c r="J19" s="138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48" t="s">
        <v>29</v>
      </c>
      <c r="E21" s="35"/>
      <c r="F21" s="35"/>
      <c r="G21" s="35"/>
      <c r="H21" s="35"/>
      <c r="I21" s="148" t="s">
        <v>25</v>
      </c>
      <c r="J21" s="30" t="str">
        <f>'Rekapitulace stavby'!AN13</f>
        <v>Vyplň údaj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30" t="str">
        <f>'Rekapitulace stavby'!E14</f>
        <v>Vyplň údaj</v>
      </c>
      <c r="F22" s="138"/>
      <c r="G22" s="138"/>
      <c r="H22" s="138"/>
      <c r="I22" s="148" t="s">
        <v>28</v>
      </c>
      <c r="J22" s="30" t="str">
        <f>'Rekapitulace stavby'!AN14</f>
        <v>Vyplň údaj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48" t="s">
        <v>31</v>
      </c>
      <c r="E24" s="35"/>
      <c r="F24" s="35"/>
      <c r="G24" s="35"/>
      <c r="H24" s="35"/>
      <c r="I24" s="148" t="s">
        <v>25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8" customHeight="1">
      <c r="A25" s="35"/>
      <c r="B25" s="41"/>
      <c r="C25" s="35"/>
      <c r="D25" s="35"/>
      <c r="E25" s="138" t="s">
        <v>141</v>
      </c>
      <c r="F25" s="35"/>
      <c r="G25" s="35"/>
      <c r="H25" s="35"/>
      <c r="I25" s="148" t="s">
        <v>28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12" customHeight="1">
      <c r="A27" s="35"/>
      <c r="B27" s="41"/>
      <c r="C27" s="35"/>
      <c r="D27" s="148" t="s">
        <v>34</v>
      </c>
      <c r="E27" s="35"/>
      <c r="F27" s="35"/>
      <c r="G27" s="35"/>
      <c r="H27" s="35"/>
      <c r="I27" s="148" t="s">
        <v>25</v>
      </c>
      <c r="J27" s="138" t="s">
        <v>1</v>
      </c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8" customHeight="1">
      <c r="A28" s="35"/>
      <c r="B28" s="41"/>
      <c r="C28" s="35"/>
      <c r="D28" s="35"/>
      <c r="E28" s="138" t="s">
        <v>141</v>
      </c>
      <c r="F28" s="35"/>
      <c r="G28" s="35"/>
      <c r="H28" s="35"/>
      <c r="I28" s="148" t="s">
        <v>28</v>
      </c>
      <c r="J28" s="138" t="s">
        <v>1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35"/>
      <c r="E29" s="35"/>
      <c r="F29" s="35"/>
      <c r="G29" s="35"/>
      <c r="H29" s="35"/>
      <c r="I29" s="35"/>
      <c r="J29" s="35"/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2" customHeight="1">
      <c r="A30" s="35"/>
      <c r="B30" s="41"/>
      <c r="C30" s="35"/>
      <c r="D30" s="148" t="s">
        <v>36</v>
      </c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8" customFormat="1" ht="16.5" customHeight="1">
      <c r="A31" s="153"/>
      <c r="B31" s="154"/>
      <c r="C31" s="153"/>
      <c r="D31" s="153"/>
      <c r="E31" s="155" t="s">
        <v>1</v>
      </c>
      <c r="F31" s="155"/>
      <c r="G31" s="155"/>
      <c r="H31" s="155"/>
      <c r="I31" s="153"/>
      <c r="J31" s="153"/>
      <c r="K31" s="153"/>
      <c r="L31" s="156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</row>
    <row r="32" s="2" customFormat="1" ht="6.96" customHeight="1">
      <c r="A32" s="35"/>
      <c r="B32" s="41"/>
      <c r="C32" s="35"/>
      <c r="D32" s="35"/>
      <c r="E32" s="35"/>
      <c r="F32" s="35"/>
      <c r="G32" s="35"/>
      <c r="H32" s="35"/>
      <c r="I32" s="35"/>
      <c r="J32" s="35"/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7"/>
      <c r="E33" s="157"/>
      <c r="F33" s="157"/>
      <c r="G33" s="157"/>
      <c r="H33" s="157"/>
      <c r="I33" s="157"/>
      <c r="J33" s="157"/>
      <c r="K33" s="157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8" t="s">
        <v>37</v>
      </c>
      <c r="E34" s="35"/>
      <c r="F34" s="35"/>
      <c r="G34" s="35"/>
      <c r="H34" s="35"/>
      <c r="I34" s="35"/>
      <c r="J34" s="159">
        <f>ROUND(J125,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7"/>
      <c r="E35" s="157"/>
      <c r="F35" s="157"/>
      <c r="G35" s="157"/>
      <c r="H35" s="157"/>
      <c r="I35" s="157"/>
      <c r="J35" s="157"/>
      <c r="K35" s="157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0" t="s">
        <v>39</v>
      </c>
      <c r="G36" s="35"/>
      <c r="H36" s="35"/>
      <c r="I36" s="160" t="s">
        <v>38</v>
      </c>
      <c r="J36" s="160" t="s">
        <v>40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41</v>
      </c>
      <c r="E37" s="148" t="s">
        <v>42</v>
      </c>
      <c r="F37" s="161">
        <f>ROUND((SUM(BE125:BE268)),  2)</f>
        <v>0</v>
      </c>
      <c r="G37" s="35"/>
      <c r="H37" s="35"/>
      <c r="I37" s="162">
        <v>0.20999999999999999</v>
      </c>
      <c r="J37" s="161">
        <f>ROUND(((SUM(BE125:BE268))*I37),  2)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43</v>
      </c>
      <c r="F38" s="161">
        <f>ROUND((SUM(BF125:BF268)),  2)</f>
        <v>0</v>
      </c>
      <c r="G38" s="35"/>
      <c r="H38" s="35"/>
      <c r="I38" s="162">
        <v>0.14999999999999999</v>
      </c>
      <c r="J38" s="161">
        <f>ROUND(((SUM(BF125:BF268))*I38),  2)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44</v>
      </c>
      <c r="F39" s="161">
        <f>ROUND((SUM(BG125:BG268)),  2)</f>
        <v>0</v>
      </c>
      <c r="G39" s="35"/>
      <c r="H39" s="35"/>
      <c r="I39" s="162">
        <v>0.20999999999999999</v>
      </c>
      <c r="J39" s="161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8" t="s">
        <v>45</v>
      </c>
      <c r="F40" s="161">
        <f>ROUND((SUM(BH125:BH268)),  2)</f>
        <v>0</v>
      </c>
      <c r="G40" s="35"/>
      <c r="H40" s="35"/>
      <c r="I40" s="162">
        <v>0.14999999999999999</v>
      </c>
      <c r="J40" s="161">
        <f>0</f>
        <v>0</v>
      </c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8" t="s">
        <v>46</v>
      </c>
      <c r="F41" s="161">
        <f>ROUND((SUM(BI125:BI268)),  2)</f>
        <v>0</v>
      </c>
      <c r="G41" s="35"/>
      <c r="H41" s="35"/>
      <c r="I41" s="162">
        <v>0</v>
      </c>
      <c r="J41" s="161">
        <f>0</f>
        <v>0</v>
      </c>
      <c r="K41" s="35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63"/>
      <c r="D43" s="164" t="s">
        <v>47</v>
      </c>
      <c r="E43" s="165"/>
      <c r="F43" s="165"/>
      <c r="G43" s="166" t="s">
        <v>48</v>
      </c>
      <c r="H43" s="167" t="s">
        <v>49</v>
      </c>
      <c r="I43" s="165"/>
      <c r="J43" s="168">
        <f>SUM(J34:J41)</f>
        <v>0</v>
      </c>
      <c r="K43" s="169"/>
      <c r="L43" s="60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6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70" t="s">
        <v>50</v>
      </c>
      <c r="E50" s="171"/>
      <c r="F50" s="171"/>
      <c r="G50" s="170" t="s">
        <v>51</v>
      </c>
      <c r="H50" s="171"/>
      <c r="I50" s="171"/>
      <c r="J50" s="171"/>
      <c r="K50" s="17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52</v>
      </c>
      <c r="E61" s="173"/>
      <c r="F61" s="174" t="s">
        <v>53</v>
      </c>
      <c r="G61" s="172" t="s">
        <v>52</v>
      </c>
      <c r="H61" s="173"/>
      <c r="I61" s="173"/>
      <c r="J61" s="175" t="s">
        <v>53</v>
      </c>
      <c r="K61" s="17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54</v>
      </c>
      <c r="E65" s="176"/>
      <c r="F65" s="176"/>
      <c r="G65" s="170" t="s">
        <v>55</v>
      </c>
      <c r="H65" s="176"/>
      <c r="I65" s="176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52</v>
      </c>
      <c r="E76" s="173"/>
      <c r="F76" s="174" t="s">
        <v>53</v>
      </c>
      <c r="G76" s="172" t="s">
        <v>52</v>
      </c>
      <c r="H76" s="173"/>
      <c r="I76" s="173"/>
      <c r="J76" s="175" t="s">
        <v>53</v>
      </c>
      <c r="K76" s="17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142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Oprava zabezpečovacího zařízení v žst. Sázava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1" customFormat="1" ht="16.5" customHeight="1">
      <c r="B87" s="18"/>
      <c r="C87" s="19"/>
      <c r="D87" s="19"/>
      <c r="E87" s="181" t="s">
        <v>136</v>
      </c>
      <c r="F87" s="19"/>
      <c r="G87" s="19"/>
      <c r="H87" s="19"/>
      <c r="I87" s="19"/>
      <c r="J87" s="19"/>
      <c r="K87" s="19"/>
      <c r="L87" s="17"/>
    </row>
    <row r="88" s="1" customFormat="1" ht="12" customHeight="1">
      <c r="B88" s="18"/>
      <c r="C88" s="29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="2" customFormat="1" ht="16.5" customHeight="1">
      <c r="A89" s="35"/>
      <c r="B89" s="36"/>
      <c r="C89" s="37"/>
      <c r="D89" s="37"/>
      <c r="E89" s="182" t="s">
        <v>2225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2" customHeight="1">
      <c r="A90" s="35"/>
      <c r="B90" s="36"/>
      <c r="C90" s="29" t="s">
        <v>1362</v>
      </c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6.5" customHeight="1">
      <c r="A91" s="35"/>
      <c r="B91" s="36"/>
      <c r="C91" s="37"/>
      <c r="D91" s="37"/>
      <c r="E91" s="73" t="str">
        <f>E13</f>
        <v>01 - dle Sborníku</v>
      </c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2" customHeight="1">
      <c r="A93" s="35"/>
      <c r="B93" s="36"/>
      <c r="C93" s="29" t="s">
        <v>20</v>
      </c>
      <c r="D93" s="37"/>
      <c r="E93" s="37"/>
      <c r="F93" s="24" t="str">
        <f>F16</f>
        <v xml:space="preserve"> </v>
      </c>
      <c r="G93" s="37"/>
      <c r="H93" s="37"/>
      <c r="I93" s="29" t="s">
        <v>22</v>
      </c>
      <c r="J93" s="76" t="str">
        <f>IF(J16="","",J16)</f>
        <v>29. 3. 2021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6.96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24</v>
      </c>
      <c r="D95" s="37"/>
      <c r="E95" s="37"/>
      <c r="F95" s="24" t="str">
        <f>E19</f>
        <v xml:space="preserve"> </v>
      </c>
      <c r="G95" s="37"/>
      <c r="H95" s="37"/>
      <c r="I95" s="29" t="s">
        <v>31</v>
      </c>
      <c r="J95" s="33" t="str">
        <f>E25</f>
        <v xml:space="preserve"> </v>
      </c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5.15" customHeight="1">
      <c r="A96" s="35"/>
      <c r="B96" s="36"/>
      <c r="C96" s="29" t="s">
        <v>29</v>
      </c>
      <c r="D96" s="37"/>
      <c r="E96" s="37"/>
      <c r="F96" s="24" t="str">
        <f>IF(E22="","",E22)</f>
        <v>Vyplň údaj</v>
      </c>
      <c r="G96" s="37"/>
      <c r="H96" s="37"/>
      <c r="I96" s="29" t="s">
        <v>34</v>
      </c>
      <c r="J96" s="33" t="str">
        <f>E28</f>
        <v xml:space="preserve"> 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9.28" customHeight="1">
      <c r="A98" s="35"/>
      <c r="B98" s="36"/>
      <c r="C98" s="183" t="s">
        <v>143</v>
      </c>
      <c r="D98" s="184"/>
      <c r="E98" s="184"/>
      <c r="F98" s="184"/>
      <c r="G98" s="184"/>
      <c r="H98" s="184"/>
      <c r="I98" s="184"/>
      <c r="J98" s="185" t="s">
        <v>144</v>
      </c>
      <c r="K98" s="18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10.32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2.8" customHeight="1">
      <c r="A100" s="35"/>
      <c r="B100" s="36"/>
      <c r="C100" s="186" t="s">
        <v>145</v>
      </c>
      <c r="D100" s="37"/>
      <c r="E100" s="37"/>
      <c r="F100" s="37"/>
      <c r="G100" s="37"/>
      <c r="H100" s="37"/>
      <c r="I100" s="37"/>
      <c r="J100" s="107">
        <f>J125</f>
        <v>0</v>
      </c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4" t="s">
        <v>146</v>
      </c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J126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149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Oprava zabezpečovacího zařízení v žst. Sázava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135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1" customFormat="1" ht="16.5" customHeight="1">
      <c r="B113" s="18"/>
      <c r="C113" s="19"/>
      <c r="D113" s="19"/>
      <c r="E113" s="181" t="s">
        <v>136</v>
      </c>
      <c r="F113" s="19"/>
      <c r="G113" s="19"/>
      <c r="H113" s="19"/>
      <c r="I113" s="19"/>
      <c r="J113" s="19"/>
      <c r="K113" s="19"/>
      <c r="L113" s="17"/>
    </row>
    <row r="114" s="1" customFormat="1" ht="12" customHeight="1">
      <c r="B114" s="18"/>
      <c r="C114" s="29" t="s">
        <v>137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2" t="s">
        <v>2225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1362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E13</f>
        <v>01 - dle Sborníku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F16</f>
        <v xml:space="preserve"> </v>
      </c>
      <c r="G119" s="37"/>
      <c r="H119" s="37"/>
      <c r="I119" s="29" t="s">
        <v>22</v>
      </c>
      <c r="J119" s="76" t="str">
        <f>IF(J16="","",J16)</f>
        <v>29. 3. 2021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E19</f>
        <v xml:space="preserve"> </v>
      </c>
      <c r="G121" s="37"/>
      <c r="H121" s="37"/>
      <c r="I121" s="29" t="s">
        <v>31</v>
      </c>
      <c r="J121" s="33" t="str">
        <f>E25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29</v>
      </c>
      <c r="D122" s="37"/>
      <c r="E122" s="37"/>
      <c r="F122" s="24" t="str">
        <f>IF(E22="","",E22)</f>
        <v>Vyplň údaj</v>
      </c>
      <c r="G122" s="37"/>
      <c r="H122" s="37"/>
      <c r="I122" s="29" t="s">
        <v>34</v>
      </c>
      <c r="J122" s="33" t="str">
        <f>E28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3"/>
      <c r="B124" s="194"/>
      <c r="C124" s="195" t="s">
        <v>150</v>
      </c>
      <c r="D124" s="196" t="s">
        <v>62</v>
      </c>
      <c r="E124" s="196" t="s">
        <v>58</v>
      </c>
      <c r="F124" s="196" t="s">
        <v>59</v>
      </c>
      <c r="G124" s="196" t="s">
        <v>151</v>
      </c>
      <c r="H124" s="196" t="s">
        <v>152</v>
      </c>
      <c r="I124" s="196" t="s">
        <v>153</v>
      </c>
      <c r="J124" s="196" t="s">
        <v>144</v>
      </c>
      <c r="K124" s="197" t="s">
        <v>154</v>
      </c>
      <c r="L124" s="198"/>
      <c r="M124" s="97" t="s">
        <v>1</v>
      </c>
      <c r="N124" s="98" t="s">
        <v>41</v>
      </c>
      <c r="O124" s="98" t="s">
        <v>155</v>
      </c>
      <c r="P124" s="98" t="s">
        <v>156</v>
      </c>
      <c r="Q124" s="98" t="s">
        <v>157</v>
      </c>
      <c r="R124" s="98" t="s">
        <v>158</v>
      </c>
      <c r="S124" s="98" t="s">
        <v>159</v>
      </c>
      <c r="T124" s="99" t="s">
        <v>160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5"/>
      <c r="B125" s="36"/>
      <c r="C125" s="104" t="s">
        <v>161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0"/>
      <c r="N125" s="200"/>
      <c r="O125" s="101"/>
      <c r="P125" s="201">
        <f>P126</f>
        <v>0</v>
      </c>
      <c r="Q125" s="101"/>
      <c r="R125" s="201">
        <f>R126</f>
        <v>0</v>
      </c>
      <c r="S125" s="101"/>
      <c r="T125" s="20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76</v>
      </c>
      <c r="AU125" s="14" t="s">
        <v>146</v>
      </c>
      <c r="BK125" s="203">
        <f>BK126</f>
        <v>0</v>
      </c>
    </row>
    <row r="126" s="11" customFormat="1" ht="25.92" customHeight="1">
      <c r="A126" s="11"/>
      <c r="B126" s="227"/>
      <c r="C126" s="228"/>
      <c r="D126" s="229" t="s">
        <v>76</v>
      </c>
      <c r="E126" s="230" t="s">
        <v>1109</v>
      </c>
      <c r="F126" s="230" t="s">
        <v>1110</v>
      </c>
      <c r="G126" s="228"/>
      <c r="H126" s="228"/>
      <c r="I126" s="231"/>
      <c r="J126" s="232">
        <f>BK126</f>
        <v>0</v>
      </c>
      <c r="K126" s="228"/>
      <c r="L126" s="233"/>
      <c r="M126" s="234"/>
      <c r="N126" s="235"/>
      <c r="O126" s="235"/>
      <c r="P126" s="236">
        <f>SUM(P127:P268)</f>
        <v>0</v>
      </c>
      <c r="Q126" s="235"/>
      <c r="R126" s="236">
        <f>SUM(R127:R268)</f>
        <v>0</v>
      </c>
      <c r="S126" s="235"/>
      <c r="T126" s="237">
        <f>SUM(T127:T268)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8" t="s">
        <v>97</v>
      </c>
      <c r="AT126" s="239" t="s">
        <v>76</v>
      </c>
      <c r="AU126" s="239" t="s">
        <v>77</v>
      </c>
      <c r="AY126" s="238" t="s">
        <v>166</v>
      </c>
      <c r="BK126" s="240">
        <f>SUM(BK127:BK268)</f>
        <v>0</v>
      </c>
    </row>
    <row r="127" s="2" customFormat="1" ht="37.8" customHeight="1">
      <c r="A127" s="35"/>
      <c r="B127" s="36"/>
      <c r="C127" s="218" t="s">
        <v>83</v>
      </c>
      <c r="D127" s="218" t="s">
        <v>559</v>
      </c>
      <c r="E127" s="219" t="s">
        <v>1494</v>
      </c>
      <c r="F127" s="220" t="s">
        <v>1495</v>
      </c>
      <c r="G127" s="221" t="s">
        <v>209</v>
      </c>
      <c r="H127" s="222">
        <v>20</v>
      </c>
      <c r="I127" s="223"/>
      <c r="J127" s="224">
        <f>ROUND(I127*H127,2)</f>
        <v>0</v>
      </c>
      <c r="K127" s="220" t="s">
        <v>1</v>
      </c>
      <c r="L127" s="41"/>
      <c r="M127" s="225" t="s">
        <v>1</v>
      </c>
      <c r="N127" s="226" t="s">
        <v>42</v>
      </c>
      <c r="O127" s="8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6" t="s">
        <v>83</v>
      </c>
      <c r="AT127" s="216" t="s">
        <v>559</v>
      </c>
      <c r="AU127" s="216" t="s">
        <v>83</v>
      </c>
      <c r="AY127" s="14" t="s">
        <v>166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4" t="s">
        <v>83</v>
      </c>
      <c r="BK127" s="217">
        <f>ROUND(I127*H127,2)</f>
        <v>0</v>
      </c>
      <c r="BL127" s="14" t="s">
        <v>83</v>
      </c>
      <c r="BM127" s="216" t="s">
        <v>2227</v>
      </c>
    </row>
    <row r="128" s="2" customFormat="1" ht="24.15" customHeight="1">
      <c r="A128" s="35"/>
      <c r="B128" s="36"/>
      <c r="C128" s="204" t="s">
        <v>85</v>
      </c>
      <c r="D128" s="204" t="s">
        <v>162</v>
      </c>
      <c r="E128" s="205" t="s">
        <v>2228</v>
      </c>
      <c r="F128" s="206" t="s">
        <v>2229</v>
      </c>
      <c r="G128" s="207" t="s">
        <v>165</v>
      </c>
      <c r="H128" s="208">
        <v>10</v>
      </c>
      <c r="I128" s="209"/>
      <c r="J128" s="210">
        <f>ROUND(I128*H128,2)</f>
        <v>0</v>
      </c>
      <c r="K128" s="206" t="s">
        <v>1</v>
      </c>
      <c r="L128" s="211"/>
      <c r="M128" s="212" t="s">
        <v>1</v>
      </c>
      <c r="N128" s="213" t="s">
        <v>42</v>
      </c>
      <c r="O128" s="8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6" t="s">
        <v>210</v>
      </c>
      <c r="AT128" s="216" t="s">
        <v>162</v>
      </c>
      <c r="AU128" s="216" t="s">
        <v>83</v>
      </c>
      <c r="AY128" s="14" t="s">
        <v>166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4" t="s">
        <v>83</v>
      </c>
      <c r="BK128" s="217">
        <f>ROUND(I128*H128,2)</f>
        <v>0</v>
      </c>
      <c r="BL128" s="14" t="s">
        <v>210</v>
      </c>
      <c r="BM128" s="216" t="s">
        <v>2230</v>
      </c>
    </row>
    <row r="129" s="2" customFormat="1" ht="37.8" customHeight="1">
      <c r="A129" s="35"/>
      <c r="B129" s="36"/>
      <c r="C129" s="218" t="s">
        <v>92</v>
      </c>
      <c r="D129" s="218" t="s">
        <v>559</v>
      </c>
      <c r="E129" s="219" t="s">
        <v>2231</v>
      </c>
      <c r="F129" s="220" t="s">
        <v>2232</v>
      </c>
      <c r="G129" s="221" t="s">
        <v>165</v>
      </c>
      <c r="H129" s="222">
        <v>20</v>
      </c>
      <c r="I129" s="223"/>
      <c r="J129" s="224">
        <f>ROUND(I129*H129,2)</f>
        <v>0</v>
      </c>
      <c r="K129" s="220" t="s">
        <v>1</v>
      </c>
      <c r="L129" s="41"/>
      <c r="M129" s="225" t="s">
        <v>1</v>
      </c>
      <c r="N129" s="226" t="s">
        <v>42</v>
      </c>
      <c r="O129" s="8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6" t="s">
        <v>83</v>
      </c>
      <c r="AT129" s="216" t="s">
        <v>559</v>
      </c>
      <c r="AU129" s="216" t="s">
        <v>83</v>
      </c>
      <c r="AY129" s="14" t="s">
        <v>166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4" t="s">
        <v>83</v>
      </c>
      <c r="BK129" s="217">
        <f>ROUND(I129*H129,2)</f>
        <v>0</v>
      </c>
      <c r="BL129" s="14" t="s">
        <v>83</v>
      </c>
      <c r="BM129" s="216" t="s">
        <v>2233</v>
      </c>
    </row>
    <row r="130" s="2" customFormat="1" ht="24.15" customHeight="1">
      <c r="A130" s="35"/>
      <c r="B130" s="36"/>
      <c r="C130" s="204" t="s">
        <v>97</v>
      </c>
      <c r="D130" s="204" t="s">
        <v>162</v>
      </c>
      <c r="E130" s="205" t="s">
        <v>2234</v>
      </c>
      <c r="F130" s="206" t="s">
        <v>2235</v>
      </c>
      <c r="G130" s="207" t="s">
        <v>165</v>
      </c>
      <c r="H130" s="208">
        <v>15</v>
      </c>
      <c r="I130" s="209"/>
      <c r="J130" s="210">
        <f>ROUND(I130*H130,2)</f>
        <v>0</v>
      </c>
      <c r="K130" s="206" t="s">
        <v>1</v>
      </c>
      <c r="L130" s="211"/>
      <c r="M130" s="212" t="s">
        <v>1</v>
      </c>
      <c r="N130" s="213" t="s">
        <v>42</v>
      </c>
      <c r="O130" s="8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6" t="s">
        <v>210</v>
      </c>
      <c r="AT130" s="216" t="s">
        <v>162</v>
      </c>
      <c r="AU130" s="216" t="s">
        <v>83</v>
      </c>
      <c r="AY130" s="14" t="s">
        <v>166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4" t="s">
        <v>83</v>
      </c>
      <c r="BK130" s="217">
        <f>ROUND(I130*H130,2)</f>
        <v>0</v>
      </c>
      <c r="BL130" s="14" t="s">
        <v>210</v>
      </c>
      <c r="BM130" s="216" t="s">
        <v>2236</v>
      </c>
    </row>
    <row r="131" s="2" customFormat="1" ht="24.15" customHeight="1">
      <c r="A131" s="35"/>
      <c r="B131" s="36"/>
      <c r="C131" s="204" t="s">
        <v>178</v>
      </c>
      <c r="D131" s="204" t="s">
        <v>162</v>
      </c>
      <c r="E131" s="205" t="s">
        <v>2237</v>
      </c>
      <c r="F131" s="206" t="s">
        <v>2238</v>
      </c>
      <c r="G131" s="207" t="s">
        <v>165</v>
      </c>
      <c r="H131" s="208">
        <v>5</v>
      </c>
      <c r="I131" s="209"/>
      <c r="J131" s="210">
        <f>ROUND(I131*H131,2)</f>
        <v>0</v>
      </c>
      <c r="K131" s="206" t="s">
        <v>1</v>
      </c>
      <c r="L131" s="211"/>
      <c r="M131" s="212" t="s">
        <v>1</v>
      </c>
      <c r="N131" s="213" t="s">
        <v>42</v>
      </c>
      <c r="O131" s="8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6" t="s">
        <v>210</v>
      </c>
      <c r="AT131" s="216" t="s">
        <v>162</v>
      </c>
      <c r="AU131" s="216" t="s">
        <v>83</v>
      </c>
      <c r="AY131" s="14" t="s">
        <v>166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4" t="s">
        <v>83</v>
      </c>
      <c r="BK131" s="217">
        <f>ROUND(I131*H131,2)</f>
        <v>0</v>
      </c>
      <c r="BL131" s="14" t="s">
        <v>210</v>
      </c>
      <c r="BM131" s="216" t="s">
        <v>2239</v>
      </c>
    </row>
    <row r="132" s="2" customFormat="1" ht="37.8" customHeight="1">
      <c r="A132" s="35"/>
      <c r="B132" s="36"/>
      <c r="C132" s="218" t="s">
        <v>182</v>
      </c>
      <c r="D132" s="218" t="s">
        <v>559</v>
      </c>
      <c r="E132" s="219" t="s">
        <v>2240</v>
      </c>
      <c r="F132" s="220" t="s">
        <v>2241</v>
      </c>
      <c r="G132" s="221" t="s">
        <v>165</v>
      </c>
      <c r="H132" s="222">
        <v>1</v>
      </c>
      <c r="I132" s="223"/>
      <c r="J132" s="224">
        <f>ROUND(I132*H132,2)</f>
        <v>0</v>
      </c>
      <c r="K132" s="220" t="s">
        <v>1</v>
      </c>
      <c r="L132" s="41"/>
      <c r="M132" s="225" t="s">
        <v>1</v>
      </c>
      <c r="N132" s="226" t="s">
        <v>42</v>
      </c>
      <c r="O132" s="8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6" t="s">
        <v>83</v>
      </c>
      <c r="AT132" s="216" t="s">
        <v>559</v>
      </c>
      <c r="AU132" s="216" t="s">
        <v>83</v>
      </c>
      <c r="AY132" s="14" t="s">
        <v>166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4" t="s">
        <v>83</v>
      </c>
      <c r="BK132" s="217">
        <f>ROUND(I132*H132,2)</f>
        <v>0</v>
      </c>
      <c r="BL132" s="14" t="s">
        <v>83</v>
      </c>
      <c r="BM132" s="216" t="s">
        <v>2242</v>
      </c>
    </row>
    <row r="133" s="2" customFormat="1" ht="37.8" customHeight="1">
      <c r="A133" s="35"/>
      <c r="B133" s="36"/>
      <c r="C133" s="218" t="s">
        <v>186</v>
      </c>
      <c r="D133" s="218" t="s">
        <v>559</v>
      </c>
      <c r="E133" s="219" t="s">
        <v>2243</v>
      </c>
      <c r="F133" s="220" t="s">
        <v>2244</v>
      </c>
      <c r="G133" s="221" t="s">
        <v>165</v>
      </c>
      <c r="H133" s="222">
        <v>9</v>
      </c>
      <c r="I133" s="223"/>
      <c r="J133" s="224">
        <f>ROUND(I133*H133,2)</f>
        <v>0</v>
      </c>
      <c r="K133" s="220" t="s">
        <v>1</v>
      </c>
      <c r="L133" s="41"/>
      <c r="M133" s="225" t="s">
        <v>1</v>
      </c>
      <c r="N133" s="226" t="s">
        <v>42</v>
      </c>
      <c r="O133" s="8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6" t="s">
        <v>83</v>
      </c>
      <c r="AT133" s="216" t="s">
        <v>559</v>
      </c>
      <c r="AU133" s="216" t="s">
        <v>83</v>
      </c>
      <c r="AY133" s="14" t="s">
        <v>166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4" t="s">
        <v>83</v>
      </c>
      <c r="BK133" s="217">
        <f>ROUND(I133*H133,2)</f>
        <v>0</v>
      </c>
      <c r="BL133" s="14" t="s">
        <v>83</v>
      </c>
      <c r="BM133" s="216" t="s">
        <v>2245</v>
      </c>
    </row>
    <row r="134" s="2" customFormat="1" ht="24.15" customHeight="1">
      <c r="A134" s="35"/>
      <c r="B134" s="36"/>
      <c r="C134" s="218" t="s">
        <v>190</v>
      </c>
      <c r="D134" s="218" t="s">
        <v>559</v>
      </c>
      <c r="E134" s="219" t="s">
        <v>2246</v>
      </c>
      <c r="F134" s="220" t="s">
        <v>2247</v>
      </c>
      <c r="G134" s="221" t="s">
        <v>165</v>
      </c>
      <c r="H134" s="222">
        <v>1</v>
      </c>
      <c r="I134" s="223"/>
      <c r="J134" s="224">
        <f>ROUND(I134*H134,2)</f>
        <v>0</v>
      </c>
      <c r="K134" s="220" t="s">
        <v>1</v>
      </c>
      <c r="L134" s="41"/>
      <c r="M134" s="225" t="s">
        <v>1</v>
      </c>
      <c r="N134" s="226" t="s">
        <v>42</v>
      </c>
      <c r="O134" s="8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6" t="s">
        <v>83</v>
      </c>
      <c r="AT134" s="216" t="s">
        <v>559</v>
      </c>
      <c r="AU134" s="216" t="s">
        <v>83</v>
      </c>
      <c r="AY134" s="14" t="s">
        <v>166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4" t="s">
        <v>83</v>
      </c>
      <c r="BK134" s="217">
        <f>ROUND(I134*H134,2)</f>
        <v>0</v>
      </c>
      <c r="BL134" s="14" t="s">
        <v>83</v>
      </c>
      <c r="BM134" s="216" t="s">
        <v>2248</v>
      </c>
    </row>
    <row r="135" s="2" customFormat="1" ht="14.4" customHeight="1">
      <c r="A135" s="35"/>
      <c r="B135" s="36"/>
      <c r="C135" s="218" t="s">
        <v>194</v>
      </c>
      <c r="D135" s="218" t="s">
        <v>559</v>
      </c>
      <c r="E135" s="219" t="s">
        <v>2249</v>
      </c>
      <c r="F135" s="220" t="s">
        <v>2250</v>
      </c>
      <c r="G135" s="221" t="s">
        <v>224</v>
      </c>
      <c r="H135" s="222">
        <v>5</v>
      </c>
      <c r="I135" s="223"/>
      <c r="J135" s="224">
        <f>ROUND(I135*H135,2)</f>
        <v>0</v>
      </c>
      <c r="K135" s="220" t="s">
        <v>1</v>
      </c>
      <c r="L135" s="41"/>
      <c r="M135" s="225" t="s">
        <v>1</v>
      </c>
      <c r="N135" s="226" t="s">
        <v>42</v>
      </c>
      <c r="O135" s="8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6" t="s">
        <v>562</v>
      </c>
      <c r="AT135" s="216" t="s">
        <v>559</v>
      </c>
      <c r="AU135" s="216" t="s">
        <v>83</v>
      </c>
      <c r="AY135" s="14" t="s">
        <v>166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4" t="s">
        <v>83</v>
      </c>
      <c r="BK135" s="217">
        <f>ROUND(I135*H135,2)</f>
        <v>0</v>
      </c>
      <c r="BL135" s="14" t="s">
        <v>562</v>
      </c>
      <c r="BM135" s="216" t="s">
        <v>2251</v>
      </c>
    </row>
    <row r="136" s="2" customFormat="1" ht="24.15" customHeight="1">
      <c r="A136" s="35"/>
      <c r="B136" s="36"/>
      <c r="C136" s="218" t="s">
        <v>198</v>
      </c>
      <c r="D136" s="218" t="s">
        <v>559</v>
      </c>
      <c r="E136" s="219" t="s">
        <v>2252</v>
      </c>
      <c r="F136" s="220" t="s">
        <v>2253</v>
      </c>
      <c r="G136" s="221" t="s">
        <v>1394</v>
      </c>
      <c r="H136" s="222">
        <v>20</v>
      </c>
      <c r="I136" s="223"/>
      <c r="J136" s="224">
        <f>ROUND(I136*H136,2)</f>
        <v>0</v>
      </c>
      <c r="K136" s="220" t="s">
        <v>1</v>
      </c>
      <c r="L136" s="41"/>
      <c r="M136" s="225" t="s">
        <v>1</v>
      </c>
      <c r="N136" s="226" t="s">
        <v>42</v>
      </c>
      <c r="O136" s="8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6" t="s">
        <v>562</v>
      </c>
      <c r="AT136" s="216" t="s">
        <v>559</v>
      </c>
      <c r="AU136" s="216" t="s">
        <v>83</v>
      </c>
      <c r="AY136" s="14" t="s">
        <v>166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4" t="s">
        <v>83</v>
      </c>
      <c r="BK136" s="217">
        <f>ROUND(I136*H136,2)</f>
        <v>0</v>
      </c>
      <c r="BL136" s="14" t="s">
        <v>562</v>
      </c>
      <c r="BM136" s="216" t="s">
        <v>2254</v>
      </c>
    </row>
    <row r="137" s="2" customFormat="1" ht="24.15" customHeight="1">
      <c r="A137" s="35"/>
      <c r="B137" s="36"/>
      <c r="C137" s="218" t="s">
        <v>202</v>
      </c>
      <c r="D137" s="218" t="s">
        <v>559</v>
      </c>
      <c r="E137" s="219" t="s">
        <v>2255</v>
      </c>
      <c r="F137" s="220" t="s">
        <v>2256</v>
      </c>
      <c r="G137" s="221" t="s">
        <v>224</v>
      </c>
      <c r="H137" s="222">
        <v>2</v>
      </c>
      <c r="I137" s="223"/>
      <c r="J137" s="224">
        <f>ROUND(I137*H137,2)</f>
        <v>0</v>
      </c>
      <c r="K137" s="220" t="s">
        <v>1</v>
      </c>
      <c r="L137" s="41"/>
      <c r="M137" s="225" t="s">
        <v>1</v>
      </c>
      <c r="N137" s="226" t="s">
        <v>42</v>
      </c>
      <c r="O137" s="88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6" t="s">
        <v>562</v>
      </c>
      <c r="AT137" s="216" t="s">
        <v>559</v>
      </c>
      <c r="AU137" s="216" t="s">
        <v>83</v>
      </c>
      <c r="AY137" s="14" t="s">
        <v>166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4" t="s">
        <v>83</v>
      </c>
      <c r="BK137" s="217">
        <f>ROUND(I137*H137,2)</f>
        <v>0</v>
      </c>
      <c r="BL137" s="14" t="s">
        <v>562</v>
      </c>
      <c r="BM137" s="216" t="s">
        <v>2257</v>
      </c>
    </row>
    <row r="138" s="2" customFormat="1" ht="37.8" customHeight="1">
      <c r="A138" s="35"/>
      <c r="B138" s="36"/>
      <c r="C138" s="218" t="s">
        <v>206</v>
      </c>
      <c r="D138" s="218" t="s">
        <v>559</v>
      </c>
      <c r="E138" s="219" t="s">
        <v>2258</v>
      </c>
      <c r="F138" s="220" t="s">
        <v>2259</v>
      </c>
      <c r="G138" s="221" t="s">
        <v>209</v>
      </c>
      <c r="H138" s="222">
        <v>20</v>
      </c>
      <c r="I138" s="223"/>
      <c r="J138" s="224">
        <f>ROUND(I138*H138,2)</f>
        <v>0</v>
      </c>
      <c r="K138" s="220" t="s">
        <v>1</v>
      </c>
      <c r="L138" s="41"/>
      <c r="M138" s="225" t="s">
        <v>1</v>
      </c>
      <c r="N138" s="226" t="s">
        <v>42</v>
      </c>
      <c r="O138" s="88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6" t="s">
        <v>562</v>
      </c>
      <c r="AT138" s="216" t="s">
        <v>559</v>
      </c>
      <c r="AU138" s="216" t="s">
        <v>83</v>
      </c>
      <c r="AY138" s="14" t="s">
        <v>166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4" t="s">
        <v>83</v>
      </c>
      <c r="BK138" s="217">
        <f>ROUND(I138*H138,2)</f>
        <v>0</v>
      </c>
      <c r="BL138" s="14" t="s">
        <v>562</v>
      </c>
      <c r="BM138" s="216" t="s">
        <v>2260</v>
      </c>
    </row>
    <row r="139" s="2" customFormat="1" ht="24.15" customHeight="1">
      <c r="A139" s="35"/>
      <c r="B139" s="36"/>
      <c r="C139" s="204" t="s">
        <v>230</v>
      </c>
      <c r="D139" s="204" t="s">
        <v>162</v>
      </c>
      <c r="E139" s="205" t="s">
        <v>2261</v>
      </c>
      <c r="F139" s="206" t="s">
        <v>2262</v>
      </c>
      <c r="G139" s="207" t="s">
        <v>165</v>
      </c>
      <c r="H139" s="208">
        <v>20</v>
      </c>
      <c r="I139" s="209"/>
      <c r="J139" s="210">
        <f>ROUND(I139*H139,2)</f>
        <v>0</v>
      </c>
      <c r="K139" s="206" t="s">
        <v>1</v>
      </c>
      <c r="L139" s="211"/>
      <c r="M139" s="212" t="s">
        <v>1</v>
      </c>
      <c r="N139" s="213" t="s">
        <v>42</v>
      </c>
      <c r="O139" s="88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6" t="s">
        <v>210</v>
      </c>
      <c r="AT139" s="216" t="s">
        <v>162</v>
      </c>
      <c r="AU139" s="216" t="s">
        <v>83</v>
      </c>
      <c r="AY139" s="14" t="s">
        <v>166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4" t="s">
        <v>83</v>
      </c>
      <c r="BK139" s="217">
        <f>ROUND(I139*H139,2)</f>
        <v>0</v>
      </c>
      <c r="BL139" s="14" t="s">
        <v>210</v>
      </c>
      <c r="BM139" s="216" t="s">
        <v>2263</v>
      </c>
    </row>
    <row r="140" s="2" customFormat="1" ht="24.15" customHeight="1">
      <c r="A140" s="35"/>
      <c r="B140" s="36"/>
      <c r="C140" s="204" t="s">
        <v>234</v>
      </c>
      <c r="D140" s="204" t="s">
        <v>162</v>
      </c>
      <c r="E140" s="205" t="s">
        <v>2264</v>
      </c>
      <c r="F140" s="206" t="s">
        <v>2265</v>
      </c>
      <c r="G140" s="207" t="s">
        <v>209</v>
      </c>
      <c r="H140" s="208">
        <v>20</v>
      </c>
      <c r="I140" s="209"/>
      <c r="J140" s="210">
        <f>ROUND(I140*H140,2)</f>
        <v>0</v>
      </c>
      <c r="K140" s="206" t="s">
        <v>1</v>
      </c>
      <c r="L140" s="211"/>
      <c r="M140" s="212" t="s">
        <v>1</v>
      </c>
      <c r="N140" s="213" t="s">
        <v>42</v>
      </c>
      <c r="O140" s="88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6" t="s">
        <v>210</v>
      </c>
      <c r="AT140" s="216" t="s">
        <v>162</v>
      </c>
      <c r="AU140" s="216" t="s">
        <v>83</v>
      </c>
      <c r="AY140" s="14" t="s">
        <v>166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4" t="s">
        <v>83</v>
      </c>
      <c r="BK140" s="217">
        <f>ROUND(I140*H140,2)</f>
        <v>0</v>
      </c>
      <c r="BL140" s="14" t="s">
        <v>210</v>
      </c>
      <c r="BM140" s="216" t="s">
        <v>2266</v>
      </c>
    </row>
    <row r="141" s="2" customFormat="1" ht="24.15" customHeight="1">
      <c r="A141" s="35"/>
      <c r="B141" s="36"/>
      <c r="C141" s="204" t="s">
        <v>8</v>
      </c>
      <c r="D141" s="204" t="s">
        <v>162</v>
      </c>
      <c r="E141" s="205" t="s">
        <v>2267</v>
      </c>
      <c r="F141" s="206" t="s">
        <v>2268</v>
      </c>
      <c r="G141" s="207" t="s">
        <v>209</v>
      </c>
      <c r="H141" s="208">
        <v>20</v>
      </c>
      <c r="I141" s="209"/>
      <c r="J141" s="210">
        <f>ROUND(I141*H141,2)</f>
        <v>0</v>
      </c>
      <c r="K141" s="206" t="s">
        <v>1</v>
      </c>
      <c r="L141" s="211"/>
      <c r="M141" s="212" t="s">
        <v>1</v>
      </c>
      <c r="N141" s="213" t="s">
        <v>42</v>
      </c>
      <c r="O141" s="8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6" t="s">
        <v>210</v>
      </c>
      <c r="AT141" s="216" t="s">
        <v>162</v>
      </c>
      <c r="AU141" s="216" t="s">
        <v>83</v>
      </c>
      <c r="AY141" s="14" t="s">
        <v>166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4" t="s">
        <v>83</v>
      </c>
      <c r="BK141" s="217">
        <f>ROUND(I141*H141,2)</f>
        <v>0</v>
      </c>
      <c r="BL141" s="14" t="s">
        <v>210</v>
      </c>
      <c r="BM141" s="216" t="s">
        <v>2269</v>
      </c>
    </row>
    <row r="142" s="2" customFormat="1" ht="37.8" customHeight="1">
      <c r="A142" s="35"/>
      <c r="B142" s="36"/>
      <c r="C142" s="218" t="s">
        <v>241</v>
      </c>
      <c r="D142" s="218" t="s">
        <v>559</v>
      </c>
      <c r="E142" s="219" t="s">
        <v>2270</v>
      </c>
      <c r="F142" s="220" t="s">
        <v>2271</v>
      </c>
      <c r="G142" s="221" t="s">
        <v>224</v>
      </c>
      <c r="H142" s="222">
        <v>1</v>
      </c>
      <c r="I142" s="223"/>
      <c r="J142" s="224">
        <f>ROUND(I142*H142,2)</f>
        <v>0</v>
      </c>
      <c r="K142" s="220" t="s">
        <v>1</v>
      </c>
      <c r="L142" s="41"/>
      <c r="M142" s="225" t="s">
        <v>1</v>
      </c>
      <c r="N142" s="226" t="s">
        <v>42</v>
      </c>
      <c r="O142" s="8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6" t="s">
        <v>83</v>
      </c>
      <c r="AT142" s="216" t="s">
        <v>559</v>
      </c>
      <c r="AU142" s="216" t="s">
        <v>83</v>
      </c>
      <c r="AY142" s="14" t="s">
        <v>166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4" t="s">
        <v>83</v>
      </c>
      <c r="BK142" s="217">
        <f>ROUND(I142*H142,2)</f>
        <v>0</v>
      </c>
      <c r="BL142" s="14" t="s">
        <v>83</v>
      </c>
      <c r="BM142" s="216" t="s">
        <v>2272</v>
      </c>
    </row>
    <row r="143" s="2" customFormat="1" ht="37.8" customHeight="1">
      <c r="A143" s="35"/>
      <c r="B143" s="36"/>
      <c r="C143" s="204" t="s">
        <v>245</v>
      </c>
      <c r="D143" s="204" t="s">
        <v>162</v>
      </c>
      <c r="E143" s="205" t="s">
        <v>2273</v>
      </c>
      <c r="F143" s="206" t="s">
        <v>2274</v>
      </c>
      <c r="G143" s="207" t="s">
        <v>165</v>
      </c>
      <c r="H143" s="208">
        <v>1</v>
      </c>
      <c r="I143" s="209"/>
      <c r="J143" s="210">
        <f>ROUND(I143*H143,2)</f>
        <v>0</v>
      </c>
      <c r="K143" s="206" t="s">
        <v>1</v>
      </c>
      <c r="L143" s="211"/>
      <c r="M143" s="212" t="s">
        <v>1</v>
      </c>
      <c r="N143" s="213" t="s">
        <v>42</v>
      </c>
      <c r="O143" s="8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6" t="s">
        <v>210</v>
      </c>
      <c r="AT143" s="216" t="s">
        <v>162</v>
      </c>
      <c r="AU143" s="216" t="s">
        <v>83</v>
      </c>
      <c r="AY143" s="14" t="s">
        <v>166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4" t="s">
        <v>83</v>
      </c>
      <c r="BK143" s="217">
        <f>ROUND(I143*H143,2)</f>
        <v>0</v>
      </c>
      <c r="BL143" s="14" t="s">
        <v>210</v>
      </c>
      <c r="BM143" s="216" t="s">
        <v>2275</v>
      </c>
    </row>
    <row r="144" s="2" customFormat="1" ht="24.15" customHeight="1">
      <c r="A144" s="35"/>
      <c r="B144" s="36"/>
      <c r="C144" s="218" t="s">
        <v>249</v>
      </c>
      <c r="D144" s="218" t="s">
        <v>559</v>
      </c>
      <c r="E144" s="219" t="s">
        <v>2276</v>
      </c>
      <c r="F144" s="220" t="s">
        <v>2277</v>
      </c>
      <c r="G144" s="221" t="s">
        <v>165</v>
      </c>
      <c r="H144" s="222">
        <v>2</v>
      </c>
      <c r="I144" s="223"/>
      <c r="J144" s="224">
        <f>ROUND(I144*H144,2)</f>
        <v>0</v>
      </c>
      <c r="K144" s="220" t="s">
        <v>1</v>
      </c>
      <c r="L144" s="41"/>
      <c r="M144" s="225" t="s">
        <v>1</v>
      </c>
      <c r="N144" s="226" t="s">
        <v>42</v>
      </c>
      <c r="O144" s="8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6" t="s">
        <v>83</v>
      </c>
      <c r="AT144" s="216" t="s">
        <v>559</v>
      </c>
      <c r="AU144" s="216" t="s">
        <v>83</v>
      </c>
      <c r="AY144" s="14" t="s">
        <v>166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4" t="s">
        <v>83</v>
      </c>
      <c r="BK144" s="217">
        <f>ROUND(I144*H144,2)</f>
        <v>0</v>
      </c>
      <c r="BL144" s="14" t="s">
        <v>83</v>
      </c>
      <c r="BM144" s="216" t="s">
        <v>2278</v>
      </c>
    </row>
    <row r="145" s="2" customFormat="1" ht="24.15" customHeight="1">
      <c r="A145" s="35"/>
      <c r="B145" s="36"/>
      <c r="C145" s="204" t="s">
        <v>253</v>
      </c>
      <c r="D145" s="204" t="s">
        <v>162</v>
      </c>
      <c r="E145" s="205" t="s">
        <v>2279</v>
      </c>
      <c r="F145" s="206" t="s">
        <v>2280</v>
      </c>
      <c r="G145" s="207" t="s">
        <v>165</v>
      </c>
      <c r="H145" s="208">
        <v>1</v>
      </c>
      <c r="I145" s="209"/>
      <c r="J145" s="210">
        <f>ROUND(I145*H145,2)</f>
        <v>0</v>
      </c>
      <c r="K145" s="206" t="s">
        <v>1</v>
      </c>
      <c r="L145" s="211"/>
      <c r="M145" s="212" t="s">
        <v>1</v>
      </c>
      <c r="N145" s="213" t="s">
        <v>42</v>
      </c>
      <c r="O145" s="8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6" t="s">
        <v>210</v>
      </c>
      <c r="AT145" s="216" t="s">
        <v>162</v>
      </c>
      <c r="AU145" s="216" t="s">
        <v>83</v>
      </c>
      <c r="AY145" s="14" t="s">
        <v>166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4" t="s">
        <v>83</v>
      </c>
      <c r="BK145" s="217">
        <f>ROUND(I145*H145,2)</f>
        <v>0</v>
      </c>
      <c r="BL145" s="14" t="s">
        <v>210</v>
      </c>
      <c r="BM145" s="216" t="s">
        <v>2281</v>
      </c>
    </row>
    <row r="146" s="2" customFormat="1" ht="24.15" customHeight="1">
      <c r="A146" s="35"/>
      <c r="B146" s="36"/>
      <c r="C146" s="204" t="s">
        <v>258</v>
      </c>
      <c r="D146" s="204" t="s">
        <v>162</v>
      </c>
      <c r="E146" s="205" t="s">
        <v>2282</v>
      </c>
      <c r="F146" s="206" t="s">
        <v>2283</v>
      </c>
      <c r="G146" s="207" t="s">
        <v>165</v>
      </c>
      <c r="H146" s="208">
        <v>8</v>
      </c>
      <c r="I146" s="209"/>
      <c r="J146" s="210">
        <f>ROUND(I146*H146,2)</f>
        <v>0</v>
      </c>
      <c r="K146" s="206" t="s">
        <v>1</v>
      </c>
      <c r="L146" s="211"/>
      <c r="M146" s="212" t="s">
        <v>1</v>
      </c>
      <c r="N146" s="213" t="s">
        <v>42</v>
      </c>
      <c r="O146" s="8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85</v>
      </c>
      <c r="AT146" s="216" t="s">
        <v>162</v>
      </c>
      <c r="AU146" s="216" t="s">
        <v>83</v>
      </c>
      <c r="AY146" s="14" t="s">
        <v>166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4" t="s">
        <v>83</v>
      </c>
      <c r="BK146" s="217">
        <f>ROUND(I146*H146,2)</f>
        <v>0</v>
      </c>
      <c r="BL146" s="14" t="s">
        <v>83</v>
      </c>
      <c r="BM146" s="216" t="s">
        <v>2284</v>
      </c>
    </row>
    <row r="147" s="2" customFormat="1" ht="24.15" customHeight="1">
      <c r="A147" s="35"/>
      <c r="B147" s="36"/>
      <c r="C147" s="204" t="s">
        <v>7</v>
      </c>
      <c r="D147" s="204" t="s">
        <v>162</v>
      </c>
      <c r="E147" s="205" t="s">
        <v>2285</v>
      </c>
      <c r="F147" s="206" t="s">
        <v>2286</v>
      </c>
      <c r="G147" s="207" t="s">
        <v>165</v>
      </c>
      <c r="H147" s="208">
        <v>2</v>
      </c>
      <c r="I147" s="209"/>
      <c r="J147" s="210">
        <f>ROUND(I147*H147,2)</f>
        <v>0</v>
      </c>
      <c r="K147" s="206" t="s">
        <v>1</v>
      </c>
      <c r="L147" s="211"/>
      <c r="M147" s="212" t="s">
        <v>1</v>
      </c>
      <c r="N147" s="213" t="s">
        <v>42</v>
      </c>
      <c r="O147" s="8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6" t="s">
        <v>85</v>
      </c>
      <c r="AT147" s="216" t="s">
        <v>162</v>
      </c>
      <c r="AU147" s="216" t="s">
        <v>83</v>
      </c>
      <c r="AY147" s="14" t="s">
        <v>166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4" t="s">
        <v>83</v>
      </c>
      <c r="BK147" s="217">
        <f>ROUND(I147*H147,2)</f>
        <v>0</v>
      </c>
      <c r="BL147" s="14" t="s">
        <v>83</v>
      </c>
      <c r="BM147" s="216" t="s">
        <v>2287</v>
      </c>
    </row>
    <row r="148" s="2" customFormat="1" ht="24.15" customHeight="1">
      <c r="A148" s="35"/>
      <c r="B148" s="36"/>
      <c r="C148" s="218" t="s">
        <v>264</v>
      </c>
      <c r="D148" s="218" t="s">
        <v>559</v>
      </c>
      <c r="E148" s="219" t="s">
        <v>2288</v>
      </c>
      <c r="F148" s="220" t="s">
        <v>2289</v>
      </c>
      <c r="G148" s="221" t="s">
        <v>209</v>
      </c>
      <c r="H148" s="222">
        <v>10</v>
      </c>
      <c r="I148" s="223"/>
      <c r="J148" s="224">
        <f>ROUND(I148*H148,2)</f>
        <v>0</v>
      </c>
      <c r="K148" s="220" t="s">
        <v>1</v>
      </c>
      <c r="L148" s="41"/>
      <c r="M148" s="225" t="s">
        <v>1</v>
      </c>
      <c r="N148" s="226" t="s">
        <v>42</v>
      </c>
      <c r="O148" s="8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6" t="s">
        <v>83</v>
      </c>
      <c r="AT148" s="216" t="s">
        <v>559</v>
      </c>
      <c r="AU148" s="216" t="s">
        <v>83</v>
      </c>
      <c r="AY148" s="14" t="s">
        <v>166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4" t="s">
        <v>83</v>
      </c>
      <c r="BK148" s="217">
        <f>ROUND(I148*H148,2)</f>
        <v>0</v>
      </c>
      <c r="BL148" s="14" t="s">
        <v>83</v>
      </c>
      <c r="BM148" s="216" t="s">
        <v>2290</v>
      </c>
    </row>
    <row r="149" s="2" customFormat="1" ht="24.15" customHeight="1">
      <c r="A149" s="35"/>
      <c r="B149" s="36"/>
      <c r="C149" s="204" t="s">
        <v>268</v>
      </c>
      <c r="D149" s="204" t="s">
        <v>162</v>
      </c>
      <c r="E149" s="205" t="s">
        <v>2291</v>
      </c>
      <c r="F149" s="206" t="s">
        <v>2292</v>
      </c>
      <c r="G149" s="207" t="s">
        <v>165</v>
      </c>
      <c r="H149" s="208">
        <v>1</v>
      </c>
      <c r="I149" s="209"/>
      <c r="J149" s="210">
        <f>ROUND(I149*H149,2)</f>
        <v>0</v>
      </c>
      <c r="K149" s="206" t="s">
        <v>1</v>
      </c>
      <c r="L149" s="211"/>
      <c r="M149" s="212" t="s">
        <v>1</v>
      </c>
      <c r="N149" s="213" t="s">
        <v>42</v>
      </c>
      <c r="O149" s="88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6" t="s">
        <v>85</v>
      </c>
      <c r="AT149" s="216" t="s">
        <v>162</v>
      </c>
      <c r="AU149" s="216" t="s">
        <v>83</v>
      </c>
      <c r="AY149" s="14" t="s">
        <v>166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4" t="s">
        <v>83</v>
      </c>
      <c r="BK149" s="217">
        <f>ROUND(I149*H149,2)</f>
        <v>0</v>
      </c>
      <c r="BL149" s="14" t="s">
        <v>83</v>
      </c>
      <c r="BM149" s="216" t="s">
        <v>2293</v>
      </c>
    </row>
    <row r="150" s="2" customFormat="1" ht="24.15" customHeight="1">
      <c r="A150" s="35"/>
      <c r="B150" s="36"/>
      <c r="C150" s="218" t="s">
        <v>272</v>
      </c>
      <c r="D150" s="218" t="s">
        <v>559</v>
      </c>
      <c r="E150" s="219" t="s">
        <v>2294</v>
      </c>
      <c r="F150" s="220" t="s">
        <v>2295</v>
      </c>
      <c r="G150" s="221" t="s">
        <v>209</v>
      </c>
      <c r="H150" s="222">
        <v>30</v>
      </c>
      <c r="I150" s="223"/>
      <c r="J150" s="224">
        <f>ROUND(I150*H150,2)</f>
        <v>0</v>
      </c>
      <c r="K150" s="220" t="s">
        <v>1</v>
      </c>
      <c r="L150" s="41"/>
      <c r="M150" s="225" t="s">
        <v>1</v>
      </c>
      <c r="N150" s="226" t="s">
        <v>42</v>
      </c>
      <c r="O150" s="8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83</v>
      </c>
      <c r="AT150" s="216" t="s">
        <v>559</v>
      </c>
      <c r="AU150" s="216" t="s">
        <v>83</v>
      </c>
      <c r="AY150" s="14" t="s">
        <v>166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4" t="s">
        <v>83</v>
      </c>
      <c r="BK150" s="217">
        <f>ROUND(I150*H150,2)</f>
        <v>0</v>
      </c>
      <c r="BL150" s="14" t="s">
        <v>83</v>
      </c>
      <c r="BM150" s="216" t="s">
        <v>2296</v>
      </c>
    </row>
    <row r="151" s="2" customFormat="1" ht="24.15" customHeight="1">
      <c r="A151" s="35"/>
      <c r="B151" s="36"/>
      <c r="C151" s="218" t="s">
        <v>276</v>
      </c>
      <c r="D151" s="218" t="s">
        <v>559</v>
      </c>
      <c r="E151" s="219" t="s">
        <v>2297</v>
      </c>
      <c r="F151" s="220" t="s">
        <v>2298</v>
      </c>
      <c r="G151" s="221" t="s">
        <v>165</v>
      </c>
      <c r="H151" s="222">
        <v>10</v>
      </c>
      <c r="I151" s="223"/>
      <c r="J151" s="224">
        <f>ROUND(I151*H151,2)</f>
        <v>0</v>
      </c>
      <c r="K151" s="220" t="s">
        <v>1</v>
      </c>
      <c r="L151" s="41"/>
      <c r="M151" s="225" t="s">
        <v>1</v>
      </c>
      <c r="N151" s="226" t="s">
        <v>42</v>
      </c>
      <c r="O151" s="88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6" t="s">
        <v>83</v>
      </c>
      <c r="AT151" s="216" t="s">
        <v>559</v>
      </c>
      <c r="AU151" s="216" t="s">
        <v>83</v>
      </c>
      <c r="AY151" s="14" t="s">
        <v>166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4" t="s">
        <v>83</v>
      </c>
      <c r="BK151" s="217">
        <f>ROUND(I151*H151,2)</f>
        <v>0</v>
      </c>
      <c r="BL151" s="14" t="s">
        <v>83</v>
      </c>
      <c r="BM151" s="216" t="s">
        <v>2299</v>
      </c>
    </row>
    <row r="152" s="2" customFormat="1" ht="24.15" customHeight="1">
      <c r="A152" s="35"/>
      <c r="B152" s="36"/>
      <c r="C152" s="204" t="s">
        <v>280</v>
      </c>
      <c r="D152" s="204" t="s">
        <v>162</v>
      </c>
      <c r="E152" s="205" t="s">
        <v>2300</v>
      </c>
      <c r="F152" s="206" t="s">
        <v>2301</v>
      </c>
      <c r="G152" s="207" t="s">
        <v>209</v>
      </c>
      <c r="H152" s="208">
        <v>10</v>
      </c>
      <c r="I152" s="209"/>
      <c r="J152" s="210">
        <f>ROUND(I152*H152,2)</f>
        <v>0</v>
      </c>
      <c r="K152" s="206" t="s">
        <v>1</v>
      </c>
      <c r="L152" s="211"/>
      <c r="M152" s="212" t="s">
        <v>1</v>
      </c>
      <c r="N152" s="213" t="s">
        <v>42</v>
      </c>
      <c r="O152" s="8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6" t="s">
        <v>210</v>
      </c>
      <c r="AT152" s="216" t="s">
        <v>162</v>
      </c>
      <c r="AU152" s="216" t="s">
        <v>83</v>
      </c>
      <c r="AY152" s="14" t="s">
        <v>166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4" t="s">
        <v>83</v>
      </c>
      <c r="BK152" s="217">
        <f>ROUND(I152*H152,2)</f>
        <v>0</v>
      </c>
      <c r="BL152" s="14" t="s">
        <v>210</v>
      </c>
      <c r="BM152" s="216" t="s">
        <v>2302</v>
      </c>
    </row>
    <row r="153" s="2" customFormat="1" ht="14.4" customHeight="1">
      <c r="A153" s="35"/>
      <c r="B153" s="36"/>
      <c r="C153" s="204" t="s">
        <v>284</v>
      </c>
      <c r="D153" s="204" t="s">
        <v>162</v>
      </c>
      <c r="E153" s="205" t="s">
        <v>2303</v>
      </c>
      <c r="F153" s="206" t="s">
        <v>2304</v>
      </c>
      <c r="G153" s="207" t="s">
        <v>209</v>
      </c>
      <c r="H153" s="208">
        <v>30</v>
      </c>
      <c r="I153" s="209"/>
      <c r="J153" s="210">
        <f>ROUND(I153*H153,2)</f>
        <v>0</v>
      </c>
      <c r="K153" s="206" t="s">
        <v>1</v>
      </c>
      <c r="L153" s="211"/>
      <c r="M153" s="212" t="s">
        <v>1</v>
      </c>
      <c r="N153" s="213" t="s">
        <v>42</v>
      </c>
      <c r="O153" s="88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6" t="s">
        <v>85</v>
      </c>
      <c r="AT153" s="216" t="s">
        <v>162</v>
      </c>
      <c r="AU153" s="216" t="s">
        <v>83</v>
      </c>
      <c r="AY153" s="14" t="s">
        <v>166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4" t="s">
        <v>83</v>
      </c>
      <c r="BK153" s="217">
        <f>ROUND(I153*H153,2)</f>
        <v>0</v>
      </c>
      <c r="BL153" s="14" t="s">
        <v>83</v>
      </c>
      <c r="BM153" s="216" t="s">
        <v>2305</v>
      </c>
    </row>
    <row r="154" s="2" customFormat="1" ht="14.4" customHeight="1">
      <c r="A154" s="35"/>
      <c r="B154" s="36"/>
      <c r="C154" s="204" t="s">
        <v>288</v>
      </c>
      <c r="D154" s="204" t="s">
        <v>162</v>
      </c>
      <c r="E154" s="205" t="s">
        <v>2306</v>
      </c>
      <c r="F154" s="206" t="s">
        <v>2307</v>
      </c>
      <c r="G154" s="207" t="s">
        <v>165</v>
      </c>
      <c r="H154" s="208">
        <v>2</v>
      </c>
      <c r="I154" s="209"/>
      <c r="J154" s="210">
        <f>ROUND(I154*H154,2)</f>
        <v>0</v>
      </c>
      <c r="K154" s="206" t="s">
        <v>1</v>
      </c>
      <c r="L154" s="211"/>
      <c r="M154" s="212" t="s">
        <v>1</v>
      </c>
      <c r="N154" s="213" t="s">
        <v>42</v>
      </c>
      <c r="O154" s="88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85</v>
      </c>
      <c r="AT154" s="216" t="s">
        <v>162</v>
      </c>
      <c r="AU154" s="216" t="s">
        <v>83</v>
      </c>
      <c r="AY154" s="14" t="s">
        <v>166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4" t="s">
        <v>83</v>
      </c>
      <c r="BK154" s="217">
        <f>ROUND(I154*H154,2)</f>
        <v>0</v>
      </c>
      <c r="BL154" s="14" t="s">
        <v>83</v>
      </c>
      <c r="BM154" s="216" t="s">
        <v>2308</v>
      </c>
    </row>
    <row r="155" s="2" customFormat="1" ht="24.15" customHeight="1">
      <c r="A155" s="35"/>
      <c r="B155" s="36"/>
      <c r="C155" s="204" t="s">
        <v>292</v>
      </c>
      <c r="D155" s="204" t="s">
        <v>162</v>
      </c>
      <c r="E155" s="205" t="s">
        <v>2309</v>
      </c>
      <c r="F155" s="206" t="s">
        <v>2310</v>
      </c>
      <c r="G155" s="207" t="s">
        <v>165</v>
      </c>
      <c r="H155" s="208">
        <v>2</v>
      </c>
      <c r="I155" s="209"/>
      <c r="J155" s="210">
        <f>ROUND(I155*H155,2)</f>
        <v>0</v>
      </c>
      <c r="K155" s="206" t="s">
        <v>1</v>
      </c>
      <c r="L155" s="211"/>
      <c r="M155" s="212" t="s">
        <v>1</v>
      </c>
      <c r="N155" s="213" t="s">
        <v>42</v>
      </c>
      <c r="O155" s="8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6" t="s">
        <v>85</v>
      </c>
      <c r="AT155" s="216" t="s">
        <v>162</v>
      </c>
      <c r="AU155" s="216" t="s">
        <v>83</v>
      </c>
      <c r="AY155" s="14" t="s">
        <v>166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4" t="s">
        <v>83</v>
      </c>
      <c r="BK155" s="217">
        <f>ROUND(I155*H155,2)</f>
        <v>0</v>
      </c>
      <c r="BL155" s="14" t="s">
        <v>83</v>
      </c>
      <c r="BM155" s="216" t="s">
        <v>2311</v>
      </c>
    </row>
    <row r="156" s="2" customFormat="1" ht="24.15" customHeight="1">
      <c r="A156" s="35"/>
      <c r="B156" s="36"/>
      <c r="C156" s="204" t="s">
        <v>296</v>
      </c>
      <c r="D156" s="204" t="s">
        <v>162</v>
      </c>
      <c r="E156" s="205" t="s">
        <v>2312</v>
      </c>
      <c r="F156" s="206" t="s">
        <v>2313</v>
      </c>
      <c r="G156" s="207" t="s">
        <v>165</v>
      </c>
      <c r="H156" s="208">
        <v>2</v>
      </c>
      <c r="I156" s="209"/>
      <c r="J156" s="210">
        <f>ROUND(I156*H156,2)</f>
        <v>0</v>
      </c>
      <c r="K156" s="206" t="s">
        <v>1</v>
      </c>
      <c r="L156" s="211"/>
      <c r="M156" s="212" t="s">
        <v>1</v>
      </c>
      <c r="N156" s="213" t="s">
        <v>42</v>
      </c>
      <c r="O156" s="88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85</v>
      </c>
      <c r="AT156" s="216" t="s">
        <v>162</v>
      </c>
      <c r="AU156" s="216" t="s">
        <v>83</v>
      </c>
      <c r="AY156" s="14" t="s">
        <v>166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4" t="s">
        <v>83</v>
      </c>
      <c r="BK156" s="217">
        <f>ROUND(I156*H156,2)</f>
        <v>0</v>
      </c>
      <c r="BL156" s="14" t="s">
        <v>83</v>
      </c>
      <c r="BM156" s="216" t="s">
        <v>2314</v>
      </c>
    </row>
    <row r="157" s="2" customFormat="1" ht="24.15" customHeight="1">
      <c r="A157" s="35"/>
      <c r="B157" s="36"/>
      <c r="C157" s="218" t="s">
        <v>300</v>
      </c>
      <c r="D157" s="218" t="s">
        <v>559</v>
      </c>
      <c r="E157" s="219" t="s">
        <v>2315</v>
      </c>
      <c r="F157" s="220" t="s">
        <v>2316</v>
      </c>
      <c r="G157" s="221" t="s">
        <v>165</v>
      </c>
      <c r="H157" s="222">
        <v>2</v>
      </c>
      <c r="I157" s="223"/>
      <c r="J157" s="224">
        <f>ROUND(I157*H157,2)</f>
        <v>0</v>
      </c>
      <c r="K157" s="220" t="s">
        <v>1</v>
      </c>
      <c r="L157" s="41"/>
      <c r="M157" s="225" t="s">
        <v>1</v>
      </c>
      <c r="N157" s="226" t="s">
        <v>42</v>
      </c>
      <c r="O157" s="88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6" t="s">
        <v>83</v>
      </c>
      <c r="AT157" s="216" t="s">
        <v>559</v>
      </c>
      <c r="AU157" s="216" t="s">
        <v>83</v>
      </c>
      <c r="AY157" s="14" t="s">
        <v>166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4" t="s">
        <v>83</v>
      </c>
      <c r="BK157" s="217">
        <f>ROUND(I157*H157,2)</f>
        <v>0</v>
      </c>
      <c r="BL157" s="14" t="s">
        <v>83</v>
      </c>
      <c r="BM157" s="216" t="s">
        <v>2317</v>
      </c>
    </row>
    <row r="158" s="2" customFormat="1" ht="24.15" customHeight="1">
      <c r="A158" s="35"/>
      <c r="B158" s="36"/>
      <c r="C158" s="218" t="s">
        <v>304</v>
      </c>
      <c r="D158" s="218" t="s">
        <v>559</v>
      </c>
      <c r="E158" s="219" t="s">
        <v>2318</v>
      </c>
      <c r="F158" s="220" t="s">
        <v>2319</v>
      </c>
      <c r="G158" s="221" t="s">
        <v>209</v>
      </c>
      <c r="H158" s="222">
        <v>250</v>
      </c>
      <c r="I158" s="223"/>
      <c r="J158" s="224">
        <f>ROUND(I158*H158,2)</f>
        <v>0</v>
      </c>
      <c r="K158" s="220" t="s">
        <v>1</v>
      </c>
      <c r="L158" s="41"/>
      <c r="M158" s="225" t="s">
        <v>1</v>
      </c>
      <c r="N158" s="226" t="s">
        <v>42</v>
      </c>
      <c r="O158" s="88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6" t="s">
        <v>562</v>
      </c>
      <c r="AT158" s="216" t="s">
        <v>559</v>
      </c>
      <c r="AU158" s="216" t="s">
        <v>83</v>
      </c>
      <c r="AY158" s="14" t="s">
        <v>166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4" t="s">
        <v>83</v>
      </c>
      <c r="BK158" s="217">
        <f>ROUND(I158*H158,2)</f>
        <v>0</v>
      </c>
      <c r="BL158" s="14" t="s">
        <v>562</v>
      </c>
      <c r="BM158" s="216" t="s">
        <v>2320</v>
      </c>
    </row>
    <row r="159" s="2" customFormat="1" ht="24.15" customHeight="1">
      <c r="A159" s="35"/>
      <c r="B159" s="36"/>
      <c r="C159" s="204" t="s">
        <v>308</v>
      </c>
      <c r="D159" s="204" t="s">
        <v>162</v>
      </c>
      <c r="E159" s="205" t="s">
        <v>1818</v>
      </c>
      <c r="F159" s="206" t="s">
        <v>1819</v>
      </c>
      <c r="G159" s="207" t="s">
        <v>209</v>
      </c>
      <c r="H159" s="208">
        <v>250</v>
      </c>
      <c r="I159" s="209"/>
      <c r="J159" s="210">
        <f>ROUND(I159*H159,2)</f>
        <v>0</v>
      </c>
      <c r="K159" s="206" t="s">
        <v>1</v>
      </c>
      <c r="L159" s="211"/>
      <c r="M159" s="212" t="s">
        <v>1</v>
      </c>
      <c r="N159" s="213" t="s">
        <v>42</v>
      </c>
      <c r="O159" s="88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210</v>
      </c>
      <c r="AT159" s="216" t="s">
        <v>162</v>
      </c>
      <c r="AU159" s="216" t="s">
        <v>83</v>
      </c>
      <c r="AY159" s="14" t="s">
        <v>166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4" t="s">
        <v>83</v>
      </c>
      <c r="BK159" s="217">
        <f>ROUND(I159*H159,2)</f>
        <v>0</v>
      </c>
      <c r="BL159" s="14" t="s">
        <v>210</v>
      </c>
      <c r="BM159" s="216" t="s">
        <v>2321</v>
      </c>
    </row>
    <row r="160" s="2" customFormat="1" ht="14.4" customHeight="1">
      <c r="A160" s="35"/>
      <c r="B160" s="36"/>
      <c r="C160" s="218" t="s">
        <v>312</v>
      </c>
      <c r="D160" s="218" t="s">
        <v>559</v>
      </c>
      <c r="E160" s="219" t="s">
        <v>2322</v>
      </c>
      <c r="F160" s="220" t="s">
        <v>2323</v>
      </c>
      <c r="G160" s="221" t="s">
        <v>209</v>
      </c>
      <c r="H160" s="222">
        <v>160</v>
      </c>
      <c r="I160" s="223"/>
      <c r="J160" s="224">
        <f>ROUND(I160*H160,2)</f>
        <v>0</v>
      </c>
      <c r="K160" s="220" t="s">
        <v>1</v>
      </c>
      <c r="L160" s="41"/>
      <c r="M160" s="225" t="s">
        <v>1</v>
      </c>
      <c r="N160" s="226" t="s">
        <v>42</v>
      </c>
      <c r="O160" s="88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6" t="s">
        <v>562</v>
      </c>
      <c r="AT160" s="216" t="s">
        <v>559</v>
      </c>
      <c r="AU160" s="216" t="s">
        <v>83</v>
      </c>
      <c r="AY160" s="14" t="s">
        <v>166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4" t="s">
        <v>83</v>
      </c>
      <c r="BK160" s="217">
        <f>ROUND(I160*H160,2)</f>
        <v>0</v>
      </c>
      <c r="BL160" s="14" t="s">
        <v>562</v>
      </c>
      <c r="BM160" s="216" t="s">
        <v>2324</v>
      </c>
    </row>
    <row r="161" s="2" customFormat="1" ht="24.15" customHeight="1">
      <c r="A161" s="35"/>
      <c r="B161" s="36"/>
      <c r="C161" s="204" t="s">
        <v>316</v>
      </c>
      <c r="D161" s="204" t="s">
        <v>162</v>
      </c>
      <c r="E161" s="205" t="s">
        <v>2325</v>
      </c>
      <c r="F161" s="206" t="s">
        <v>2326</v>
      </c>
      <c r="G161" s="207" t="s">
        <v>209</v>
      </c>
      <c r="H161" s="208">
        <v>160</v>
      </c>
      <c r="I161" s="209"/>
      <c r="J161" s="210">
        <f>ROUND(I161*H161,2)</f>
        <v>0</v>
      </c>
      <c r="K161" s="206" t="s">
        <v>1</v>
      </c>
      <c r="L161" s="211"/>
      <c r="M161" s="212" t="s">
        <v>1</v>
      </c>
      <c r="N161" s="213" t="s">
        <v>42</v>
      </c>
      <c r="O161" s="88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6" t="s">
        <v>210</v>
      </c>
      <c r="AT161" s="216" t="s">
        <v>162</v>
      </c>
      <c r="AU161" s="216" t="s">
        <v>83</v>
      </c>
      <c r="AY161" s="14" t="s">
        <v>166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4" t="s">
        <v>83</v>
      </c>
      <c r="BK161" s="217">
        <f>ROUND(I161*H161,2)</f>
        <v>0</v>
      </c>
      <c r="BL161" s="14" t="s">
        <v>210</v>
      </c>
      <c r="BM161" s="216" t="s">
        <v>2327</v>
      </c>
    </row>
    <row r="162" s="2" customFormat="1" ht="24.15" customHeight="1">
      <c r="A162" s="35"/>
      <c r="B162" s="36"/>
      <c r="C162" s="204" t="s">
        <v>320</v>
      </c>
      <c r="D162" s="204" t="s">
        <v>162</v>
      </c>
      <c r="E162" s="205" t="s">
        <v>380</v>
      </c>
      <c r="F162" s="206" t="s">
        <v>381</v>
      </c>
      <c r="G162" s="207" t="s">
        <v>209</v>
      </c>
      <c r="H162" s="208">
        <v>80</v>
      </c>
      <c r="I162" s="209"/>
      <c r="J162" s="210">
        <f>ROUND(I162*H162,2)</f>
        <v>0</v>
      </c>
      <c r="K162" s="206" t="s">
        <v>1</v>
      </c>
      <c r="L162" s="211"/>
      <c r="M162" s="212" t="s">
        <v>1</v>
      </c>
      <c r="N162" s="213" t="s">
        <v>42</v>
      </c>
      <c r="O162" s="88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6" t="s">
        <v>210</v>
      </c>
      <c r="AT162" s="216" t="s">
        <v>162</v>
      </c>
      <c r="AU162" s="216" t="s">
        <v>83</v>
      </c>
      <c r="AY162" s="14" t="s">
        <v>166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4" t="s">
        <v>83</v>
      </c>
      <c r="BK162" s="217">
        <f>ROUND(I162*H162,2)</f>
        <v>0</v>
      </c>
      <c r="BL162" s="14" t="s">
        <v>210</v>
      </c>
      <c r="BM162" s="216" t="s">
        <v>2328</v>
      </c>
    </row>
    <row r="163" s="2" customFormat="1" ht="24.15" customHeight="1">
      <c r="A163" s="35"/>
      <c r="B163" s="36"/>
      <c r="C163" s="204" t="s">
        <v>324</v>
      </c>
      <c r="D163" s="204" t="s">
        <v>162</v>
      </c>
      <c r="E163" s="205" t="s">
        <v>384</v>
      </c>
      <c r="F163" s="206" t="s">
        <v>385</v>
      </c>
      <c r="G163" s="207" t="s">
        <v>209</v>
      </c>
      <c r="H163" s="208">
        <v>90</v>
      </c>
      <c r="I163" s="209"/>
      <c r="J163" s="210">
        <f>ROUND(I163*H163,2)</f>
        <v>0</v>
      </c>
      <c r="K163" s="206" t="s">
        <v>1</v>
      </c>
      <c r="L163" s="211"/>
      <c r="M163" s="212" t="s">
        <v>1</v>
      </c>
      <c r="N163" s="213" t="s">
        <v>42</v>
      </c>
      <c r="O163" s="88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6" t="s">
        <v>210</v>
      </c>
      <c r="AT163" s="216" t="s">
        <v>162</v>
      </c>
      <c r="AU163" s="216" t="s">
        <v>83</v>
      </c>
      <c r="AY163" s="14" t="s">
        <v>166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4" t="s">
        <v>83</v>
      </c>
      <c r="BK163" s="217">
        <f>ROUND(I163*H163,2)</f>
        <v>0</v>
      </c>
      <c r="BL163" s="14" t="s">
        <v>210</v>
      </c>
      <c r="BM163" s="216" t="s">
        <v>2329</v>
      </c>
    </row>
    <row r="164" s="2" customFormat="1" ht="24.15" customHeight="1">
      <c r="A164" s="35"/>
      <c r="B164" s="36"/>
      <c r="C164" s="204" t="s">
        <v>328</v>
      </c>
      <c r="D164" s="204" t="s">
        <v>162</v>
      </c>
      <c r="E164" s="205" t="s">
        <v>2330</v>
      </c>
      <c r="F164" s="206" t="s">
        <v>2331</v>
      </c>
      <c r="G164" s="207" t="s">
        <v>209</v>
      </c>
      <c r="H164" s="208">
        <v>20</v>
      </c>
      <c r="I164" s="209"/>
      <c r="J164" s="210">
        <f>ROUND(I164*H164,2)</f>
        <v>0</v>
      </c>
      <c r="K164" s="206" t="s">
        <v>1</v>
      </c>
      <c r="L164" s="211"/>
      <c r="M164" s="212" t="s">
        <v>1</v>
      </c>
      <c r="N164" s="213" t="s">
        <v>42</v>
      </c>
      <c r="O164" s="88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6" t="s">
        <v>210</v>
      </c>
      <c r="AT164" s="216" t="s">
        <v>162</v>
      </c>
      <c r="AU164" s="216" t="s">
        <v>83</v>
      </c>
      <c r="AY164" s="14" t="s">
        <v>166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4" t="s">
        <v>83</v>
      </c>
      <c r="BK164" s="217">
        <f>ROUND(I164*H164,2)</f>
        <v>0</v>
      </c>
      <c r="BL164" s="14" t="s">
        <v>210</v>
      </c>
      <c r="BM164" s="216" t="s">
        <v>2332</v>
      </c>
    </row>
    <row r="165" s="2" customFormat="1" ht="24.15" customHeight="1">
      <c r="A165" s="35"/>
      <c r="B165" s="36"/>
      <c r="C165" s="204" t="s">
        <v>332</v>
      </c>
      <c r="D165" s="204" t="s">
        <v>162</v>
      </c>
      <c r="E165" s="205" t="s">
        <v>2333</v>
      </c>
      <c r="F165" s="206" t="s">
        <v>2334</v>
      </c>
      <c r="G165" s="207" t="s">
        <v>209</v>
      </c>
      <c r="H165" s="208">
        <v>50</v>
      </c>
      <c r="I165" s="209"/>
      <c r="J165" s="210">
        <f>ROUND(I165*H165,2)</f>
        <v>0</v>
      </c>
      <c r="K165" s="206" t="s">
        <v>1</v>
      </c>
      <c r="L165" s="211"/>
      <c r="M165" s="212" t="s">
        <v>1</v>
      </c>
      <c r="N165" s="213" t="s">
        <v>42</v>
      </c>
      <c r="O165" s="88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6" t="s">
        <v>210</v>
      </c>
      <c r="AT165" s="216" t="s">
        <v>162</v>
      </c>
      <c r="AU165" s="216" t="s">
        <v>83</v>
      </c>
      <c r="AY165" s="14" t="s">
        <v>166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4" t="s">
        <v>83</v>
      </c>
      <c r="BK165" s="217">
        <f>ROUND(I165*H165,2)</f>
        <v>0</v>
      </c>
      <c r="BL165" s="14" t="s">
        <v>210</v>
      </c>
      <c r="BM165" s="216" t="s">
        <v>2335</v>
      </c>
    </row>
    <row r="166" s="2" customFormat="1" ht="24.15" customHeight="1">
      <c r="A166" s="35"/>
      <c r="B166" s="36"/>
      <c r="C166" s="204" t="s">
        <v>336</v>
      </c>
      <c r="D166" s="204" t="s">
        <v>162</v>
      </c>
      <c r="E166" s="205" t="s">
        <v>2336</v>
      </c>
      <c r="F166" s="206" t="s">
        <v>2337</v>
      </c>
      <c r="G166" s="207" t="s">
        <v>209</v>
      </c>
      <c r="H166" s="208">
        <v>20</v>
      </c>
      <c r="I166" s="209"/>
      <c r="J166" s="210">
        <f>ROUND(I166*H166,2)</f>
        <v>0</v>
      </c>
      <c r="K166" s="206" t="s">
        <v>1</v>
      </c>
      <c r="L166" s="211"/>
      <c r="M166" s="212" t="s">
        <v>1</v>
      </c>
      <c r="N166" s="213" t="s">
        <v>42</v>
      </c>
      <c r="O166" s="88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6" t="s">
        <v>210</v>
      </c>
      <c r="AT166" s="216" t="s">
        <v>162</v>
      </c>
      <c r="AU166" s="216" t="s">
        <v>83</v>
      </c>
      <c r="AY166" s="14" t="s">
        <v>166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4" t="s">
        <v>83</v>
      </c>
      <c r="BK166" s="217">
        <f>ROUND(I166*H166,2)</f>
        <v>0</v>
      </c>
      <c r="BL166" s="14" t="s">
        <v>210</v>
      </c>
      <c r="BM166" s="216" t="s">
        <v>2338</v>
      </c>
    </row>
    <row r="167" s="2" customFormat="1" ht="24.15" customHeight="1">
      <c r="A167" s="35"/>
      <c r="B167" s="36"/>
      <c r="C167" s="204" t="s">
        <v>340</v>
      </c>
      <c r="D167" s="204" t="s">
        <v>162</v>
      </c>
      <c r="E167" s="205" t="s">
        <v>2339</v>
      </c>
      <c r="F167" s="206" t="s">
        <v>2340</v>
      </c>
      <c r="G167" s="207" t="s">
        <v>209</v>
      </c>
      <c r="H167" s="208">
        <v>70</v>
      </c>
      <c r="I167" s="209"/>
      <c r="J167" s="210">
        <f>ROUND(I167*H167,2)</f>
        <v>0</v>
      </c>
      <c r="K167" s="206" t="s">
        <v>1</v>
      </c>
      <c r="L167" s="211"/>
      <c r="M167" s="212" t="s">
        <v>1</v>
      </c>
      <c r="N167" s="213" t="s">
        <v>42</v>
      </c>
      <c r="O167" s="88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6" t="s">
        <v>210</v>
      </c>
      <c r="AT167" s="216" t="s">
        <v>162</v>
      </c>
      <c r="AU167" s="216" t="s">
        <v>83</v>
      </c>
      <c r="AY167" s="14" t="s">
        <v>166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4" t="s">
        <v>83</v>
      </c>
      <c r="BK167" s="217">
        <f>ROUND(I167*H167,2)</f>
        <v>0</v>
      </c>
      <c r="BL167" s="14" t="s">
        <v>210</v>
      </c>
      <c r="BM167" s="216" t="s">
        <v>2341</v>
      </c>
    </row>
    <row r="168" s="2" customFormat="1" ht="24.15" customHeight="1">
      <c r="A168" s="35"/>
      <c r="B168" s="36"/>
      <c r="C168" s="204" t="s">
        <v>344</v>
      </c>
      <c r="D168" s="204" t="s">
        <v>162</v>
      </c>
      <c r="E168" s="205" t="s">
        <v>2342</v>
      </c>
      <c r="F168" s="206" t="s">
        <v>2343</v>
      </c>
      <c r="G168" s="207" t="s">
        <v>209</v>
      </c>
      <c r="H168" s="208">
        <v>20</v>
      </c>
      <c r="I168" s="209"/>
      <c r="J168" s="210">
        <f>ROUND(I168*H168,2)</f>
        <v>0</v>
      </c>
      <c r="K168" s="206" t="s">
        <v>1</v>
      </c>
      <c r="L168" s="211"/>
      <c r="M168" s="212" t="s">
        <v>1</v>
      </c>
      <c r="N168" s="213" t="s">
        <v>42</v>
      </c>
      <c r="O168" s="88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6" t="s">
        <v>210</v>
      </c>
      <c r="AT168" s="216" t="s">
        <v>162</v>
      </c>
      <c r="AU168" s="216" t="s">
        <v>83</v>
      </c>
      <c r="AY168" s="14" t="s">
        <v>166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4" t="s">
        <v>83</v>
      </c>
      <c r="BK168" s="217">
        <f>ROUND(I168*H168,2)</f>
        <v>0</v>
      </c>
      <c r="BL168" s="14" t="s">
        <v>210</v>
      </c>
      <c r="BM168" s="216" t="s">
        <v>2344</v>
      </c>
    </row>
    <row r="169" s="2" customFormat="1" ht="24.15" customHeight="1">
      <c r="A169" s="35"/>
      <c r="B169" s="36"/>
      <c r="C169" s="204" t="s">
        <v>348</v>
      </c>
      <c r="D169" s="204" t="s">
        <v>162</v>
      </c>
      <c r="E169" s="205" t="s">
        <v>2345</v>
      </c>
      <c r="F169" s="206" t="s">
        <v>2346</v>
      </c>
      <c r="G169" s="207" t="s">
        <v>209</v>
      </c>
      <c r="H169" s="208">
        <v>150</v>
      </c>
      <c r="I169" s="209"/>
      <c r="J169" s="210">
        <f>ROUND(I169*H169,2)</f>
        <v>0</v>
      </c>
      <c r="K169" s="206" t="s">
        <v>1</v>
      </c>
      <c r="L169" s="211"/>
      <c r="M169" s="212" t="s">
        <v>1</v>
      </c>
      <c r="N169" s="213" t="s">
        <v>42</v>
      </c>
      <c r="O169" s="88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6" t="s">
        <v>210</v>
      </c>
      <c r="AT169" s="216" t="s">
        <v>162</v>
      </c>
      <c r="AU169" s="216" t="s">
        <v>83</v>
      </c>
      <c r="AY169" s="14" t="s">
        <v>166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4" t="s">
        <v>83</v>
      </c>
      <c r="BK169" s="217">
        <f>ROUND(I169*H169,2)</f>
        <v>0</v>
      </c>
      <c r="BL169" s="14" t="s">
        <v>210</v>
      </c>
      <c r="BM169" s="216" t="s">
        <v>2347</v>
      </c>
    </row>
    <row r="170" s="2" customFormat="1" ht="24.15" customHeight="1">
      <c r="A170" s="35"/>
      <c r="B170" s="36"/>
      <c r="C170" s="204" t="s">
        <v>352</v>
      </c>
      <c r="D170" s="204" t="s">
        <v>162</v>
      </c>
      <c r="E170" s="205" t="s">
        <v>2348</v>
      </c>
      <c r="F170" s="206" t="s">
        <v>2349</v>
      </c>
      <c r="G170" s="207" t="s">
        <v>209</v>
      </c>
      <c r="H170" s="208">
        <v>350</v>
      </c>
      <c r="I170" s="209"/>
      <c r="J170" s="210">
        <f>ROUND(I170*H170,2)</f>
        <v>0</v>
      </c>
      <c r="K170" s="206" t="s">
        <v>1</v>
      </c>
      <c r="L170" s="211"/>
      <c r="M170" s="212" t="s">
        <v>1</v>
      </c>
      <c r="N170" s="213" t="s">
        <v>42</v>
      </c>
      <c r="O170" s="88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210</v>
      </c>
      <c r="AT170" s="216" t="s">
        <v>162</v>
      </c>
      <c r="AU170" s="216" t="s">
        <v>83</v>
      </c>
      <c r="AY170" s="14" t="s">
        <v>166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4" t="s">
        <v>83</v>
      </c>
      <c r="BK170" s="217">
        <f>ROUND(I170*H170,2)</f>
        <v>0</v>
      </c>
      <c r="BL170" s="14" t="s">
        <v>210</v>
      </c>
      <c r="BM170" s="216" t="s">
        <v>2350</v>
      </c>
    </row>
    <row r="171" s="2" customFormat="1" ht="24.15" customHeight="1">
      <c r="A171" s="35"/>
      <c r="B171" s="36"/>
      <c r="C171" s="204" t="s">
        <v>356</v>
      </c>
      <c r="D171" s="204" t="s">
        <v>162</v>
      </c>
      <c r="E171" s="205" t="s">
        <v>2351</v>
      </c>
      <c r="F171" s="206" t="s">
        <v>2352</v>
      </c>
      <c r="G171" s="207" t="s">
        <v>209</v>
      </c>
      <c r="H171" s="208">
        <v>580</v>
      </c>
      <c r="I171" s="209"/>
      <c r="J171" s="210">
        <f>ROUND(I171*H171,2)</f>
        <v>0</v>
      </c>
      <c r="K171" s="206" t="s">
        <v>1</v>
      </c>
      <c r="L171" s="211"/>
      <c r="M171" s="212" t="s">
        <v>1</v>
      </c>
      <c r="N171" s="213" t="s">
        <v>42</v>
      </c>
      <c r="O171" s="88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6" t="s">
        <v>210</v>
      </c>
      <c r="AT171" s="216" t="s">
        <v>162</v>
      </c>
      <c r="AU171" s="216" t="s">
        <v>83</v>
      </c>
      <c r="AY171" s="14" t="s">
        <v>166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4" t="s">
        <v>83</v>
      </c>
      <c r="BK171" s="217">
        <f>ROUND(I171*H171,2)</f>
        <v>0</v>
      </c>
      <c r="BL171" s="14" t="s">
        <v>210</v>
      </c>
      <c r="BM171" s="216" t="s">
        <v>2353</v>
      </c>
    </row>
    <row r="172" s="2" customFormat="1" ht="24.15" customHeight="1">
      <c r="A172" s="35"/>
      <c r="B172" s="36"/>
      <c r="C172" s="204" t="s">
        <v>360</v>
      </c>
      <c r="D172" s="204" t="s">
        <v>162</v>
      </c>
      <c r="E172" s="205" t="s">
        <v>2354</v>
      </c>
      <c r="F172" s="206" t="s">
        <v>2355</v>
      </c>
      <c r="G172" s="207" t="s">
        <v>209</v>
      </c>
      <c r="H172" s="208">
        <v>60</v>
      </c>
      <c r="I172" s="209"/>
      <c r="J172" s="210">
        <f>ROUND(I172*H172,2)</f>
        <v>0</v>
      </c>
      <c r="K172" s="206" t="s">
        <v>1</v>
      </c>
      <c r="L172" s="211"/>
      <c r="M172" s="212" t="s">
        <v>1</v>
      </c>
      <c r="N172" s="213" t="s">
        <v>42</v>
      </c>
      <c r="O172" s="88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210</v>
      </c>
      <c r="AT172" s="216" t="s">
        <v>162</v>
      </c>
      <c r="AU172" s="216" t="s">
        <v>83</v>
      </c>
      <c r="AY172" s="14" t="s">
        <v>166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4" t="s">
        <v>83</v>
      </c>
      <c r="BK172" s="217">
        <f>ROUND(I172*H172,2)</f>
        <v>0</v>
      </c>
      <c r="BL172" s="14" t="s">
        <v>210</v>
      </c>
      <c r="BM172" s="216" t="s">
        <v>2356</v>
      </c>
    </row>
    <row r="173" s="2" customFormat="1" ht="24.15" customHeight="1">
      <c r="A173" s="35"/>
      <c r="B173" s="36"/>
      <c r="C173" s="204" t="s">
        <v>364</v>
      </c>
      <c r="D173" s="204" t="s">
        <v>162</v>
      </c>
      <c r="E173" s="205" t="s">
        <v>2357</v>
      </c>
      <c r="F173" s="206" t="s">
        <v>2358</v>
      </c>
      <c r="G173" s="207" t="s">
        <v>209</v>
      </c>
      <c r="H173" s="208">
        <v>30</v>
      </c>
      <c r="I173" s="209"/>
      <c r="J173" s="210">
        <f>ROUND(I173*H173,2)</f>
        <v>0</v>
      </c>
      <c r="K173" s="206" t="s">
        <v>1</v>
      </c>
      <c r="L173" s="211"/>
      <c r="M173" s="212" t="s">
        <v>1</v>
      </c>
      <c r="N173" s="213" t="s">
        <v>42</v>
      </c>
      <c r="O173" s="88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6" t="s">
        <v>210</v>
      </c>
      <c r="AT173" s="216" t="s">
        <v>162</v>
      </c>
      <c r="AU173" s="216" t="s">
        <v>83</v>
      </c>
      <c r="AY173" s="14" t="s">
        <v>166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4" t="s">
        <v>83</v>
      </c>
      <c r="BK173" s="217">
        <f>ROUND(I173*H173,2)</f>
        <v>0</v>
      </c>
      <c r="BL173" s="14" t="s">
        <v>210</v>
      </c>
      <c r="BM173" s="216" t="s">
        <v>2359</v>
      </c>
    </row>
    <row r="174" s="2" customFormat="1" ht="14.4" customHeight="1">
      <c r="A174" s="35"/>
      <c r="B174" s="36"/>
      <c r="C174" s="218" t="s">
        <v>368</v>
      </c>
      <c r="D174" s="218" t="s">
        <v>559</v>
      </c>
      <c r="E174" s="219" t="s">
        <v>2360</v>
      </c>
      <c r="F174" s="220" t="s">
        <v>2361</v>
      </c>
      <c r="G174" s="221" t="s">
        <v>209</v>
      </c>
      <c r="H174" s="222">
        <v>170</v>
      </c>
      <c r="I174" s="223"/>
      <c r="J174" s="224">
        <f>ROUND(I174*H174,2)</f>
        <v>0</v>
      </c>
      <c r="K174" s="220" t="s">
        <v>1</v>
      </c>
      <c r="L174" s="41"/>
      <c r="M174" s="225" t="s">
        <v>1</v>
      </c>
      <c r="N174" s="226" t="s">
        <v>42</v>
      </c>
      <c r="O174" s="88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6" t="s">
        <v>562</v>
      </c>
      <c r="AT174" s="216" t="s">
        <v>559</v>
      </c>
      <c r="AU174" s="216" t="s">
        <v>83</v>
      </c>
      <c r="AY174" s="14" t="s">
        <v>166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4" t="s">
        <v>83</v>
      </c>
      <c r="BK174" s="217">
        <f>ROUND(I174*H174,2)</f>
        <v>0</v>
      </c>
      <c r="BL174" s="14" t="s">
        <v>562</v>
      </c>
      <c r="BM174" s="216" t="s">
        <v>2362</v>
      </c>
    </row>
    <row r="175" s="2" customFormat="1" ht="14.4" customHeight="1">
      <c r="A175" s="35"/>
      <c r="B175" s="36"/>
      <c r="C175" s="218" t="s">
        <v>14</v>
      </c>
      <c r="D175" s="218" t="s">
        <v>559</v>
      </c>
      <c r="E175" s="219" t="s">
        <v>2363</v>
      </c>
      <c r="F175" s="220" t="s">
        <v>2364</v>
      </c>
      <c r="G175" s="221" t="s">
        <v>209</v>
      </c>
      <c r="H175" s="222">
        <v>180</v>
      </c>
      <c r="I175" s="223"/>
      <c r="J175" s="224">
        <f>ROUND(I175*H175,2)</f>
        <v>0</v>
      </c>
      <c r="K175" s="220" t="s">
        <v>1</v>
      </c>
      <c r="L175" s="41"/>
      <c r="M175" s="225" t="s">
        <v>1</v>
      </c>
      <c r="N175" s="226" t="s">
        <v>42</v>
      </c>
      <c r="O175" s="88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6" t="s">
        <v>562</v>
      </c>
      <c r="AT175" s="216" t="s">
        <v>559</v>
      </c>
      <c r="AU175" s="216" t="s">
        <v>83</v>
      </c>
      <c r="AY175" s="14" t="s">
        <v>166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4" t="s">
        <v>83</v>
      </c>
      <c r="BK175" s="217">
        <f>ROUND(I175*H175,2)</f>
        <v>0</v>
      </c>
      <c r="BL175" s="14" t="s">
        <v>562</v>
      </c>
      <c r="BM175" s="216" t="s">
        <v>2365</v>
      </c>
    </row>
    <row r="176" s="2" customFormat="1" ht="14.4" customHeight="1">
      <c r="A176" s="35"/>
      <c r="B176" s="36"/>
      <c r="C176" s="218" t="s">
        <v>375</v>
      </c>
      <c r="D176" s="218" t="s">
        <v>559</v>
      </c>
      <c r="E176" s="219" t="s">
        <v>2366</v>
      </c>
      <c r="F176" s="220" t="s">
        <v>2367</v>
      </c>
      <c r="G176" s="221" t="s">
        <v>209</v>
      </c>
      <c r="H176" s="222">
        <v>150</v>
      </c>
      <c r="I176" s="223"/>
      <c r="J176" s="224">
        <f>ROUND(I176*H176,2)</f>
        <v>0</v>
      </c>
      <c r="K176" s="220" t="s">
        <v>1</v>
      </c>
      <c r="L176" s="41"/>
      <c r="M176" s="225" t="s">
        <v>1</v>
      </c>
      <c r="N176" s="226" t="s">
        <v>42</v>
      </c>
      <c r="O176" s="88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6" t="s">
        <v>562</v>
      </c>
      <c r="AT176" s="216" t="s">
        <v>559</v>
      </c>
      <c r="AU176" s="216" t="s">
        <v>83</v>
      </c>
      <c r="AY176" s="14" t="s">
        <v>166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4" t="s">
        <v>83</v>
      </c>
      <c r="BK176" s="217">
        <f>ROUND(I176*H176,2)</f>
        <v>0</v>
      </c>
      <c r="BL176" s="14" t="s">
        <v>562</v>
      </c>
      <c r="BM176" s="216" t="s">
        <v>2368</v>
      </c>
    </row>
    <row r="177" s="2" customFormat="1" ht="14.4" customHeight="1">
      <c r="A177" s="35"/>
      <c r="B177" s="36"/>
      <c r="C177" s="218" t="s">
        <v>379</v>
      </c>
      <c r="D177" s="218" t="s">
        <v>559</v>
      </c>
      <c r="E177" s="219" t="s">
        <v>2369</v>
      </c>
      <c r="F177" s="220" t="s">
        <v>2370</v>
      </c>
      <c r="G177" s="221" t="s">
        <v>209</v>
      </c>
      <c r="H177" s="222">
        <v>990</v>
      </c>
      <c r="I177" s="223"/>
      <c r="J177" s="224">
        <f>ROUND(I177*H177,2)</f>
        <v>0</v>
      </c>
      <c r="K177" s="220" t="s">
        <v>1</v>
      </c>
      <c r="L177" s="41"/>
      <c r="M177" s="225" t="s">
        <v>1</v>
      </c>
      <c r="N177" s="226" t="s">
        <v>42</v>
      </c>
      <c r="O177" s="88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6" t="s">
        <v>562</v>
      </c>
      <c r="AT177" s="216" t="s">
        <v>559</v>
      </c>
      <c r="AU177" s="216" t="s">
        <v>83</v>
      </c>
      <c r="AY177" s="14" t="s">
        <v>166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4" t="s">
        <v>83</v>
      </c>
      <c r="BK177" s="217">
        <f>ROUND(I177*H177,2)</f>
        <v>0</v>
      </c>
      <c r="BL177" s="14" t="s">
        <v>562</v>
      </c>
      <c r="BM177" s="216" t="s">
        <v>2371</v>
      </c>
    </row>
    <row r="178" s="2" customFormat="1" ht="14.4" customHeight="1">
      <c r="A178" s="35"/>
      <c r="B178" s="36"/>
      <c r="C178" s="218" t="s">
        <v>383</v>
      </c>
      <c r="D178" s="218" t="s">
        <v>559</v>
      </c>
      <c r="E178" s="219" t="s">
        <v>2372</v>
      </c>
      <c r="F178" s="220" t="s">
        <v>2373</v>
      </c>
      <c r="G178" s="221" t="s">
        <v>209</v>
      </c>
      <c r="H178" s="222">
        <v>30</v>
      </c>
      <c r="I178" s="223"/>
      <c r="J178" s="224">
        <f>ROUND(I178*H178,2)</f>
        <v>0</v>
      </c>
      <c r="K178" s="220" t="s">
        <v>1</v>
      </c>
      <c r="L178" s="41"/>
      <c r="M178" s="225" t="s">
        <v>1</v>
      </c>
      <c r="N178" s="226" t="s">
        <v>42</v>
      </c>
      <c r="O178" s="88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6" t="s">
        <v>562</v>
      </c>
      <c r="AT178" s="216" t="s">
        <v>559</v>
      </c>
      <c r="AU178" s="216" t="s">
        <v>83</v>
      </c>
      <c r="AY178" s="14" t="s">
        <v>166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4" t="s">
        <v>83</v>
      </c>
      <c r="BK178" s="217">
        <f>ROUND(I178*H178,2)</f>
        <v>0</v>
      </c>
      <c r="BL178" s="14" t="s">
        <v>562</v>
      </c>
      <c r="BM178" s="216" t="s">
        <v>2374</v>
      </c>
    </row>
    <row r="179" s="2" customFormat="1" ht="37.8" customHeight="1">
      <c r="A179" s="35"/>
      <c r="B179" s="36"/>
      <c r="C179" s="218" t="s">
        <v>387</v>
      </c>
      <c r="D179" s="218" t="s">
        <v>559</v>
      </c>
      <c r="E179" s="219" t="s">
        <v>2375</v>
      </c>
      <c r="F179" s="220" t="s">
        <v>2376</v>
      </c>
      <c r="G179" s="221" t="s">
        <v>165</v>
      </c>
      <c r="H179" s="222">
        <v>40</v>
      </c>
      <c r="I179" s="223"/>
      <c r="J179" s="224">
        <f>ROUND(I179*H179,2)</f>
        <v>0</v>
      </c>
      <c r="K179" s="220" t="s">
        <v>1</v>
      </c>
      <c r="L179" s="41"/>
      <c r="M179" s="225" t="s">
        <v>1</v>
      </c>
      <c r="N179" s="226" t="s">
        <v>42</v>
      </c>
      <c r="O179" s="88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6" t="s">
        <v>562</v>
      </c>
      <c r="AT179" s="216" t="s">
        <v>559</v>
      </c>
      <c r="AU179" s="216" t="s">
        <v>83</v>
      </c>
      <c r="AY179" s="14" t="s">
        <v>166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4" t="s">
        <v>83</v>
      </c>
      <c r="BK179" s="217">
        <f>ROUND(I179*H179,2)</f>
        <v>0</v>
      </c>
      <c r="BL179" s="14" t="s">
        <v>562</v>
      </c>
      <c r="BM179" s="216" t="s">
        <v>2377</v>
      </c>
    </row>
    <row r="180" s="2" customFormat="1" ht="37.8" customHeight="1">
      <c r="A180" s="35"/>
      <c r="B180" s="36"/>
      <c r="C180" s="218" t="s">
        <v>391</v>
      </c>
      <c r="D180" s="218" t="s">
        <v>559</v>
      </c>
      <c r="E180" s="219" t="s">
        <v>2378</v>
      </c>
      <c r="F180" s="220" t="s">
        <v>2379</v>
      </c>
      <c r="G180" s="221" t="s">
        <v>165</v>
      </c>
      <c r="H180" s="222">
        <v>20</v>
      </c>
      <c r="I180" s="223"/>
      <c r="J180" s="224">
        <f>ROUND(I180*H180,2)</f>
        <v>0</v>
      </c>
      <c r="K180" s="220" t="s">
        <v>1</v>
      </c>
      <c r="L180" s="41"/>
      <c r="M180" s="225" t="s">
        <v>1</v>
      </c>
      <c r="N180" s="226" t="s">
        <v>42</v>
      </c>
      <c r="O180" s="88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6" t="s">
        <v>562</v>
      </c>
      <c r="AT180" s="216" t="s">
        <v>559</v>
      </c>
      <c r="AU180" s="216" t="s">
        <v>83</v>
      </c>
      <c r="AY180" s="14" t="s">
        <v>166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4" t="s">
        <v>83</v>
      </c>
      <c r="BK180" s="217">
        <f>ROUND(I180*H180,2)</f>
        <v>0</v>
      </c>
      <c r="BL180" s="14" t="s">
        <v>562</v>
      </c>
      <c r="BM180" s="216" t="s">
        <v>2380</v>
      </c>
    </row>
    <row r="181" s="2" customFormat="1" ht="37.8" customHeight="1">
      <c r="A181" s="35"/>
      <c r="B181" s="36"/>
      <c r="C181" s="218" t="s">
        <v>395</v>
      </c>
      <c r="D181" s="218" t="s">
        <v>559</v>
      </c>
      <c r="E181" s="219" t="s">
        <v>2381</v>
      </c>
      <c r="F181" s="220" t="s">
        <v>2382</v>
      </c>
      <c r="G181" s="221" t="s">
        <v>165</v>
      </c>
      <c r="H181" s="222">
        <v>2</v>
      </c>
      <c r="I181" s="223"/>
      <c r="J181" s="224">
        <f>ROUND(I181*H181,2)</f>
        <v>0</v>
      </c>
      <c r="K181" s="220" t="s">
        <v>1</v>
      </c>
      <c r="L181" s="41"/>
      <c r="M181" s="225" t="s">
        <v>1</v>
      </c>
      <c r="N181" s="226" t="s">
        <v>42</v>
      </c>
      <c r="O181" s="88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6" t="s">
        <v>562</v>
      </c>
      <c r="AT181" s="216" t="s">
        <v>559</v>
      </c>
      <c r="AU181" s="216" t="s">
        <v>83</v>
      </c>
      <c r="AY181" s="14" t="s">
        <v>166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4" t="s">
        <v>83</v>
      </c>
      <c r="BK181" s="217">
        <f>ROUND(I181*H181,2)</f>
        <v>0</v>
      </c>
      <c r="BL181" s="14" t="s">
        <v>562</v>
      </c>
      <c r="BM181" s="216" t="s">
        <v>2383</v>
      </c>
    </row>
    <row r="182" s="2" customFormat="1" ht="37.8" customHeight="1">
      <c r="A182" s="35"/>
      <c r="B182" s="36"/>
      <c r="C182" s="218" t="s">
        <v>399</v>
      </c>
      <c r="D182" s="218" t="s">
        <v>559</v>
      </c>
      <c r="E182" s="219" t="s">
        <v>2384</v>
      </c>
      <c r="F182" s="220" t="s">
        <v>2385</v>
      </c>
      <c r="G182" s="221" t="s">
        <v>165</v>
      </c>
      <c r="H182" s="222">
        <v>4</v>
      </c>
      <c r="I182" s="223"/>
      <c r="J182" s="224">
        <f>ROUND(I182*H182,2)</f>
        <v>0</v>
      </c>
      <c r="K182" s="220" t="s">
        <v>1</v>
      </c>
      <c r="L182" s="41"/>
      <c r="M182" s="225" t="s">
        <v>1</v>
      </c>
      <c r="N182" s="226" t="s">
        <v>42</v>
      </c>
      <c r="O182" s="88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6" t="s">
        <v>562</v>
      </c>
      <c r="AT182" s="216" t="s">
        <v>559</v>
      </c>
      <c r="AU182" s="216" t="s">
        <v>83</v>
      </c>
      <c r="AY182" s="14" t="s">
        <v>166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4" t="s">
        <v>83</v>
      </c>
      <c r="BK182" s="217">
        <f>ROUND(I182*H182,2)</f>
        <v>0</v>
      </c>
      <c r="BL182" s="14" t="s">
        <v>562</v>
      </c>
      <c r="BM182" s="216" t="s">
        <v>2386</v>
      </c>
    </row>
    <row r="183" s="2" customFormat="1" ht="37.8" customHeight="1">
      <c r="A183" s="35"/>
      <c r="B183" s="36"/>
      <c r="C183" s="218" t="s">
        <v>403</v>
      </c>
      <c r="D183" s="218" t="s">
        <v>559</v>
      </c>
      <c r="E183" s="219" t="s">
        <v>2387</v>
      </c>
      <c r="F183" s="220" t="s">
        <v>2388</v>
      </c>
      <c r="G183" s="221" t="s">
        <v>165</v>
      </c>
      <c r="H183" s="222">
        <v>2</v>
      </c>
      <c r="I183" s="223"/>
      <c r="J183" s="224">
        <f>ROUND(I183*H183,2)</f>
        <v>0</v>
      </c>
      <c r="K183" s="220" t="s">
        <v>1</v>
      </c>
      <c r="L183" s="41"/>
      <c r="M183" s="225" t="s">
        <v>1</v>
      </c>
      <c r="N183" s="226" t="s">
        <v>42</v>
      </c>
      <c r="O183" s="88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6" t="s">
        <v>562</v>
      </c>
      <c r="AT183" s="216" t="s">
        <v>559</v>
      </c>
      <c r="AU183" s="216" t="s">
        <v>83</v>
      </c>
      <c r="AY183" s="14" t="s">
        <v>166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4" t="s">
        <v>83</v>
      </c>
      <c r="BK183" s="217">
        <f>ROUND(I183*H183,2)</f>
        <v>0</v>
      </c>
      <c r="BL183" s="14" t="s">
        <v>562</v>
      </c>
      <c r="BM183" s="216" t="s">
        <v>2389</v>
      </c>
    </row>
    <row r="184" s="2" customFormat="1" ht="24.15" customHeight="1">
      <c r="A184" s="35"/>
      <c r="B184" s="36"/>
      <c r="C184" s="218" t="s">
        <v>407</v>
      </c>
      <c r="D184" s="218" t="s">
        <v>559</v>
      </c>
      <c r="E184" s="219" t="s">
        <v>2390</v>
      </c>
      <c r="F184" s="220" t="s">
        <v>2391</v>
      </c>
      <c r="G184" s="221" t="s">
        <v>209</v>
      </c>
      <c r="H184" s="222">
        <v>620</v>
      </c>
      <c r="I184" s="223"/>
      <c r="J184" s="224">
        <f>ROUND(I184*H184,2)</f>
        <v>0</v>
      </c>
      <c r="K184" s="220" t="s">
        <v>1</v>
      </c>
      <c r="L184" s="41"/>
      <c r="M184" s="225" t="s">
        <v>1</v>
      </c>
      <c r="N184" s="226" t="s">
        <v>42</v>
      </c>
      <c r="O184" s="88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6" t="s">
        <v>562</v>
      </c>
      <c r="AT184" s="216" t="s">
        <v>559</v>
      </c>
      <c r="AU184" s="216" t="s">
        <v>83</v>
      </c>
      <c r="AY184" s="14" t="s">
        <v>166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4" t="s">
        <v>83</v>
      </c>
      <c r="BK184" s="217">
        <f>ROUND(I184*H184,2)</f>
        <v>0</v>
      </c>
      <c r="BL184" s="14" t="s">
        <v>562</v>
      </c>
      <c r="BM184" s="216" t="s">
        <v>2392</v>
      </c>
    </row>
    <row r="185" s="2" customFormat="1" ht="24.15" customHeight="1">
      <c r="A185" s="35"/>
      <c r="B185" s="36"/>
      <c r="C185" s="218" t="s">
        <v>411</v>
      </c>
      <c r="D185" s="218" t="s">
        <v>559</v>
      </c>
      <c r="E185" s="219" t="s">
        <v>2393</v>
      </c>
      <c r="F185" s="220" t="s">
        <v>2394</v>
      </c>
      <c r="G185" s="221" t="s">
        <v>165</v>
      </c>
      <c r="H185" s="222">
        <v>1</v>
      </c>
      <c r="I185" s="223"/>
      <c r="J185" s="224">
        <f>ROUND(I185*H185,2)</f>
        <v>0</v>
      </c>
      <c r="K185" s="220" t="s">
        <v>1</v>
      </c>
      <c r="L185" s="41"/>
      <c r="M185" s="225" t="s">
        <v>1</v>
      </c>
      <c r="N185" s="226" t="s">
        <v>42</v>
      </c>
      <c r="O185" s="88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6" t="s">
        <v>562</v>
      </c>
      <c r="AT185" s="216" t="s">
        <v>559</v>
      </c>
      <c r="AU185" s="216" t="s">
        <v>83</v>
      </c>
      <c r="AY185" s="14" t="s">
        <v>166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4" t="s">
        <v>83</v>
      </c>
      <c r="BK185" s="217">
        <f>ROUND(I185*H185,2)</f>
        <v>0</v>
      </c>
      <c r="BL185" s="14" t="s">
        <v>562</v>
      </c>
      <c r="BM185" s="216" t="s">
        <v>2395</v>
      </c>
    </row>
    <row r="186" s="2" customFormat="1" ht="24.15" customHeight="1">
      <c r="A186" s="35"/>
      <c r="B186" s="36"/>
      <c r="C186" s="204" t="s">
        <v>415</v>
      </c>
      <c r="D186" s="204" t="s">
        <v>162</v>
      </c>
      <c r="E186" s="205" t="s">
        <v>2396</v>
      </c>
      <c r="F186" s="206" t="s">
        <v>2397</v>
      </c>
      <c r="G186" s="207" t="s">
        <v>165</v>
      </c>
      <c r="H186" s="208">
        <v>1</v>
      </c>
      <c r="I186" s="209"/>
      <c r="J186" s="210">
        <f>ROUND(I186*H186,2)</f>
        <v>0</v>
      </c>
      <c r="K186" s="206" t="s">
        <v>1</v>
      </c>
      <c r="L186" s="211"/>
      <c r="M186" s="212" t="s">
        <v>1</v>
      </c>
      <c r="N186" s="213" t="s">
        <v>42</v>
      </c>
      <c r="O186" s="88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6" t="s">
        <v>210</v>
      </c>
      <c r="AT186" s="216" t="s">
        <v>162</v>
      </c>
      <c r="AU186" s="216" t="s">
        <v>83</v>
      </c>
      <c r="AY186" s="14" t="s">
        <v>166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4" t="s">
        <v>83</v>
      </c>
      <c r="BK186" s="217">
        <f>ROUND(I186*H186,2)</f>
        <v>0</v>
      </c>
      <c r="BL186" s="14" t="s">
        <v>210</v>
      </c>
      <c r="BM186" s="216" t="s">
        <v>2398</v>
      </c>
    </row>
    <row r="187" s="2" customFormat="1" ht="49.05" customHeight="1">
      <c r="A187" s="35"/>
      <c r="B187" s="36"/>
      <c r="C187" s="218" t="s">
        <v>419</v>
      </c>
      <c r="D187" s="218" t="s">
        <v>559</v>
      </c>
      <c r="E187" s="219" t="s">
        <v>2399</v>
      </c>
      <c r="F187" s="220" t="s">
        <v>2400</v>
      </c>
      <c r="G187" s="221" t="s">
        <v>165</v>
      </c>
      <c r="H187" s="222">
        <v>2</v>
      </c>
      <c r="I187" s="223"/>
      <c r="J187" s="224">
        <f>ROUND(I187*H187,2)</f>
        <v>0</v>
      </c>
      <c r="K187" s="220" t="s">
        <v>1</v>
      </c>
      <c r="L187" s="41"/>
      <c r="M187" s="225" t="s">
        <v>1</v>
      </c>
      <c r="N187" s="226" t="s">
        <v>42</v>
      </c>
      <c r="O187" s="88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6" t="s">
        <v>562</v>
      </c>
      <c r="AT187" s="216" t="s">
        <v>559</v>
      </c>
      <c r="AU187" s="216" t="s">
        <v>83</v>
      </c>
      <c r="AY187" s="14" t="s">
        <v>166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4" t="s">
        <v>83</v>
      </c>
      <c r="BK187" s="217">
        <f>ROUND(I187*H187,2)</f>
        <v>0</v>
      </c>
      <c r="BL187" s="14" t="s">
        <v>562</v>
      </c>
      <c r="BM187" s="216" t="s">
        <v>2401</v>
      </c>
    </row>
    <row r="188" s="2" customFormat="1" ht="37.8" customHeight="1">
      <c r="A188" s="35"/>
      <c r="B188" s="36"/>
      <c r="C188" s="204" t="s">
        <v>423</v>
      </c>
      <c r="D188" s="204" t="s">
        <v>162</v>
      </c>
      <c r="E188" s="205" t="s">
        <v>2402</v>
      </c>
      <c r="F188" s="206" t="s">
        <v>2403</v>
      </c>
      <c r="G188" s="207" t="s">
        <v>165</v>
      </c>
      <c r="H188" s="208">
        <v>1</v>
      </c>
      <c r="I188" s="209"/>
      <c r="J188" s="210">
        <f>ROUND(I188*H188,2)</f>
        <v>0</v>
      </c>
      <c r="K188" s="206" t="s">
        <v>1</v>
      </c>
      <c r="L188" s="211"/>
      <c r="M188" s="212" t="s">
        <v>1</v>
      </c>
      <c r="N188" s="213" t="s">
        <v>42</v>
      </c>
      <c r="O188" s="88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6" t="s">
        <v>210</v>
      </c>
      <c r="AT188" s="216" t="s">
        <v>162</v>
      </c>
      <c r="AU188" s="216" t="s">
        <v>83</v>
      </c>
      <c r="AY188" s="14" t="s">
        <v>166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4" t="s">
        <v>83</v>
      </c>
      <c r="BK188" s="217">
        <f>ROUND(I188*H188,2)</f>
        <v>0</v>
      </c>
      <c r="BL188" s="14" t="s">
        <v>210</v>
      </c>
      <c r="BM188" s="216" t="s">
        <v>2404</v>
      </c>
    </row>
    <row r="189" s="2" customFormat="1" ht="24.15" customHeight="1">
      <c r="A189" s="35"/>
      <c r="B189" s="36"/>
      <c r="C189" s="218" t="s">
        <v>427</v>
      </c>
      <c r="D189" s="218" t="s">
        <v>559</v>
      </c>
      <c r="E189" s="219" t="s">
        <v>2405</v>
      </c>
      <c r="F189" s="220" t="s">
        <v>2406</v>
      </c>
      <c r="G189" s="221" t="s">
        <v>165</v>
      </c>
      <c r="H189" s="222">
        <v>1</v>
      </c>
      <c r="I189" s="223"/>
      <c r="J189" s="224">
        <f>ROUND(I189*H189,2)</f>
        <v>0</v>
      </c>
      <c r="K189" s="220" t="s">
        <v>1</v>
      </c>
      <c r="L189" s="41"/>
      <c r="M189" s="225" t="s">
        <v>1</v>
      </c>
      <c r="N189" s="226" t="s">
        <v>42</v>
      </c>
      <c r="O189" s="88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6" t="s">
        <v>562</v>
      </c>
      <c r="AT189" s="216" t="s">
        <v>559</v>
      </c>
      <c r="AU189" s="216" t="s">
        <v>83</v>
      </c>
      <c r="AY189" s="14" t="s">
        <v>166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4" t="s">
        <v>83</v>
      </c>
      <c r="BK189" s="217">
        <f>ROUND(I189*H189,2)</f>
        <v>0</v>
      </c>
      <c r="BL189" s="14" t="s">
        <v>562</v>
      </c>
      <c r="BM189" s="216" t="s">
        <v>2407</v>
      </c>
    </row>
    <row r="190" s="2" customFormat="1" ht="24.15" customHeight="1">
      <c r="A190" s="35"/>
      <c r="B190" s="36"/>
      <c r="C190" s="218" t="s">
        <v>431</v>
      </c>
      <c r="D190" s="218" t="s">
        <v>559</v>
      </c>
      <c r="E190" s="219" t="s">
        <v>2408</v>
      </c>
      <c r="F190" s="220" t="s">
        <v>2409</v>
      </c>
      <c r="G190" s="221" t="s">
        <v>165</v>
      </c>
      <c r="H190" s="222">
        <v>2</v>
      </c>
      <c r="I190" s="223"/>
      <c r="J190" s="224">
        <f>ROUND(I190*H190,2)</f>
        <v>0</v>
      </c>
      <c r="K190" s="220" t="s">
        <v>1</v>
      </c>
      <c r="L190" s="41"/>
      <c r="M190" s="225" t="s">
        <v>1</v>
      </c>
      <c r="N190" s="226" t="s">
        <v>42</v>
      </c>
      <c r="O190" s="88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6" t="s">
        <v>562</v>
      </c>
      <c r="AT190" s="216" t="s">
        <v>559</v>
      </c>
      <c r="AU190" s="216" t="s">
        <v>83</v>
      </c>
      <c r="AY190" s="14" t="s">
        <v>166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4" t="s">
        <v>83</v>
      </c>
      <c r="BK190" s="217">
        <f>ROUND(I190*H190,2)</f>
        <v>0</v>
      </c>
      <c r="BL190" s="14" t="s">
        <v>562</v>
      </c>
      <c r="BM190" s="216" t="s">
        <v>2410</v>
      </c>
    </row>
    <row r="191" s="2" customFormat="1" ht="62.7" customHeight="1">
      <c r="A191" s="35"/>
      <c r="B191" s="36"/>
      <c r="C191" s="204" t="s">
        <v>435</v>
      </c>
      <c r="D191" s="204" t="s">
        <v>162</v>
      </c>
      <c r="E191" s="205" t="s">
        <v>2411</v>
      </c>
      <c r="F191" s="206" t="s">
        <v>2412</v>
      </c>
      <c r="G191" s="207" t="s">
        <v>165</v>
      </c>
      <c r="H191" s="208">
        <v>1</v>
      </c>
      <c r="I191" s="209"/>
      <c r="J191" s="210">
        <f>ROUND(I191*H191,2)</f>
        <v>0</v>
      </c>
      <c r="K191" s="206" t="s">
        <v>1</v>
      </c>
      <c r="L191" s="211"/>
      <c r="M191" s="212" t="s">
        <v>1</v>
      </c>
      <c r="N191" s="213" t="s">
        <v>42</v>
      </c>
      <c r="O191" s="88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6" t="s">
        <v>210</v>
      </c>
      <c r="AT191" s="216" t="s">
        <v>162</v>
      </c>
      <c r="AU191" s="216" t="s">
        <v>83</v>
      </c>
      <c r="AY191" s="14" t="s">
        <v>166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4" t="s">
        <v>83</v>
      </c>
      <c r="BK191" s="217">
        <f>ROUND(I191*H191,2)</f>
        <v>0</v>
      </c>
      <c r="BL191" s="14" t="s">
        <v>210</v>
      </c>
      <c r="BM191" s="216" t="s">
        <v>2413</v>
      </c>
    </row>
    <row r="192" s="2" customFormat="1" ht="76.35" customHeight="1">
      <c r="A192" s="35"/>
      <c r="B192" s="36"/>
      <c r="C192" s="204" t="s">
        <v>439</v>
      </c>
      <c r="D192" s="204" t="s">
        <v>162</v>
      </c>
      <c r="E192" s="205" t="s">
        <v>2414</v>
      </c>
      <c r="F192" s="206" t="s">
        <v>2415</v>
      </c>
      <c r="G192" s="207" t="s">
        <v>165</v>
      </c>
      <c r="H192" s="208">
        <v>2</v>
      </c>
      <c r="I192" s="209"/>
      <c r="J192" s="210">
        <f>ROUND(I192*H192,2)</f>
        <v>0</v>
      </c>
      <c r="K192" s="206" t="s">
        <v>1</v>
      </c>
      <c r="L192" s="211"/>
      <c r="M192" s="212" t="s">
        <v>1</v>
      </c>
      <c r="N192" s="213" t="s">
        <v>42</v>
      </c>
      <c r="O192" s="88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6" t="s">
        <v>210</v>
      </c>
      <c r="AT192" s="216" t="s">
        <v>162</v>
      </c>
      <c r="AU192" s="216" t="s">
        <v>83</v>
      </c>
      <c r="AY192" s="14" t="s">
        <v>166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4" t="s">
        <v>83</v>
      </c>
      <c r="BK192" s="217">
        <f>ROUND(I192*H192,2)</f>
        <v>0</v>
      </c>
      <c r="BL192" s="14" t="s">
        <v>210</v>
      </c>
      <c r="BM192" s="216" t="s">
        <v>2416</v>
      </c>
    </row>
    <row r="193" s="2" customFormat="1" ht="37.8" customHeight="1">
      <c r="A193" s="35"/>
      <c r="B193" s="36"/>
      <c r="C193" s="218" t="s">
        <v>443</v>
      </c>
      <c r="D193" s="218" t="s">
        <v>559</v>
      </c>
      <c r="E193" s="219" t="s">
        <v>2417</v>
      </c>
      <c r="F193" s="220" t="s">
        <v>2418</v>
      </c>
      <c r="G193" s="221" t="s">
        <v>165</v>
      </c>
      <c r="H193" s="222">
        <v>1</v>
      </c>
      <c r="I193" s="223"/>
      <c r="J193" s="224">
        <f>ROUND(I193*H193,2)</f>
        <v>0</v>
      </c>
      <c r="K193" s="220" t="s">
        <v>1</v>
      </c>
      <c r="L193" s="41"/>
      <c r="M193" s="225" t="s">
        <v>1</v>
      </c>
      <c r="N193" s="226" t="s">
        <v>42</v>
      </c>
      <c r="O193" s="88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6" t="s">
        <v>562</v>
      </c>
      <c r="AT193" s="216" t="s">
        <v>559</v>
      </c>
      <c r="AU193" s="216" t="s">
        <v>83</v>
      </c>
      <c r="AY193" s="14" t="s">
        <v>166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4" t="s">
        <v>83</v>
      </c>
      <c r="BK193" s="217">
        <f>ROUND(I193*H193,2)</f>
        <v>0</v>
      </c>
      <c r="BL193" s="14" t="s">
        <v>562</v>
      </c>
      <c r="BM193" s="216" t="s">
        <v>2419</v>
      </c>
    </row>
    <row r="194" s="2" customFormat="1" ht="49.05" customHeight="1">
      <c r="A194" s="35"/>
      <c r="B194" s="36"/>
      <c r="C194" s="204" t="s">
        <v>447</v>
      </c>
      <c r="D194" s="204" t="s">
        <v>162</v>
      </c>
      <c r="E194" s="205" t="s">
        <v>2420</v>
      </c>
      <c r="F194" s="206" t="s">
        <v>2421</v>
      </c>
      <c r="G194" s="207" t="s">
        <v>165</v>
      </c>
      <c r="H194" s="208">
        <v>1</v>
      </c>
      <c r="I194" s="209"/>
      <c r="J194" s="210">
        <f>ROUND(I194*H194,2)</f>
        <v>0</v>
      </c>
      <c r="K194" s="206" t="s">
        <v>1</v>
      </c>
      <c r="L194" s="211"/>
      <c r="M194" s="212" t="s">
        <v>1</v>
      </c>
      <c r="N194" s="213" t="s">
        <v>42</v>
      </c>
      <c r="O194" s="88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6" t="s">
        <v>210</v>
      </c>
      <c r="AT194" s="216" t="s">
        <v>162</v>
      </c>
      <c r="AU194" s="216" t="s">
        <v>83</v>
      </c>
      <c r="AY194" s="14" t="s">
        <v>166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4" t="s">
        <v>83</v>
      </c>
      <c r="BK194" s="217">
        <f>ROUND(I194*H194,2)</f>
        <v>0</v>
      </c>
      <c r="BL194" s="14" t="s">
        <v>210</v>
      </c>
      <c r="BM194" s="216" t="s">
        <v>2422</v>
      </c>
    </row>
    <row r="195" s="2" customFormat="1" ht="24.15" customHeight="1">
      <c r="A195" s="35"/>
      <c r="B195" s="36"/>
      <c r="C195" s="204" t="s">
        <v>451</v>
      </c>
      <c r="D195" s="204" t="s">
        <v>162</v>
      </c>
      <c r="E195" s="205" t="s">
        <v>2423</v>
      </c>
      <c r="F195" s="206" t="s">
        <v>2424</v>
      </c>
      <c r="G195" s="207" t="s">
        <v>165</v>
      </c>
      <c r="H195" s="208">
        <v>2</v>
      </c>
      <c r="I195" s="209"/>
      <c r="J195" s="210">
        <f>ROUND(I195*H195,2)</f>
        <v>0</v>
      </c>
      <c r="K195" s="206" t="s">
        <v>1</v>
      </c>
      <c r="L195" s="211"/>
      <c r="M195" s="212" t="s">
        <v>1</v>
      </c>
      <c r="N195" s="213" t="s">
        <v>42</v>
      </c>
      <c r="O195" s="88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6" t="s">
        <v>210</v>
      </c>
      <c r="AT195" s="216" t="s">
        <v>162</v>
      </c>
      <c r="AU195" s="216" t="s">
        <v>83</v>
      </c>
      <c r="AY195" s="14" t="s">
        <v>166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4" t="s">
        <v>83</v>
      </c>
      <c r="BK195" s="217">
        <f>ROUND(I195*H195,2)</f>
        <v>0</v>
      </c>
      <c r="BL195" s="14" t="s">
        <v>210</v>
      </c>
      <c r="BM195" s="216" t="s">
        <v>2425</v>
      </c>
    </row>
    <row r="196" s="2" customFormat="1" ht="14.4" customHeight="1">
      <c r="A196" s="35"/>
      <c r="B196" s="36"/>
      <c r="C196" s="218" t="s">
        <v>455</v>
      </c>
      <c r="D196" s="218" t="s">
        <v>559</v>
      </c>
      <c r="E196" s="219" t="s">
        <v>1944</v>
      </c>
      <c r="F196" s="220" t="s">
        <v>1945</v>
      </c>
      <c r="G196" s="221" t="s">
        <v>165</v>
      </c>
      <c r="H196" s="222">
        <v>12</v>
      </c>
      <c r="I196" s="223"/>
      <c r="J196" s="224">
        <f>ROUND(I196*H196,2)</f>
        <v>0</v>
      </c>
      <c r="K196" s="220" t="s">
        <v>1</v>
      </c>
      <c r="L196" s="41"/>
      <c r="M196" s="225" t="s">
        <v>1</v>
      </c>
      <c r="N196" s="226" t="s">
        <v>42</v>
      </c>
      <c r="O196" s="88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6" t="s">
        <v>562</v>
      </c>
      <c r="AT196" s="216" t="s">
        <v>559</v>
      </c>
      <c r="AU196" s="216" t="s">
        <v>83</v>
      </c>
      <c r="AY196" s="14" t="s">
        <v>166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4" t="s">
        <v>83</v>
      </c>
      <c r="BK196" s="217">
        <f>ROUND(I196*H196,2)</f>
        <v>0</v>
      </c>
      <c r="BL196" s="14" t="s">
        <v>562</v>
      </c>
      <c r="BM196" s="216" t="s">
        <v>2426</v>
      </c>
    </row>
    <row r="197" s="2" customFormat="1" ht="14.4" customHeight="1">
      <c r="A197" s="35"/>
      <c r="B197" s="36"/>
      <c r="C197" s="218" t="s">
        <v>459</v>
      </c>
      <c r="D197" s="218" t="s">
        <v>559</v>
      </c>
      <c r="E197" s="219" t="s">
        <v>2427</v>
      </c>
      <c r="F197" s="220" t="s">
        <v>2428</v>
      </c>
      <c r="G197" s="221" t="s">
        <v>165</v>
      </c>
      <c r="H197" s="222">
        <v>7</v>
      </c>
      <c r="I197" s="223"/>
      <c r="J197" s="224">
        <f>ROUND(I197*H197,2)</f>
        <v>0</v>
      </c>
      <c r="K197" s="220" t="s">
        <v>1</v>
      </c>
      <c r="L197" s="41"/>
      <c r="M197" s="225" t="s">
        <v>1</v>
      </c>
      <c r="N197" s="226" t="s">
        <v>42</v>
      </c>
      <c r="O197" s="88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6" t="s">
        <v>562</v>
      </c>
      <c r="AT197" s="216" t="s">
        <v>559</v>
      </c>
      <c r="AU197" s="216" t="s">
        <v>83</v>
      </c>
      <c r="AY197" s="14" t="s">
        <v>166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4" t="s">
        <v>83</v>
      </c>
      <c r="BK197" s="217">
        <f>ROUND(I197*H197,2)</f>
        <v>0</v>
      </c>
      <c r="BL197" s="14" t="s">
        <v>562</v>
      </c>
      <c r="BM197" s="216" t="s">
        <v>2429</v>
      </c>
    </row>
    <row r="198" s="2" customFormat="1" ht="14.4" customHeight="1">
      <c r="A198" s="35"/>
      <c r="B198" s="36"/>
      <c r="C198" s="218" t="s">
        <v>463</v>
      </c>
      <c r="D198" s="218" t="s">
        <v>559</v>
      </c>
      <c r="E198" s="219" t="s">
        <v>2430</v>
      </c>
      <c r="F198" s="220" t="s">
        <v>2431</v>
      </c>
      <c r="G198" s="221" t="s">
        <v>165</v>
      </c>
      <c r="H198" s="222">
        <v>6</v>
      </c>
      <c r="I198" s="223"/>
      <c r="J198" s="224">
        <f>ROUND(I198*H198,2)</f>
        <v>0</v>
      </c>
      <c r="K198" s="220" t="s">
        <v>1</v>
      </c>
      <c r="L198" s="41"/>
      <c r="M198" s="225" t="s">
        <v>1</v>
      </c>
      <c r="N198" s="226" t="s">
        <v>42</v>
      </c>
      <c r="O198" s="88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6" t="s">
        <v>562</v>
      </c>
      <c r="AT198" s="216" t="s">
        <v>559</v>
      </c>
      <c r="AU198" s="216" t="s">
        <v>83</v>
      </c>
      <c r="AY198" s="14" t="s">
        <v>166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4" t="s">
        <v>83</v>
      </c>
      <c r="BK198" s="217">
        <f>ROUND(I198*H198,2)</f>
        <v>0</v>
      </c>
      <c r="BL198" s="14" t="s">
        <v>562</v>
      </c>
      <c r="BM198" s="216" t="s">
        <v>2432</v>
      </c>
    </row>
    <row r="199" s="2" customFormat="1" ht="14.4" customHeight="1">
      <c r="A199" s="35"/>
      <c r="B199" s="36"/>
      <c r="C199" s="218" t="s">
        <v>467</v>
      </c>
      <c r="D199" s="218" t="s">
        <v>559</v>
      </c>
      <c r="E199" s="219" t="s">
        <v>2433</v>
      </c>
      <c r="F199" s="220" t="s">
        <v>2434</v>
      </c>
      <c r="G199" s="221" t="s">
        <v>165</v>
      </c>
      <c r="H199" s="222">
        <v>2</v>
      </c>
      <c r="I199" s="223"/>
      <c r="J199" s="224">
        <f>ROUND(I199*H199,2)</f>
        <v>0</v>
      </c>
      <c r="K199" s="220" t="s">
        <v>1</v>
      </c>
      <c r="L199" s="41"/>
      <c r="M199" s="225" t="s">
        <v>1</v>
      </c>
      <c r="N199" s="226" t="s">
        <v>42</v>
      </c>
      <c r="O199" s="88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6" t="s">
        <v>562</v>
      </c>
      <c r="AT199" s="216" t="s">
        <v>559</v>
      </c>
      <c r="AU199" s="216" t="s">
        <v>83</v>
      </c>
      <c r="AY199" s="14" t="s">
        <v>166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4" t="s">
        <v>83</v>
      </c>
      <c r="BK199" s="217">
        <f>ROUND(I199*H199,2)</f>
        <v>0</v>
      </c>
      <c r="BL199" s="14" t="s">
        <v>562</v>
      </c>
      <c r="BM199" s="216" t="s">
        <v>2435</v>
      </c>
    </row>
    <row r="200" s="2" customFormat="1" ht="37.8" customHeight="1">
      <c r="A200" s="35"/>
      <c r="B200" s="36"/>
      <c r="C200" s="218" t="s">
        <v>2436</v>
      </c>
      <c r="D200" s="218" t="s">
        <v>559</v>
      </c>
      <c r="E200" s="219" t="s">
        <v>2437</v>
      </c>
      <c r="F200" s="220" t="s">
        <v>2438</v>
      </c>
      <c r="G200" s="221" t="s">
        <v>165</v>
      </c>
      <c r="H200" s="222">
        <v>3</v>
      </c>
      <c r="I200" s="223"/>
      <c r="J200" s="224">
        <f>ROUND(I200*H200,2)</f>
        <v>0</v>
      </c>
      <c r="K200" s="220" t="s">
        <v>1</v>
      </c>
      <c r="L200" s="41"/>
      <c r="M200" s="225" t="s">
        <v>1</v>
      </c>
      <c r="N200" s="226" t="s">
        <v>42</v>
      </c>
      <c r="O200" s="88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6" t="s">
        <v>562</v>
      </c>
      <c r="AT200" s="216" t="s">
        <v>559</v>
      </c>
      <c r="AU200" s="216" t="s">
        <v>83</v>
      </c>
      <c r="AY200" s="14" t="s">
        <v>166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4" t="s">
        <v>83</v>
      </c>
      <c r="BK200" s="217">
        <f>ROUND(I200*H200,2)</f>
        <v>0</v>
      </c>
      <c r="BL200" s="14" t="s">
        <v>562</v>
      </c>
      <c r="BM200" s="216" t="s">
        <v>2439</v>
      </c>
    </row>
    <row r="201" s="2" customFormat="1" ht="24.15" customHeight="1">
      <c r="A201" s="35"/>
      <c r="B201" s="36"/>
      <c r="C201" s="218" t="s">
        <v>1635</v>
      </c>
      <c r="D201" s="218" t="s">
        <v>559</v>
      </c>
      <c r="E201" s="219" t="s">
        <v>2440</v>
      </c>
      <c r="F201" s="220" t="s">
        <v>2441</v>
      </c>
      <c r="G201" s="221" t="s">
        <v>165</v>
      </c>
      <c r="H201" s="222">
        <v>3</v>
      </c>
      <c r="I201" s="223"/>
      <c r="J201" s="224">
        <f>ROUND(I201*H201,2)</f>
        <v>0</v>
      </c>
      <c r="K201" s="220" t="s">
        <v>1</v>
      </c>
      <c r="L201" s="41"/>
      <c r="M201" s="225" t="s">
        <v>1</v>
      </c>
      <c r="N201" s="226" t="s">
        <v>42</v>
      </c>
      <c r="O201" s="88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6" t="s">
        <v>562</v>
      </c>
      <c r="AT201" s="216" t="s">
        <v>559</v>
      </c>
      <c r="AU201" s="216" t="s">
        <v>83</v>
      </c>
      <c r="AY201" s="14" t="s">
        <v>166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4" t="s">
        <v>83</v>
      </c>
      <c r="BK201" s="217">
        <f>ROUND(I201*H201,2)</f>
        <v>0</v>
      </c>
      <c r="BL201" s="14" t="s">
        <v>562</v>
      </c>
      <c r="BM201" s="216" t="s">
        <v>2442</v>
      </c>
    </row>
    <row r="202" s="2" customFormat="1" ht="24.15" customHeight="1">
      <c r="A202" s="35"/>
      <c r="B202" s="36"/>
      <c r="C202" s="218" t="s">
        <v>1639</v>
      </c>
      <c r="D202" s="218" t="s">
        <v>559</v>
      </c>
      <c r="E202" s="219" t="s">
        <v>2443</v>
      </c>
      <c r="F202" s="220" t="s">
        <v>2444</v>
      </c>
      <c r="G202" s="221" t="s">
        <v>165</v>
      </c>
      <c r="H202" s="222">
        <v>2</v>
      </c>
      <c r="I202" s="223"/>
      <c r="J202" s="224">
        <f>ROUND(I202*H202,2)</f>
        <v>0</v>
      </c>
      <c r="K202" s="220" t="s">
        <v>1</v>
      </c>
      <c r="L202" s="41"/>
      <c r="M202" s="225" t="s">
        <v>1</v>
      </c>
      <c r="N202" s="226" t="s">
        <v>42</v>
      </c>
      <c r="O202" s="88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6" t="s">
        <v>562</v>
      </c>
      <c r="AT202" s="216" t="s">
        <v>559</v>
      </c>
      <c r="AU202" s="216" t="s">
        <v>83</v>
      </c>
      <c r="AY202" s="14" t="s">
        <v>166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4" t="s">
        <v>83</v>
      </c>
      <c r="BK202" s="217">
        <f>ROUND(I202*H202,2)</f>
        <v>0</v>
      </c>
      <c r="BL202" s="14" t="s">
        <v>562</v>
      </c>
      <c r="BM202" s="216" t="s">
        <v>2445</v>
      </c>
    </row>
    <row r="203" s="2" customFormat="1" ht="37.8" customHeight="1">
      <c r="A203" s="35"/>
      <c r="B203" s="36"/>
      <c r="C203" s="204" t="s">
        <v>1643</v>
      </c>
      <c r="D203" s="204" t="s">
        <v>162</v>
      </c>
      <c r="E203" s="205" t="s">
        <v>2446</v>
      </c>
      <c r="F203" s="206" t="s">
        <v>2447</v>
      </c>
      <c r="G203" s="207" t="s">
        <v>165</v>
      </c>
      <c r="H203" s="208">
        <v>1</v>
      </c>
      <c r="I203" s="209"/>
      <c r="J203" s="210">
        <f>ROUND(I203*H203,2)</f>
        <v>0</v>
      </c>
      <c r="K203" s="206" t="s">
        <v>1</v>
      </c>
      <c r="L203" s="211"/>
      <c r="M203" s="212" t="s">
        <v>1</v>
      </c>
      <c r="N203" s="213" t="s">
        <v>42</v>
      </c>
      <c r="O203" s="88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6" t="s">
        <v>210</v>
      </c>
      <c r="AT203" s="216" t="s">
        <v>162</v>
      </c>
      <c r="AU203" s="216" t="s">
        <v>83</v>
      </c>
      <c r="AY203" s="14" t="s">
        <v>166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4" t="s">
        <v>83</v>
      </c>
      <c r="BK203" s="217">
        <f>ROUND(I203*H203,2)</f>
        <v>0</v>
      </c>
      <c r="BL203" s="14" t="s">
        <v>210</v>
      </c>
      <c r="BM203" s="216" t="s">
        <v>2448</v>
      </c>
    </row>
    <row r="204" s="2" customFormat="1" ht="37.8" customHeight="1">
      <c r="A204" s="35"/>
      <c r="B204" s="36"/>
      <c r="C204" s="204" t="s">
        <v>1654</v>
      </c>
      <c r="D204" s="204" t="s">
        <v>162</v>
      </c>
      <c r="E204" s="205" t="s">
        <v>2449</v>
      </c>
      <c r="F204" s="206" t="s">
        <v>2450</v>
      </c>
      <c r="G204" s="207" t="s">
        <v>165</v>
      </c>
      <c r="H204" s="208">
        <v>1</v>
      </c>
      <c r="I204" s="209"/>
      <c r="J204" s="210">
        <f>ROUND(I204*H204,2)</f>
        <v>0</v>
      </c>
      <c r="K204" s="206" t="s">
        <v>1</v>
      </c>
      <c r="L204" s="211"/>
      <c r="M204" s="212" t="s">
        <v>1</v>
      </c>
      <c r="N204" s="213" t="s">
        <v>42</v>
      </c>
      <c r="O204" s="88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6" t="s">
        <v>210</v>
      </c>
      <c r="AT204" s="216" t="s">
        <v>162</v>
      </c>
      <c r="AU204" s="216" t="s">
        <v>83</v>
      </c>
      <c r="AY204" s="14" t="s">
        <v>166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4" t="s">
        <v>83</v>
      </c>
      <c r="BK204" s="217">
        <f>ROUND(I204*H204,2)</f>
        <v>0</v>
      </c>
      <c r="BL204" s="14" t="s">
        <v>210</v>
      </c>
      <c r="BM204" s="216" t="s">
        <v>2451</v>
      </c>
    </row>
    <row r="205" s="2" customFormat="1" ht="37.8" customHeight="1">
      <c r="A205" s="35"/>
      <c r="B205" s="36"/>
      <c r="C205" s="204" t="s">
        <v>1658</v>
      </c>
      <c r="D205" s="204" t="s">
        <v>162</v>
      </c>
      <c r="E205" s="205" t="s">
        <v>2452</v>
      </c>
      <c r="F205" s="206" t="s">
        <v>2453</v>
      </c>
      <c r="G205" s="207" t="s">
        <v>165</v>
      </c>
      <c r="H205" s="208">
        <v>3</v>
      </c>
      <c r="I205" s="209"/>
      <c r="J205" s="210">
        <f>ROUND(I205*H205,2)</f>
        <v>0</v>
      </c>
      <c r="K205" s="206" t="s">
        <v>1</v>
      </c>
      <c r="L205" s="211"/>
      <c r="M205" s="212" t="s">
        <v>1</v>
      </c>
      <c r="N205" s="213" t="s">
        <v>42</v>
      </c>
      <c r="O205" s="88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6" t="s">
        <v>210</v>
      </c>
      <c r="AT205" s="216" t="s">
        <v>162</v>
      </c>
      <c r="AU205" s="216" t="s">
        <v>83</v>
      </c>
      <c r="AY205" s="14" t="s">
        <v>166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4" t="s">
        <v>83</v>
      </c>
      <c r="BK205" s="217">
        <f>ROUND(I205*H205,2)</f>
        <v>0</v>
      </c>
      <c r="BL205" s="14" t="s">
        <v>210</v>
      </c>
      <c r="BM205" s="216" t="s">
        <v>2454</v>
      </c>
    </row>
    <row r="206" s="2" customFormat="1" ht="37.8" customHeight="1">
      <c r="A206" s="35"/>
      <c r="B206" s="36"/>
      <c r="C206" s="204" t="s">
        <v>1662</v>
      </c>
      <c r="D206" s="204" t="s">
        <v>162</v>
      </c>
      <c r="E206" s="205" t="s">
        <v>1941</v>
      </c>
      <c r="F206" s="206" t="s">
        <v>1942</v>
      </c>
      <c r="G206" s="207" t="s">
        <v>165</v>
      </c>
      <c r="H206" s="208">
        <v>9</v>
      </c>
      <c r="I206" s="209"/>
      <c r="J206" s="210">
        <f>ROUND(I206*H206,2)</f>
        <v>0</v>
      </c>
      <c r="K206" s="206" t="s">
        <v>1</v>
      </c>
      <c r="L206" s="211"/>
      <c r="M206" s="212" t="s">
        <v>1</v>
      </c>
      <c r="N206" s="213" t="s">
        <v>42</v>
      </c>
      <c r="O206" s="88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6" t="s">
        <v>210</v>
      </c>
      <c r="AT206" s="216" t="s">
        <v>162</v>
      </c>
      <c r="AU206" s="216" t="s">
        <v>83</v>
      </c>
      <c r="AY206" s="14" t="s">
        <v>166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4" t="s">
        <v>83</v>
      </c>
      <c r="BK206" s="217">
        <f>ROUND(I206*H206,2)</f>
        <v>0</v>
      </c>
      <c r="BL206" s="14" t="s">
        <v>210</v>
      </c>
      <c r="BM206" s="216" t="s">
        <v>2455</v>
      </c>
    </row>
    <row r="207" s="2" customFormat="1" ht="37.8" customHeight="1">
      <c r="A207" s="35"/>
      <c r="B207" s="36"/>
      <c r="C207" s="204" t="s">
        <v>1666</v>
      </c>
      <c r="D207" s="204" t="s">
        <v>162</v>
      </c>
      <c r="E207" s="205" t="s">
        <v>2456</v>
      </c>
      <c r="F207" s="206" t="s">
        <v>2457</v>
      </c>
      <c r="G207" s="207" t="s">
        <v>165</v>
      </c>
      <c r="H207" s="208">
        <v>2</v>
      </c>
      <c r="I207" s="209"/>
      <c r="J207" s="210">
        <f>ROUND(I207*H207,2)</f>
        <v>0</v>
      </c>
      <c r="K207" s="206" t="s">
        <v>1</v>
      </c>
      <c r="L207" s="211"/>
      <c r="M207" s="212" t="s">
        <v>1</v>
      </c>
      <c r="N207" s="213" t="s">
        <v>42</v>
      </c>
      <c r="O207" s="88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6" t="s">
        <v>210</v>
      </c>
      <c r="AT207" s="216" t="s">
        <v>162</v>
      </c>
      <c r="AU207" s="216" t="s">
        <v>83</v>
      </c>
      <c r="AY207" s="14" t="s">
        <v>166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4" t="s">
        <v>83</v>
      </c>
      <c r="BK207" s="217">
        <f>ROUND(I207*H207,2)</f>
        <v>0</v>
      </c>
      <c r="BL207" s="14" t="s">
        <v>210</v>
      </c>
      <c r="BM207" s="216" t="s">
        <v>2458</v>
      </c>
    </row>
    <row r="208" s="2" customFormat="1" ht="37.8" customHeight="1">
      <c r="A208" s="35"/>
      <c r="B208" s="36"/>
      <c r="C208" s="204" t="s">
        <v>471</v>
      </c>
      <c r="D208" s="204" t="s">
        <v>162</v>
      </c>
      <c r="E208" s="205" t="s">
        <v>2459</v>
      </c>
      <c r="F208" s="206" t="s">
        <v>2460</v>
      </c>
      <c r="G208" s="207" t="s">
        <v>165</v>
      </c>
      <c r="H208" s="208">
        <v>5</v>
      </c>
      <c r="I208" s="209"/>
      <c r="J208" s="210">
        <f>ROUND(I208*H208,2)</f>
        <v>0</v>
      </c>
      <c r="K208" s="206" t="s">
        <v>1</v>
      </c>
      <c r="L208" s="211"/>
      <c r="M208" s="212" t="s">
        <v>1</v>
      </c>
      <c r="N208" s="213" t="s">
        <v>42</v>
      </c>
      <c r="O208" s="88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6" t="s">
        <v>210</v>
      </c>
      <c r="AT208" s="216" t="s">
        <v>162</v>
      </c>
      <c r="AU208" s="216" t="s">
        <v>83</v>
      </c>
      <c r="AY208" s="14" t="s">
        <v>166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4" t="s">
        <v>83</v>
      </c>
      <c r="BK208" s="217">
        <f>ROUND(I208*H208,2)</f>
        <v>0</v>
      </c>
      <c r="BL208" s="14" t="s">
        <v>210</v>
      </c>
      <c r="BM208" s="216" t="s">
        <v>2461</v>
      </c>
    </row>
    <row r="209" s="2" customFormat="1" ht="37.8" customHeight="1">
      <c r="A209" s="35"/>
      <c r="B209" s="36"/>
      <c r="C209" s="204" t="s">
        <v>1673</v>
      </c>
      <c r="D209" s="204" t="s">
        <v>162</v>
      </c>
      <c r="E209" s="205" t="s">
        <v>2462</v>
      </c>
      <c r="F209" s="206" t="s">
        <v>2463</v>
      </c>
      <c r="G209" s="207" t="s">
        <v>165</v>
      </c>
      <c r="H209" s="208">
        <v>1</v>
      </c>
      <c r="I209" s="209"/>
      <c r="J209" s="210">
        <f>ROUND(I209*H209,2)</f>
        <v>0</v>
      </c>
      <c r="K209" s="206" t="s">
        <v>1</v>
      </c>
      <c r="L209" s="211"/>
      <c r="M209" s="212" t="s">
        <v>1</v>
      </c>
      <c r="N209" s="213" t="s">
        <v>42</v>
      </c>
      <c r="O209" s="88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6" t="s">
        <v>210</v>
      </c>
      <c r="AT209" s="216" t="s">
        <v>162</v>
      </c>
      <c r="AU209" s="216" t="s">
        <v>83</v>
      </c>
      <c r="AY209" s="14" t="s">
        <v>166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4" t="s">
        <v>83</v>
      </c>
      <c r="BK209" s="217">
        <f>ROUND(I209*H209,2)</f>
        <v>0</v>
      </c>
      <c r="BL209" s="14" t="s">
        <v>210</v>
      </c>
      <c r="BM209" s="216" t="s">
        <v>2464</v>
      </c>
    </row>
    <row r="210" s="2" customFormat="1" ht="37.8" customHeight="1">
      <c r="A210" s="35"/>
      <c r="B210" s="36"/>
      <c r="C210" s="204" t="s">
        <v>1675</v>
      </c>
      <c r="D210" s="204" t="s">
        <v>162</v>
      </c>
      <c r="E210" s="205" t="s">
        <v>2465</v>
      </c>
      <c r="F210" s="206" t="s">
        <v>2466</v>
      </c>
      <c r="G210" s="207" t="s">
        <v>165</v>
      </c>
      <c r="H210" s="208">
        <v>2</v>
      </c>
      <c r="I210" s="209"/>
      <c r="J210" s="210">
        <f>ROUND(I210*H210,2)</f>
        <v>0</v>
      </c>
      <c r="K210" s="206" t="s">
        <v>1</v>
      </c>
      <c r="L210" s="211"/>
      <c r="M210" s="212" t="s">
        <v>1</v>
      </c>
      <c r="N210" s="213" t="s">
        <v>42</v>
      </c>
      <c r="O210" s="88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6" t="s">
        <v>210</v>
      </c>
      <c r="AT210" s="216" t="s">
        <v>162</v>
      </c>
      <c r="AU210" s="216" t="s">
        <v>83</v>
      </c>
      <c r="AY210" s="14" t="s">
        <v>166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4" t="s">
        <v>83</v>
      </c>
      <c r="BK210" s="217">
        <f>ROUND(I210*H210,2)</f>
        <v>0</v>
      </c>
      <c r="BL210" s="14" t="s">
        <v>210</v>
      </c>
      <c r="BM210" s="216" t="s">
        <v>2467</v>
      </c>
    </row>
    <row r="211" s="2" customFormat="1" ht="37.8" customHeight="1">
      <c r="A211" s="35"/>
      <c r="B211" s="36"/>
      <c r="C211" s="204" t="s">
        <v>1679</v>
      </c>
      <c r="D211" s="204" t="s">
        <v>162</v>
      </c>
      <c r="E211" s="205" t="s">
        <v>2468</v>
      </c>
      <c r="F211" s="206" t="s">
        <v>2469</v>
      </c>
      <c r="G211" s="207" t="s">
        <v>165</v>
      </c>
      <c r="H211" s="208">
        <v>2</v>
      </c>
      <c r="I211" s="209"/>
      <c r="J211" s="210">
        <f>ROUND(I211*H211,2)</f>
        <v>0</v>
      </c>
      <c r="K211" s="206" t="s">
        <v>1</v>
      </c>
      <c r="L211" s="211"/>
      <c r="M211" s="212" t="s">
        <v>1</v>
      </c>
      <c r="N211" s="213" t="s">
        <v>42</v>
      </c>
      <c r="O211" s="88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6" t="s">
        <v>210</v>
      </c>
      <c r="AT211" s="216" t="s">
        <v>162</v>
      </c>
      <c r="AU211" s="216" t="s">
        <v>83</v>
      </c>
      <c r="AY211" s="14" t="s">
        <v>166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4" t="s">
        <v>83</v>
      </c>
      <c r="BK211" s="217">
        <f>ROUND(I211*H211,2)</f>
        <v>0</v>
      </c>
      <c r="BL211" s="14" t="s">
        <v>210</v>
      </c>
      <c r="BM211" s="216" t="s">
        <v>2470</v>
      </c>
    </row>
    <row r="212" s="2" customFormat="1" ht="37.8" customHeight="1">
      <c r="A212" s="35"/>
      <c r="B212" s="36"/>
      <c r="C212" s="204" t="s">
        <v>1683</v>
      </c>
      <c r="D212" s="204" t="s">
        <v>162</v>
      </c>
      <c r="E212" s="205" t="s">
        <v>2471</v>
      </c>
      <c r="F212" s="206" t="s">
        <v>2472</v>
      </c>
      <c r="G212" s="207" t="s">
        <v>165</v>
      </c>
      <c r="H212" s="208">
        <v>1</v>
      </c>
      <c r="I212" s="209"/>
      <c r="J212" s="210">
        <f>ROUND(I212*H212,2)</f>
        <v>0</v>
      </c>
      <c r="K212" s="206" t="s">
        <v>1</v>
      </c>
      <c r="L212" s="211"/>
      <c r="M212" s="212" t="s">
        <v>1</v>
      </c>
      <c r="N212" s="213" t="s">
        <v>42</v>
      </c>
      <c r="O212" s="88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6" t="s">
        <v>210</v>
      </c>
      <c r="AT212" s="216" t="s">
        <v>162</v>
      </c>
      <c r="AU212" s="216" t="s">
        <v>83</v>
      </c>
      <c r="AY212" s="14" t="s">
        <v>166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4" t="s">
        <v>83</v>
      </c>
      <c r="BK212" s="217">
        <f>ROUND(I212*H212,2)</f>
        <v>0</v>
      </c>
      <c r="BL212" s="14" t="s">
        <v>210</v>
      </c>
      <c r="BM212" s="216" t="s">
        <v>2473</v>
      </c>
    </row>
    <row r="213" s="2" customFormat="1" ht="37.8" customHeight="1">
      <c r="A213" s="35"/>
      <c r="B213" s="36"/>
      <c r="C213" s="204" t="s">
        <v>1685</v>
      </c>
      <c r="D213" s="204" t="s">
        <v>162</v>
      </c>
      <c r="E213" s="205" t="s">
        <v>2474</v>
      </c>
      <c r="F213" s="206" t="s">
        <v>2475</v>
      </c>
      <c r="G213" s="207" t="s">
        <v>165</v>
      </c>
      <c r="H213" s="208">
        <v>1</v>
      </c>
      <c r="I213" s="209"/>
      <c r="J213" s="210">
        <f>ROUND(I213*H213,2)</f>
        <v>0</v>
      </c>
      <c r="K213" s="206" t="s">
        <v>1</v>
      </c>
      <c r="L213" s="211"/>
      <c r="M213" s="212" t="s">
        <v>1</v>
      </c>
      <c r="N213" s="213" t="s">
        <v>42</v>
      </c>
      <c r="O213" s="88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6" t="s">
        <v>210</v>
      </c>
      <c r="AT213" s="216" t="s">
        <v>162</v>
      </c>
      <c r="AU213" s="216" t="s">
        <v>83</v>
      </c>
      <c r="AY213" s="14" t="s">
        <v>166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4" t="s">
        <v>83</v>
      </c>
      <c r="BK213" s="217">
        <f>ROUND(I213*H213,2)</f>
        <v>0</v>
      </c>
      <c r="BL213" s="14" t="s">
        <v>210</v>
      </c>
      <c r="BM213" s="216" t="s">
        <v>2476</v>
      </c>
    </row>
    <row r="214" s="2" customFormat="1" ht="37.8" customHeight="1">
      <c r="A214" s="35"/>
      <c r="B214" s="36"/>
      <c r="C214" s="204" t="s">
        <v>1687</v>
      </c>
      <c r="D214" s="204" t="s">
        <v>162</v>
      </c>
      <c r="E214" s="205" t="s">
        <v>2477</v>
      </c>
      <c r="F214" s="206" t="s">
        <v>2478</v>
      </c>
      <c r="G214" s="207" t="s">
        <v>165</v>
      </c>
      <c r="H214" s="208">
        <v>1</v>
      </c>
      <c r="I214" s="209"/>
      <c r="J214" s="210">
        <f>ROUND(I214*H214,2)</f>
        <v>0</v>
      </c>
      <c r="K214" s="206" t="s">
        <v>1</v>
      </c>
      <c r="L214" s="211"/>
      <c r="M214" s="212" t="s">
        <v>1</v>
      </c>
      <c r="N214" s="213" t="s">
        <v>42</v>
      </c>
      <c r="O214" s="88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6" t="s">
        <v>210</v>
      </c>
      <c r="AT214" s="216" t="s">
        <v>162</v>
      </c>
      <c r="AU214" s="216" t="s">
        <v>83</v>
      </c>
      <c r="AY214" s="14" t="s">
        <v>166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4" t="s">
        <v>83</v>
      </c>
      <c r="BK214" s="217">
        <f>ROUND(I214*H214,2)</f>
        <v>0</v>
      </c>
      <c r="BL214" s="14" t="s">
        <v>210</v>
      </c>
      <c r="BM214" s="216" t="s">
        <v>2479</v>
      </c>
    </row>
    <row r="215" s="2" customFormat="1" ht="37.8" customHeight="1">
      <c r="A215" s="35"/>
      <c r="B215" s="36"/>
      <c r="C215" s="204" t="s">
        <v>1691</v>
      </c>
      <c r="D215" s="204" t="s">
        <v>162</v>
      </c>
      <c r="E215" s="205" t="s">
        <v>2480</v>
      </c>
      <c r="F215" s="206" t="s">
        <v>2481</v>
      </c>
      <c r="G215" s="207" t="s">
        <v>165</v>
      </c>
      <c r="H215" s="208">
        <v>1</v>
      </c>
      <c r="I215" s="209"/>
      <c r="J215" s="210">
        <f>ROUND(I215*H215,2)</f>
        <v>0</v>
      </c>
      <c r="K215" s="206" t="s">
        <v>1</v>
      </c>
      <c r="L215" s="211"/>
      <c r="M215" s="212" t="s">
        <v>1</v>
      </c>
      <c r="N215" s="213" t="s">
        <v>42</v>
      </c>
      <c r="O215" s="88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6" t="s">
        <v>210</v>
      </c>
      <c r="AT215" s="216" t="s">
        <v>162</v>
      </c>
      <c r="AU215" s="216" t="s">
        <v>83</v>
      </c>
      <c r="AY215" s="14" t="s">
        <v>166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4" t="s">
        <v>83</v>
      </c>
      <c r="BK215" s="217">
        <f>ROUND(I215*H215,2)</f>
        <v>0</v>
      </c>
      <c r="BL215" s="14" t="s">
        <v>210</v>
      </c>
      <c r="BM215" s="216" t="s">
        <v>2482</v>
      </c>
    </row>
    <row r="216" s="2" customFormat="1" ht="24.15" customHeight="1">
      <c r="A216" s="35"/>
      <c r="B216" s="36"/>
      <c r="C216" s="218" t="s">
        <v>1695</v>
      </c>
      <c r="D216" s="218" t="s">
        <v>559</v>
      </c>
      <c r="E216" s="219" t="s">
        <v>1500</v>
      </c>
      <c r="F216" s="220" t="s">
        <v>1501</v>
      </c>
      <c r="G216" s="221" t="s">
        <v>165</v>
      </c>
      <c r="H216" s="222">
        <v>9</v>
      </c>
      <c r="I216" s="223"/>
      <c r="J216" s="224">
        <f>ROUND(I216*H216,2)</f>
        <v>0</v>
      </c>
      <c r="K216" s="220" t="s">
        <v>1</v>
      </c>
      <c r="L216" s="41"/>
      <c r="M216" s="225" t="s">
        <v>1</v>
      </c>
      <c r="N216" s="226" t="s">
        <v>42</v>
      </c>
      <c r="O216" s="88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6" t="s">
        <v>562</v>
      </c>
      <c r="AT216" s="216" t="s">
        <v>559</v>
      </c>
      <c r="AU216" s="216" t="s">
        <v>83</v>
      </c>
      <c r="AY216" s="14" t="s">
        <v>166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4" t="s">
        <v>83</v>
      </c>
      <c r="BK216" s="217">
        <f>ROUND(I216*H216,2)</f>
        <v>0</v>
      </c>
      <c r="BL216" s="14" t="s">
        <v>562</v>
      </c>
      <c r="BM216" s="216" t="s">
        <v>2483</v>
      </c>
    </row>
    <row r="217" s="2" customFormat="1" ht="37.8" customHeight="1">
      <c r="A217" s="35"/>
      <c r="B217" s="36"/>
      <c r="C217" s="204" t="s">
        <v>1699</v>
      </c>
      <c r="D217" s="204" t="s">
        <v>162</v>
      </c>
      <c r="E217" s="205" t="s">
        <v>2484</v>
      </c>
      <c r="F217" s="206" t="s">
        <v>2485</v>
      </c>
      <c r="G217" s="207" t="s">
        <v>165</v>
      </c>
      <c r="H217" s="208">
        <v>9</v>
      </c>
      <c r="I217" s="209"/>
      <c r="J217" s="210">
        <f>ROUND(I217*H217,2)</f>
        <v>0</v>
      </c>
      <c r="K217" s="206" t="s">
        <v>1</v>
      </c>
      <c r="L217" s="211"/>
      <c r="M217" s="212" t="s">
        <v>1</v>
      </c>
      <c r="N217" s="213" t="s">
        <v>42</v>
      </c>
      <c r="O217" s="88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6" t="s">
        <v>210</v>
      </c>
      <c r="AT217" s="216" t="s">
        <v>162</v>
      </c>
      <c r="AU217" s="216" t="s">
        <v>83</v>
      </c>
      <c r="AY217" s="14" t="s">
        <v>166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4" t="s">
        <v>83</v>
      </c>
      <c r="BK217" s="217">
        <f>ROUND(I217*H217,2)</f>
        <v>0</v>
      </c>
      <c r="BL217" s="14" t="s">
        <v>210</v>
      </c>
      <c r="BM217" s="216" t="s">
        <v>2486</v>
      </c>
    </row>
    <row r="218" s="2" customFormat="1" ht="24.15" customHeight="1">
      <c r="A218" s="35"/>
      <c r="B218" s="36"/>
      <c r="C218" s="218" t="s">
        <v>1703</v>
      </c>
      <c r="D218" s="218" t="s">
        <v>559</v>
      </c>
      <c r="E218" s="219" t="s">
        <v>2487</v>
      </c>
      <c r="F218" s="220" t="s">
        <v>2488</v>
      </c>
      <c r="G218" s="221" t="s">
        <v>165</v>
      </c>
      <c r="H218" s="222">
        <v>1</v>
      </c>
      <c r="I218" s="223"/>
      <c r="J218" s="224">
        <f>ROUND(I218*H218,2)</f>
        <v>0</v>
      </c>
      <c r="K218" s="220" t="s">
        <v>1</v>
      </c>
      <c r="L218" s="41"/>
      <c r="M218" s="225" t="s">
        <v>1</v>
      </c>
      <c r="N218" s="226" t="s">
        <v>42</v>
      </c>
      <c r="O218" s="88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6" t="s">
        <v>562</v>
      </c>
      <c r="AT218" s="216" t="s">
        <v>559</v>
      </c>
      <c r="AU218" s="216" t="s">
        <v>83</v>
      </c>
      <c r="AY218" s="14" t="s">
        <v>166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4" t="s">
        <v>83</v>
      </c>
      <c r="BK218" s="217">
        <f>ROUND(I218*H218,2)</f>
        <v>0</v>
      </c>
      <c r="BL218" s="14" t="s">
        <v>562</v>
      </c>
      <c r="BM218" s="216" t="s">
        <v>2489</v>
      </c>
    </row>
    <row r="219" s="2" customFormat="1" ht="62.7" customHeight="1">
      <c r="A219" s="35"/>
      <c r="B219" s="36"/>
      <c r="C219" s="204" t="s">
        <v>1707</v>
      </c>
      <c r="D219" s="204" t="s">
        <v>162</v>
      </c>
      <c r="E219" s="205" t="s">
        <v>2490</v>
      </c>
      <c r="F219" s="206" t="s">
        <v>2491</v>
      </c>
      <c r="G219" s="207" t="s">
        <v>165</v>
      </c>
      <c r="H219" s="208">
        <v>1</v>
      </c>
      <c r="I219" s="209"/>
      <c r="J219" s="210">
        <f>ROUND(I219*H219,2)</f>
        <v>0</v>
      </c>
      <c r="K219" s="206" t="s">
        <v>1</v>
      </c>
      <c r="L219" s="211"/>
      <c r="M219" s="212" t="s">
        <v>1</v>
      </c>
      <c r="N219" s="213" t="s">
        <v>42</v>
      </c>
      <c r="O219" s="88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6" t="s">
        <v>210</v>
      </c>
      <c r="AT219" s="216" t="s">
        <v>162</v>
      </c>
      <c r="AU219" s="216" t="s">
        <v>83</v>
      </c>
      <c r="AY219" s="14" t="s">
        <v>166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4" t="s">
        <v>83</v>
      </c>
      <c r="BK219" s="217">
        <f>ROUND(I219*H219,2)</f>
        <v>0</v>
      </c>
      <c r="BL219" s="14" t="s">
        <v>210</v>
      </c>
      <c r="BM219" s="216" t="s">
        <v>2492</v>
      </c>
    </row>
    <row r="220" s="2" customFormat="1" ht="49.05" customHeight="1">
      <c r="A220" s="35"/>
      <c r="B220" s="36"/>
      <c r="C220" s="204" t="s">
        <v>1711</v>
      </c>
      <c r="D220" s="204" t="s">
        <v>162</v>
      </c>
      <c r="E220" s="205" t="s">
        <v>2493</v>
      </c>
      <c r="F220" s="206" t="s">
        <v>2494</v>
      </c>
      <c r="G220" s="207" t="s">
        <v>165</v>
      </c>
      <c r="H220" s="208">
        <v>3</v>
      </c>
      <c r="I220" s="209"/>
      <c r="J220" s="210">
        <f>ROUND(I220*H220,2)</f>
        <v>0</v>
      </c>
      <c r="K220" s="206" t="s">
        <v>1</v>
      </c>
      <c r="L220" s="211"/>
      <c r="M220" s="212" t="s">
        <v>1</v>
      </c>
      <c r="N220" s="213" t="s">
        <v>42</v>
      </c>
      <c r="O220" s="88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6" t="s">
        <v>210</v>
      </c>
      <c r="AT220" s="216" t="s">
        <v>162</v>
      </c>
      <c r="AU220" s="216" t="s">
        <v>83</v>
      </c>
      <c r="AY220" s="14" t="s">
        <v>166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4" t="s">
        <v>83</v>
      </c>
      <c r="BK220" s="217">
        <f>ROUND(I220*H220,2)</f>
        <v>0</v>
      </c>
      <c r="BL220" s="14" t="s">
        <v>210</v>
      </c>
      <c r="BM220" s="216" t="s">
        <v>2495</v>
      </c>
    </row>
    <row r="221" s="2" customFormat="1" ht="24.15" customHeight="1">
      <c r="A221" s="35"/>
      <c r="B221" s="36"/>
      <c r="C221" s="218" t="s">
        <v>1715</v>
      </c>
      <c r="D221" s="218" t="s">
        <v>559</v>
      </c>
      <c r="E221" s="219" t="s">
        <v>2496</v>
      </c>
      <c r="F221" s="220" t="s">
        <v>2497</v>
      </c>
      <c r="G221" s="221" t="s">
        <v>165</v>
      </c>
      <c r="H221" s="222">
        <v>1</v>
      </c>
      <c r="I221" s="223"/>
      <c r="J221" s="224">
        <f>ROUND(I221*H221,2)</f>
        <v>0</v>
      </c>
      <c r="K221" s="220" t="s">
        <v>1</v>
      </c>
      <c r="L221" s="41"/>
      <c r="M221" s="225" t="s">
        <v>1</v>
      </c>
      <c r="N221" s="226" t="s">
        <v>42</v>
      </c>
      <c r="O221" s="88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6" t="s">
        <v>562</v>
      </c>
      <c r="AT221" s="216" t="s">
        <v>559</v>
      </c>
      <c r="AU221" s="216" t="s">
        <v>83</v>
      </c>
      <c r="AY221" s="14" t="s">
        <v>166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4" t="s">
        <v>83</v>
      </c>
      <c r="BK221" s="217">
        <f>ROUND(I221*H221,2)</f>
        <v>0</v>
      </c>
      <c r="BL221" s="14" t="s">
        <v>562</v>
      </c>
      <c r="BM221" s="216" t="s">
        <v>2498</v>
      </c>
    </row>
    <row r="222" s="2" customFormat="1" ht="24.15" customHeight="1">
      <c r="A222" s="35"/>
      <c r="B222" s="36"/>
      <c r="C222" s="218" t="s">
        <v>1719</v>
      </c>
      <c r="D222" s="218" t="s">
        <v>559</v>
      </c>
      <c r="E222" s="219" t="s">
        <v>2499</v>
      </c>
      <c r="F222" s="220" t="s">
        <v>2500</v>
      </c>
      <c r="G222" s="221" t="s">
        <v>165</v>
      </c>
      <c r="H222" s="222">
        <v>1</v>
      </c>
      <c r="I222" s="223"/>
      <c r="J222" s="224">
        <f>ROUND(I222*H222,2)</f>
        <v>0</v>
      </c>
      <c r="K222" s="220" t="s">
        <v>1</v>
      </c>
      <c r="L222" s="41"/>
      <c r="M222" s="225" t="s">
        <v>1</v>
      </c>
      <c r="N222" s="226" t="s">
        <v>42</v>
      </c>
      <c r="O222" s="88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6" t="s">
        <v>562</v>
      </c>
      <c r="AT222" s="216" t="s">
        <v>559</v>
      </c>
      <c r="AU222" s="216" t="s">
        <v>83</v>
      </c>
      <c r="AY222" s="14" t="s">
        <v>166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4" t="s">
        <v>83</v>
      </c>
      <c r="BK222" s="217">
        <f>ROUND(I222*H222,2)</f>
        <v>0</v>
      </c>
      <c r="BL222" s="14" t="s">
        <v>562</v>
      </c>
      <c r="BM222" s="216" t="s">
        <v>2501</v>
      </c>
    </row>
    <row r="223" s="2" customFormat="1" ht="24.15" customHeight="1">
      <c r="A223" s="35"/>
      <c r="B223" s="36"/>
      <c r="C223" s="204" t="s">
        <v>475</v>
      </c>
      <c r="D223" s="204" t="s">
        <v>162</v>
      </c>
      <c r="E223" s="205" t="s">
        <v>2502</v>
      </c>
      <c r="F223" s="206" t="s">
        <v>2503</v>
      </c>
      <c r="G223" s="207" t="s">
        <v>165</v>
      </c>
      <c r="H223" s="208">
        <v>1</v>
      </c>
      <c r="I223" s="209"/>
      <c r="J223" s="210">
        <f>ROUND(I223*H223,2)</f>
        <v>0</v>
      </c>
      <c r="K223" s="206" t="s">
        <v>1</v>
      </c>
      <c r="L223" s="211"/>
      <c r="M223" s="212" t="s">
        <v>1</v>
      </c>
      <c r="N223" s="213" t="s">
        <v>42</v>
      </c>
      <c r="O223" s="88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6" t="s">
        <v>210</v>
      </c>
      <c r="AT223" s="216" t="s">
        <v>162</v>
      </c>
      <c r="AU223" s="216" t="s">
        <v>83</v>
      </c>
      <c r="AY223" s="14" t="s">
        <v>166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4" t="s">
        <v>83</v>
      </c>
      <c r="BK223" s="217">
        <f>ROUND(I223*H223,2)</f>
        <v>0</v>
      </c>
      <c r="BL223" s="14" t="s">
        <v>210</v>
      </c>
      <c r="BM223" s="216" t="s">
        <v>2504</v>
      </c>
    </row>
    <row r="224" s="2" customFormat="1" ht="24.15" customHeight="1">
      <c r="A224" s="35"/>
      <c r="B224" s="36"/>
      <c r="C224" s="204" t="s">
        <v>479</v>
      </c>
      <c r="D224" s="204" t="s">
        <v>162</v>
      </c>
      <c r="E224" s="205" t="s">
        <v>2505</v>
      </c>
      <c r="F224" s="206" t="s">
        <v>2506</v>
      </c>
      <c r="G224" s="207" t="s">
        <v>165</v>
      </c>
      <c r="H224" s="208">
        <v>1</v>
      </c>
      <c r="I224" s="209"/>
      <c r="J224" s="210">
        <f>ROUND(I224*H224,2)</f>
        <v>0</v>
      </c>
      <c r="K224" s="206" t="s">
        <v>1</v>
      </c>
      <c r="L224" s="211"/>
      <c r="M224" s="212" t="s">
        <v>1</v>
      </c>
      <c r="N224" s="213" t="s">
        <v>42</v>
      </c>
      <c r="O224" s="88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6" t="s">
        <v>210</v>
      </c>
      <c r="AT224" s="216" t="s">
        <v>162</v>
      </c>
      <c r="AU224" s="216" t="s">
        <v>83</v>
      </c>
      <c r="AY224" s="14" t="s">
        <v>166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4" t="s">
        <v>83</v>
      </c>
      <c r="BK224" s="217">
        <f>ROUND(I224*H224,2)</f>
        <v>0</v>
      </c>
      <c r="BL224" s="14" t="s">
        <v>210</v>
      </c>
      <c r="BM224" s="216" t="s">
        <v>2507</v>
      </c>
    </row>
    <row r="225" s="2" customFormat="1" ht="37.8" customHeight="1">
      <c r="A225" s="35"/>
      <c r="B225" s="36"/>
      <c r="C225" s="204" t="s">
        <v>1729</v>
      </c>
      <c r="D225" s="204" t="s">
        <v>162</v>
      </c>
      <c r="E225" s="205" t="s">
        <v>2508</v>
      </c>
      <c r="F225" s="206" t="s">
        <v>2509</v>
      </c>
      <c r="G225" s="207" t="s">
        <v>165</v>
      </c>
      <c r="H225" s="208">
        <v>1</v>
      </c>
      <c r="I225" s="209"/>
      <c r="J225" s="210">
        <f>ROUND(I225*H225,2)</f>
        <v>0</v>
      </c>
      <c r="K225" s="206" t="s">
        <v>1</v>
      </c>
      <c r="L225" s="211"/>
      <c r="M225" s="212" t="s">
        <v>1</v>
      </c>
      <c r="N225" s="213" t="s">
        <v>42</v>
      </c>
      <c r="O225" s="88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6" t="s">
        <v>210</v>
      </c>
      <c r="AT225" s="216" t="s">
        <v>162</v>
      </c>
      <c r="AU225" s="216" t="s">
        <v>83</v>
      </c>
      <c r="AY225" s="14" t="s">
        <v>166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4" t="s">
        <v>83</v>
      </c>
      <c r="BK225" s="217">
        <f>ROUND(I225*H225,2)</f>
        <v>0</v>
      </c>
      <c r="BL225" s="14" t="s">
        <v>210</v>
      </c>
      <c r="BM225" s="216" t="s">
        <v>2510</v>
      </c>
    </row>
    <row r="226" s="2" customFormat="1" ht="24.15" customHeight="1">
      <c r="A226" s="35"/>
      <c r="B226" s="36"/>
      <c r="C226" s="218" t="s">
        <v>1733</v>
      </c>
      <c r="D226" s="218" t="s">
        <v>559</v>
      </c>
      <c r="E226" s="219" t="s">
        <v>2511</v>
      </c>
      <c r="F226" s="220" t="s">
        <v>2512</v>
      </c>
      <c r="G226" s="221" t="s">
        <v>165</v>
      </c>
      <c r="H226" s="222">
        <v>1</v>
      </c>
      <c r="I226" s="223"/>
      <c r="J226" s="224">
        <f>ROUND(I226*H226,2)</f>
        <v>0</v>
      </c>
      <c r="K226" s="220" t="s">
        <v>1</v>
      </c>
      <c r="L226" s="41"/>
      <c r="M226" s="225" t="s">
        <v>1</v>
      </c>
      <c r="N226" s="226" t="s">
        <v>42</v>
      </c>
      <c r="O226" s="88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6" t="s">
        <v>562</v>
      </c>
      <c r="AT226" s="216" t="s">
        <v>559</v>
      </c>
      <c r="AU226" s="216" t="s">
        <v>83</v>
      </c>
      <c r="AY226" s="14" t="s">
        <v>166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4" t="s">
        <v>83</v>
      </c>
      <c r="BK226" s="217">
        <f>ROUND(I226*H226,2)</f>
        <v>0</v>
      </c>
      <c r="BL226" s="14" t="s">
        <v>562</v>
      </c>
      <c r="BM226" s="216" t="s">
        <v>2513</v>
      </c>
    </row>
    <row r="227" s="2" customFormat="1" ht="24.15" customHeight="1">
      <c r="A227" s="35"/>
      <c r="B227" s="36"/>
      <c r="C227" s="204" t="s">
        <v>1737</v>
      </c>
      <c r="D227" s="204" t="s">
        <v>162</v>
      </c>
      <c r="E227" s="205" t="s">
        <v>2514</v>
      </c>
      <c r="F227" s="206" t="s">
        <v>2515</v>
      </c>
      <c r="G227" s="207" t="s">
        <v>165</v>
      </c>
      <c r="H227" s="208">
        <v>1</v>
      </c>
      <c r="I227" s="209"/>
      <c r="J227" s="210">
        <f>ROUND(I227*H227,2)</f>
        <v>0</v>
      </c>
      <c r="K227" s="206" t="s">
        <v>1</v>
      </c>
      <c r="L227" s="211"/>
      <c r="M227" s="212" t="s">
        <v>1</v>
      </c>
      <c r="N227" s="213" t="s">
        <v>42</v>
      </c>
      <c r="O227" s="88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6" t="s">
        <v>210</v>
      </c>
      <c r="AT227" s="216" t="s">
        <v>162</v>
      </c>
      <c r="AU227" s="216" t="s">
        <v>83</v>
      </c>
      <c r="AY227" s="14" t="s">
        <v>166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4" t="s">
        <v>83</v>
      </c>
      <c r="BK227" s="217">
        <f>ROUND(I227*H227,2)</f>
        <v>0</v>
      </c>
      <c r="BL227" s="14" t="s">
        <v>210</v>
      </c>
      <c r="BM227" s="216" t="s">
        <v>2516</v>
      </c>
    </row>
    <row r="228" s="2" customFormat="1" ht="24.15" customHeight="1">
      <c r="A228" s="35"/>
      <c r="B228" s="36"/>
      <c r="C228" s="218" t="s">
        <v>1741</v>
      </c>
      <c r="D228" s="218" t="s">
        <v>559</v>
      </c>
      <c r="E228" s="219" t="s">
        <v>2517</v>
      </c>
      <c r="F228" s="220" t="s">
        <v>2518</v>
      </c>
      <c r="G228" s="221" t="s">
        <v>165</v>
      </c>
      <c r="H228" s="222">
        <v>3</v>
      </c>
      <c r="I228" s="223"/>
      <c r="J228" s="224">
        <f>ROUND(I228*H228,2)</f>
        <v>0</v>
      </c>
      <c r="K228" s="220" t="s">
        <v>1</v>
      </c>
      <c r="L228" s="41"/>
      <c r="M228" s="225" t="s">
        <v>1</v>
      </c>
      <c r="N228" s="226" t="s">
        <v>42</v>
      </c>
      <c r="O228" s="88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6" t="s">
        <v>562</v>
      </c>
      <c r="AT228" s="216" t="s">
        <v>559</v>
      </c>
      <c r="AU228" s="216" t="s">
        <v>83</v>
      </c>
      <c r="AY228" s="14" t="s">
        <v>166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4" t="s">
        <v>83</v>
      </c>
      <c r="BK228" s="217">
        <f>ROUND(I228*H228,2)</f>
        <v>0</v>
      </c>
      <c r="BL228" s="14" t="s">
        <v>562</v>
      </c>
      <c r="BM228" s="216" t="s">
        <v>2519</v>
      </c>
    </row>
    <row r="229" s="2" customFormat="1" ht="24.15" customHeight="1">
      <c r="A229" s="35"/>
      <c r="B229" s="36"/>
      <c r="C229" s="218" t="s">
        <v>1745</v>
      </c>
      <c r="D229" s="218" t="s">
        <v>559</v>
      </c>
      <c r="E229" s="219" t="s">
        <v>2520</v>
      </c>
      <c r="F229" s="220" t="s">
        <v>2521</v>
      </c>
      <c r="G229" s="221" t="s">
        <v>165</v>
      </c>
      <c r="H229" s="222">
        <v>3</v>
      </c>
      <c r="I229" s="223"/>
      <c r="J229" s="224">
        <f>ROUND(I229*H229,2)</f>
        <v>0</v>
      </c>
      <c r="K229" s="220" t="s">
        <v>1</v>
      </c>
      <c r="L229" s="41"/>
      <c r="M229" s="225" t="s">
        <v>1</v>
      </c>
      <c r="N229" s="226" t="s">
        <v>42</v>
      </c>
      <c r="O229" s="88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6" t="s">
        <v>562</v>
      </c>
      <c r="AT229" s="216" t="s">
        <v>559</v>
      </c>
      <c r="AU229" s="216" t="s">
        <v>83</v>
      </c>
      <c r="AY229" s="14" t="s">
        <v>166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4" t="s">
        <v>83</v>
      </c>
      <c r="BK229" s="217">
        <f>ROUND(I229*H229,2)</f>
        <v>0</v>
      </c>
      <c r="BL229" s="14" t="s">
        <v>562</v>
      </c>
      <c r="BM229" s="216" t="s">
        <v>2522</v>
      </c>
    </row>
    <row r="230" s="2" customFormat="1" ht="14.4" customHeight="1">
      <c r="A230" s="35"/>
      <c r="B230" s="36"/>
      <c r="C230" s="218" t="s">
        <v>1749</v>
      </c>
      <c r="D230" s="218" t="s">
        <v>559</v>
      </c>
      <c r="E230" s="219" t="s">
        <v>2523</v>
      </c>
      <c r="F230" s="220" t="s">
        <v>2524</v>
      </c>
      <c r="G230" s="221" t="s">
        <v>165</v>
      </c>
      <c r="H230" s="222">
        <v>3</v>
      </c>
      <c r="I230" s="223"/>
      <c r="J230" s="224">
        <f>ROUND(I230*H230,2)</f>
        <v>0</v>
      </c>
      <c r="K230" s="220" t="s">
        <v>1</v>
      </c>
      <c r="L230" s="41"/>
      <c r="M230" s="225" t="s">
        <v>1</v>
      </c>
      <c r="N230" s="226" t="s">
        <v>42</v>
      </c>
      <c r="O230" s="88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6" t="s">
        <v>562</v>
      </c>
      <c r="AT230" s="216" t="s">
        <v>559</v>
      </c>
      <c r="AU230" s="216" t="s">
        <v>83</v>
      </c>
      <c r="AY230" s="14" t="s">
        <v>166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4" t="s">
        <v>83</v>
      </c>
      <c r="BK230" s="217">
        <f>ROUND(I230*H230,2)</f>
        <v>0</v>
      </c>
      <c r="BL230" s="14" t="s">
        <v>562</v>
      </c>
      <c r="BM230" s="216" t="s">
        <v>2525</v>
      </c>
    </row>
    <row r="231" s="2" customFormat="1" ht="14.4" customHeight="1">
      <c r="A231" s="35"/>
      <c r="B231" s="36"/>
      <c r="C231" s="218" t="s">
        <v>1753</v>
      </c>
      <c r="D231" s="218" t="s">
        <v>559</v>
      </c>
      <c r="E231" s="219" t="s">
        <v>2526</v>
      </c>
      <c r="F231" s="220" t="s">
        <v>2527</v>
      </c>
      <c r="G231" s="221" t="s">
        <v>165</v>
      </c>
      <c r="H231" s="222">
        <v>3</v>
      </c>
      <c r="I231" s="223"/>
      <c r="J231" s="224">
        <f>ROUND(I231*H231,2)</f>
        <v>0</v>
      </c>
      <c r="K231" s="220" t="s">
        <v>1</v>
      </c>
      <c r="L231" s="41"/>
      <c r="M231" s="225" t="s">
        <v>1</v>
      </c>
      <c r="N231" s="226" t="s">
        <v>42</v>
      </c>
      <c r="O231" s="88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6" t="s">
        <v>562</v>
      </c>
      <c r="AT231" s="216" t="s">
        <v>559</v>
      </c>
      <c r="AU231" s="216" t="s">
        <v>83</v>
      </c>
      <c r="AY231" s="14" t="s">
        <v>166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4" t="s">
        <v>83</v>
      </c>
      <c r="BK231" s="217">
        <f>ROUND(I231*H231,2)</f>
        <v>0</v>
      </c>
      <c r="BL231" s="14" t="s">
        <v>562</v>
      </c>
      <c r="BM231" s="216" t="s">
        <v>2528</v>
      </c>
    </row>
    <row r="232" s="2" customFormat="1" ht="14.4" customHeight="1">
      <c r="A232" s="35"/>
      <c r="B232" s="36"/>
      <c r="C232" s="218" t="s">
        <v>1755</v>
      </c>
      <c r="D232" s="218" t="s">
        <v>559</v>
      </c>
      <c r="E232" s="219" t="s">
        <v>2529</v>
      </c>
      <c r="F232" s="220" t="s">
        <v>2530</v>
      </c>
      <c r="G232" s="221" t="s">
        <v>165</v>
      </c>
      <c r="H232" s="222">
        <v>3</v>
      </c>
      <c r="I232" s="223"/>
      <c r="J232" s="224">
        <f>ROUND(I232*H232,2)</f>
        <v>0</v>
      </c>
      <c r="K232" s="220" t="s">
        <v>1</v>
      </c>
      <c r="L232" s="41"/>
      <c r="M232" s="225" t="s">
        <v>1</v>
      </c>
      <c r="N232" s="226" t="s">
        <v>42</v>
      </c>
      <c r="O232" s="88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6" t="s">
        <v>562</v>
      </c>
      <c r="AT232" s="216" t="s">
        <v>559</v>
      </c>
      <c r="AU232" s="216" t="s">
        <v>83</v>
      </c>
      <c r="AY232" s="14" t="s">
        <v>166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4" t="s">
        <v>83</v>
      </c>
      <c r="BK232" s="217">
        <f>ROUND(I232*H232,2)</f>
        <v>0</v>
      </c>
      <c r="BL232" s="14" t="s">
        <v>562</v>
      </c>
      <c r="BM232" s="216" t="s">
        <v>2531</v>
      </c>
    </row>
    <row r="233" s="2" customFormat="1" ht="14.4" customHeight="1">
      <c r="A233" s="35"/>
      <c r="B233" s="36"/>
      <c r="C233" s="218" t="s">
        <v>1757</v>
      </c>
      <c r="D233" s="218" t="s">
        <v>559</v>
      </c>
      <c r="E233" s="219" t="s">
        <v>2532</v>
      </c>
      <c r="F233" s="220" t="s">
        <v>2533</v>
      </c>
      <c r="G233" s="221" t="s">
        <v>165</v>
      </c>
      <c r="H233" s="222">
        <v>3</v>
      </c>
      <c r="I233" s="223"/>
      <c r="J233" s="224">
        <f>ROUND(I233*H233,2)</f>
        <v>0</v>
      </c>
      <c r="K233" s="220" t="s">
        <v>1</v>
      </c>
      <c r="L233" s="41"/>
      <c r="M233" s="225" t="s">
        <v>1</v>
      </c>
      <c r="N233" s="226" t="s">
        <v>42</v>
      </c>
      <c r="O233" s="88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6" t="s">
        <v>562</v>
      </c>
      <c r="AT233" s="216" t="s">
        <v>559</v>
      </c>
      <c r="AU233" s="216" t="s">
        <v>83</v>
      </c>
      <c r="AY233" s="14" t="s">
        <v>166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4" t="s">
        <v>83</v>
      </c>
      <c r="BK233" s="217">
        <f>ROUND(I233*H233,2)</f>
        <v>0</v>
      </c>
      <c r="BL233" s="14" t="s">
        <v>562</v>
      </c>
      <c r="BM233" s="216" t="s">
        <v>2534</v>
      </c>
    </row>
    <row r="234" s="2" customFormat="1" ht="14.4" customHeight="1">
      <c r="A234" s="35"/>
      <c r="B234" s="36"/>
      <c r="C234" s="218" t="s">
        <v>1759</v>
      </c>
      <c r="D234" s="218" t="s">
        <v>559</v>
      </c>
      <c r="E234" s="219" t="s">
        <v>2535</v>
      </c>
      <c r="F234" s="220" t="s">
        <v>2536</v>
      </c>
      <c r="G234" s="221" t="s">
        <v>165</v>
      </c>
      <c r="H234" s="222">
        <v>3</v>
      </c>
      <c r="I234" s="223"/>
      <c r="J234" s="224">
        <f>ROUND(I234*H234,2)</f>
        <v>0</v>
      </c>
      <c r="K234" s="220" t="s">
        <v>1</v>
      </c>
      <c r="L234" s="41"/>
      <c r="M234" s="225" t="s">
        <v>1</v>
      </c>
      <c r="N234" s="226" t="s">
        <v>42</v>
      </c>
      <c r="O234" s="88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6" t="s">
        <v>562</v>
      </c>
      <c r="AT234" s="216" t="s">
        <v>559</v>
      </c>
      <c r="AU234" s="216" t="s">
        <v>83</v>
      </c>
      <c r="AY234" s="14" t="s">
        <v>166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4" t="s">
        <v>83</v>
      </c>
      <c r="BK234" s="217">
        <f>ROUND(I234*H234,2)</f>
        <v>0</v>
      </c>
      <c r="BL234" s="14" t="s">
        <v>562</v>
      </c>
      <c r="BM234" s="216" t="s">
        <v>2537</v>
      </c>
    </row>
    <row r="235" s="2" customFormat="1" ht="37.8" customHeight="1">
      <c r="A235" s="35"/>
      <c r="B235" s="36"/>
      <c r="C235" s="204" t="s">
        <v>1764</v>
      </c>
      <c r="D235" s="204" t="s">
        <v>162</v>
      </c>
      <c r="E235" s="205" t="s">
        <v>2538</v>
      </c>
      <c r="F235" s="206" t="s">
        <v>2539</v>
      </c>
      <c r="G235" s="207" t="s">
        <v>165</v>
      </c>
      <c r="H235" s="208">
        <v>3</v>
      </c>
      <c r="I235" s="209"/>
      <c r="J235" s="210">
        <f>ROUND(I235*H235,2)</f>
        <v>0</v>
      </c>
      <c r="K235" s="206" t="s">
        <v>1</v>
      </c>
      <c r="L235" s="211"/>
      <c r="M235" s="212" t="s">
        <v>1</v>
      </c>
      <c r="N235" s="213" t="s">
        <v>42</v>
      </c>
      <c r="O235" s="88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6" t="s">
        <v>210</v>
      </c>
      <c r="AT235" s="216" t="s">
        <v>162</v>
      </c>
      <c r="AU235" s="216" t="s">
        <v>83</v>
      </c>
      <c r="AY235" s="14" t="s">
        <v>166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4" t="s">
        <v>83</v>
      </c>
      <c r="BK235" s="217">
        <f>ROUND(I235*H235,2)</f>
        <v>0</v>
      </c>
      <c r="BL235" s="14" t="s">
        <v>210</v>
      </c>
      <c r="BM235" s="216" t="s">
        <v>2540</v>
      </c>
    </row>
    <row r="236" s="2" customFormat="1" ht="49.05" customHeight="1">
      <c r="A236" s="35"/>
      <c r="B236" s="36"/>
      <c r="C236" s="204" t="s">
        <v>1768</v>
      </c>
      <c r="D236" s="204" t="s">
        <v>162</v>
      </c>
      <c r="E236" s="205" t="s">
        <v>2541</v>
      </c>
      <c r="F236" s="206" t="s">
        <v>2542</v>
      </c>
      <c r="G236" s="207" t="s">
        <v>165</v>
      </c>
      <c r="H236" s="208">
        <v>3</v>
      </c>
      <c r="I236" s="209"/>
      <c r="J236" s="210">
        <f>ROUND(I236*H236,2)</f>
        <v>0</v>
      </c>
      <c r="K236" s="206" t="s">
        <v>1</v>
      </c>
      <c r="L236" s="211"/>
      <c r="M236" s="212" t="s">
        <v>1</v>
      </c>
      <c r="N236" s="213" t="s">
        <v>42</v>
      </c>
      <c r="O236" s="88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6" t="s">
        <v>210</v>
      </c>
      <c r="AT236" s="216" t="s">
        <v>162</v>
      </c>
      <c r="AU236" s="216" t="s">
        <v>83</v>
      </c>
      <c r="AY236" s="14" t="s">
        <v>166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4" t="s">
        <v>83</v>
      </c>
      <c r="BK236" s="217">
        <f>ROUND(I236*H236,2)</f>
        <v>0</v>
      </c>
      <c r="BL236" s="14" t="s">
        <v>210</v>
      </c>
      <c r="BM236" s="216" t="s">
        <v>2543</v>
      </c>
    </row>
    <row r="237" s="2" customFormat="1" ht="24.15" customHeight="1">
      <c r="A237" s="35"/>
      <c r="B237" s="36"/>
      <c r="C237" s="218" t="s">
        <v>1772</v>
      </c>
      <c r="D237" s="218" t="s">
        <v>559</v>
      </c>
      <c r="E237" s="219" t="s">
        <v>2544</v>
      </c>
      <c r="F237" s="220" t="s">
        <v>2545</v>
      </c>
      <c r="G237" s="221" t="s">
        <v>165</v>
      </c>
      <c r="H237" s="222">
        <v>2</v>
      </c>
      <c r="I237" s="223"/>
      <c r="J237" s="224">
        <f>ROUND(I237*H237,2)</f>
        <v>0</v>
      </c>
      <c r="K237" s="220" t="s">
        <v>1</v>
      </c>
      <c r="L237" s="41"/>
      <c r="M237" s="225" t="s">
        <v>1</v>
      </c>
      <c r="N237" s="226" t="s">
        <v>42</v>
      </c>
      <c r="O237" s="88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6" t="s">
        <v>562</v>
      </c>
      <c r="AT237" s="216" t="s">
        <v>559</v>
      </c>
      <c r="AU237" s="216" t="s">
        <v>83</v>
      </c>
      <c r="AY237" s="14" t="s">
        <v>166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4" t="s">
        <v>83</v>
      </c>
      <c r="BK237" s="217">
        <f>ROUND(I237*H237,2)</f>
        <v>0</v>
      </c>
      <c r="BL237" s="14" t="s">
        <v>562</v>
      </c>
      <c r="BM237" s="216" t="s">
        <v>2546</v>
      </c>
    </row>
    <row r="238" s="2" customFormat="1" ht="24.15" customHeight="1">
      <c r="A238" s="35"/>
      <c r="B238" s="36"/>
      <c r="C238" s="218" t="s">
        <v>483</v>
      </c>
      <c r="D238" s="218" t="s">
        <v>559</v>
      </c>
      <c r="E238" s="219" t="s">
        <v>2547</v>
      </c>
      <c r="F238" s="220" t="s">
        <v>2548</v>
      </c>
      <c r="G238" s="221" t="s">
        <v>165</v>
      </c>
      <c r="H238" s="222">
        <v>2</v>
      </c>
      <c r="I238" s="223"/>
      <c r="J238" s="224">
        <f>ROUND(I238*H238,2)</f>
        <v>0</v>
      </c>
      <c r="K238" s="220" t="s">
        <v>1</v>
      </c>
      <c r="L238" s="41"/>
      <c r="M238" s="225" t="s">
        <v>1</v>
      </c>
      <c r="N238" s="226" t="s">
        <v>42</v>
      </c>
      <c r="O238" s="88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6" t="s">
        <v>562</v>
      </c>
      <c r="AT238" s="216" t="s">
        <v>559</v>
      </c>
      <c r="AU238" s="216" t="s">
        <v>83</v>
      </c>
      <c r="AY238" s="14" t="s">
        <v>166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4" t="s">
        <v>83</v>
      </c>
      <c r="BK238" s="217">
        <f>ROUND(I238*H238,2)</f>
        <v>0</v>
      </c>
      <c r="BL238" s="14" t="s">
        <v>562</v>
      </c>
      <c r="BM238" s="216" t="s">
        <v>2549</v>
      </c>
    </row>
    <row r="239" s="2" customFormat="1" ht="24.15" customHeight="1">
      <c r="A239" s="35"/>
      <c r="B239" s="36"/>
      <c r="C239" s="218" t="s">
        <v>487</v>
      </c>
      <c r="D239" s="218" t="s">
        <v>559</v>
      </c>
      <c r="E239" s="219" t="s">
        <v>2550</v>
      </c>
      <c r="F239" s="220" t="s">
        <v>2551</v>
      </c>
      <c r="G239" s="221" t="s">
        <v>165</v>
      </c>
      <c r="H239" s="222">
        <v>1</v>
      </c>
      <c r="I239" s="223"/>
      <c r="J239" s="224">
        <f>ROUND(I239*H239,2)</f>
        <v>0</v>
      </c>
      <c r="K239" s="220" t="s">
        <v>1</v>
      </c>
      <c r="L239" s="41"/>
      <c r="M239" s="225" t="s">
        <v>1</v>
      </c>
      <c r="N239" s="226" t="s">
        <v>42</v>
      </c>
      <c r="O239" s="88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6" t="s">
        <v>562</v>
      </c>
      <c r="AT239" s="216" t="s">
        <v>559</v>
      </c>
      <c r="AU239" s="216" t="s">
        <v>83</v>
      </c>
      <c r="AY239" s="14" t="s">
        <v>166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4" t="s">
        <v>83</v>
      </c>
      <c r="BK239" s="217">
        <f>ROUND(I239*H239,2)</f>
        <v>0</v>
      </c>
      <c r="BL239" s="14" t="s">
        <v>562</v>
      </c>
      <c r="BM239" s="216" t="s">
        <v>2552</v>
      </c>
    </row>
    <row r="240" s="2" customFormat="1" ht="37.8" customHeight="1">
      <c r="A240" s="35"/>
      <c r="B240" s="36"/>
      <c r="C240" s="204" t="s">
        <v>491</v>
      </c>
      <c r="D240" s="204" t="s">
        <v>162</v>
      </c>
      <c r="E240" s="205" t="s">
        <v>2553</v>
      </c>
      <c r="F240" s="206" t="s">
        <v>2554</v>
      </c>
      <c r="G240" s="207" t="s">
        <v>165</v>
      </c>
      <c r="H240" s="208">
        <v>2</v>
      </c>
      <c r="I240" s="209"/>
      <c r="J240" s="210">
        <f>ROUND(I240*H240,2)</f>
        <v>0</v>
      </c>
      <c r="K240" s="206" t="s">
        <v>1</v>
      </c>
      <c r="L240" s="211"/>
      <c r="M240" s="212" t="s">
        <v>1</v>
      </c>
      <c r="N240" s="213" t="s">
        <v>42</v>
      </c>
      <c r="O240" s="88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6" t="s">
        <v>210</v>
      </c>
      <c r="AT240" s="216" t="s">
        <v>162</v>
      </c>
      <c r="AU240" s="216" t="s">
        <v>83</v>
      </c>
      <c r="AY240" s="14" t="s">
        <v>166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4" t="s">
        <v>83</v>
      </c>
      <c r="BK240" s="217">
        <f>ROUND(I240*H240,2)</f>
        <v>0</v>
      </c>
      <c r="BL240" s="14" t="s">
        <v>210</v>
      </c>
      <c r="BM240" s="216" t="s">
        <v>2555</v>
      </c>
    </row>
    <row r="241" s="2" customFormat="1" ht="49.05" customHeight="1">
      <c r="A241" s="35"/>
      <c r="B241" s="36"/>
      <c r="C241" s="204" t="s">
        <v>495</v>
      </c>
      <c r="D241" s="204" t="s">
        <v>162</v>
      </c>
      <c r="E241" s="205" t="s">
        <v>2556</v>
      </c>
      <c r="F241" s="206" t="s">
        <v>2557</v>
      </c>
      <c r="G241" s="207" t="s">
        <v>165</v>
      </c>
      <c r="H241" s="208">
        <v>2</v>
      </c>
      <c r="I241" s="209"/>
      <c r="J241" s="210">
        <f>ROUND(I241*H241,2)</f>
        <v>0</v>
      </c>
      <c r="K241" s="206" t="s">
        <v>1</v>
      </c>
      <c r="L241" s="211"/>
      <c r="M241" s="212" t="s">
        <v>1</v>
      </c>
      <c r="N241" s="213" t="s">
        <v>42</v>
      </c>
      <c r="O241" s="88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6" t="s">
        <v>210</v>
      </c>
      <c r="AT241" s="216" t="s">
        <v>162</v>
      </c>
      <c r="AU241" s="216" t="s">
        <v>83</v>
      </c>
      <c r="AY241" s="14" t="s">
        <v>166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4" t="s">
        <v>83</v>
      </c>
      <c r="BK241" s="217">
        <f>ROUND(I241*H241,2)</f>
        <v>0</v>
      </c>
      <c r="BL241" s="14" t="s">
        <v>210</v>
      </c>
      <c r="BM241" s="216" t="s">
        <v>2558</v>
      </c>
    </row>
    <row r="242" s="2" customFormat="1" ht="37.8" customHeight="1">
      <c r="A242" s="35"/>
      <c r="B242" s="36"/>
      <c r="C242" s="204" t="s">
        <v>499</v>
      </c>
      <c r="D242" s="204" t="s">
        <v>162</v>
      </c>
      <c r="E242" s="205" t="s">
        <v>2559</v>
      </c>
      <c r="F242" s="206" t="s">
        <v>2560</v>
      </c>
      <c r="G242" s="207" t="s">
        <v>165</v>
      </c>
      <c r="H242" s="208">
        <v>1</v>
      </c>
      <c r="I242" s="209"/>
      <c r="J242" s="210">
        <f>ROUND(I242*H242,2)</f>
        <v>0</v>
      </c>
      <c r="K242" s="206" t="s">
        <v>1</v>
      </c>
      <c r="L242" s="211"/>
      <c r="M242" s="212" t="s">
        <v>1</v>
      </c>
      <c r="N242" s="213" t="s">
        <v>42</v>
      </c>
      <c r="O242" s="88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6" t="s">
        <v>210</v>
      </c>
      <c r="AT242" s="216" t="s">
        <v>162</v>
      </c>
      <c r="AU242" s="216" t="s">
        <v>83</v>
      </c>
      <c r="AY242" s="14" t="s">
        <v>166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4" t="s">
        <v>83</v>
      </c>
      <c r="BK242" s="217">
        <f>ROUND(I242*H242,2)</f>
        <v>0</v>
      </c>
      <c r="BL242" s="14" t="s">
        <v>210</v>
      </c>
      <c r="BM242" s="216" t="s">
        <v>2561</v>
      </c>
    </row>
    <row r="243" s="2" customFormat="1" ht="24.15" customHeight="1">
      <c r="A243" s="35"/>
      <c r="B243" s="36"/>
      <c r="C243" s="218" t="s">
        <v>503</v>
      </c>
      <c r="D243" s="218" t="s">
        <v>559</v>
      </c>
      <c r="E243" s="219" t="s">
        <v>2562</v>
      </c>
      <c r="F243" s="220" t="s">
        <v>2563</v>
      </c>
      <c r="G243" s="221" t="s">
        <v>165</v>
      </c>
      <c r="H243" s="222">
        <v>28</v>
      </c>
      <c r="I243" s="223"/>
      <c r="J243" s="224">
        <f>ROUND(I243*H243,2)</f>
        <v>0</v>
      </c>
      <c r="K243" s="220" t="s">
        <v>1</v>
      </c>
      <c r="L243" s="41"/>
      <c r="M243" s="225" t="s">
        <v>1</v>
      </c>
      <c r="N243" s="226" t="s">
        <v>42</v>
      </c>
      <c r="O243" s="88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6" t="s">
        <v>562</v>
      </c>
      <c r="AT243" s="216" t="s">
        <v>559</v>
      </c>
      <c r="AU243" s="216" t="s">
        <v>83</v>
      </c>
      <c r="AY243" s="14" t="s">
        <v>166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4" t="s">
        <v>83</v>
      </c>
      <c r="BK243" s="217">
        <f>ROUND(I243*H243,2)</f>
        <v>0</v>
      </c>
      <c r="BL243" s="14" t="s">
        <v>562</v>
      </c>
      <c r="BM243" s="216" t="s">
        <v>2564</v>
      </c>
    </row>
    <row r="244" s="2" customFormat="1" ht="24.15" customHeight="1">
      <c r="A244" s="35"/>
      <c r="B244" s="36"/>
      <c r="C244" s="218" t="s">
        <v>507</v>
      </c>
      <c r="D244" s="218" t="s">
        <v>559</v>
      </c>
      <c r="E244" s="219" t="s">
        <v>2565</v>
      </c>
      <c r="F244" s="220" t="s">
        <v>2566</v>
      </c>
      <c r="G244" s="221" t="s">
        <v>165</v>
      </c>
      <c r="H244" s="222">
        <v>44</v>
      </c>
      <c r="I244" s="223"/>
      <c r="J244" s="224">
        <f>ROUND(I244*H244,2)</f>
        <v>0</v>
      </c>
      <c r="K244" s="220" t="s">
        <v>1</v>
      </c>
      <c r="L244" s="41"/>
      <c r="M244" s="225" t="s">
        <v>1</v>
      </c>
      <c r="N244" s="226" t="s">
        <v>42</v>
      </c>
      <c r="O244" s="88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6" t="s">
        <v>562</v>
      </c>
      <c r="AT244" s="216" t="s">
        <v>559</v>
      </c>
      <c r="AU244" s="216" t="s">
        <v>83</v>
      </c>
      <c r="AY244" s="14" t="s">
        <v>166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4" t="s">
        <v>83</v>
      </c>
      <c r="BK244" s="217">
        <f>ROUND(I244*H244,2)</f>
        <v>0</v>
      </c>
      <c r="BL244" s="14" t="s">
        <v>562</v>
      </c>
      <c r="BM244" s="216" t="s">
        <v>2567</v>
      </c>
    </row>
    <row r="245" s="2" customFormat="1" ht="24.15" customHeight="1">
      <c r="A245" s="35"/>
      <c r="B245" s="36"/>
      <c r="C245" s="218" t="s">
        <v>511</v>
      </c>
      <c r="D245" s="218" t="s">
        <v>559</v>
      </c>
      <c r="E245" s="219" t="s">
        <v>2568</v>
      </c>
      <c r="F245" s="220" t="s">
        <v>2569</v>
      </c>
      <c r="G245" s="221" t="s">
        <v>165</v>
      </c>
      <c r="H245" s="222">
        <v>5</v>
      </c>
      <c r="I245" s="223"/>
      <c r="J245" s="224">
        <f>ROUND(I245*H245,2)</f>
        <v>0</v>
      </c>
      <c r="K245" s="220" t="s">
        <v>1</v>
      </c>
      <c r="L245" s="41"/>
      <c r="M245" s="225" t="s">
        <v>1</v>
      </c>
      <c r="N245" s="226" t="s">
        <v>42</v>
      </c>
      <c r="O245" s="88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6" t="s">
        <v>562</v>
      </c>
      <c r="AT245" s="216" t="s">
        <v>559</v>
      </c>
      <c r="AU245" s="216" t="s">
        <v>83</v>
      </c>
      <c r="AY245" s="14" t="s">
        <v>166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4" t="s">
        <v>83</v>
      </c>
      <c r="BK245" s="217">
        <f>ROUND(I245*H245,2)</f>
        <v>0</v>
      </c>
      <c r="BL245" s="14" t="s">
        <v>562</v>
      </c>
      <c r="BM245" s="216" t="s">
        <v>2570</v>
      </c>
    </row>
    <row r="246" s="2" customFormat="1" ht="24.15" customHeight="1">
      <c r="A246" s="35"/>
      <c r="B246" s="36"/>
      <c r="C246" s="218" t="s">
        <v>515</v>
      </c>
      <c r="D246" s="218" t="s">
        <v>559</v>
      </c>
      <c r="E246" s="219" t="s">
        <v>2571</v>
      </c>
      <c r="F246" s="220" t="s">
        <v>2572</v>
      </c>
      <c r="G246" s="221" t="s">
        <v>165</v>
      </c>
      <c r="H246" s="222">
        <v>21</v>
      </c>
      <c r="I246" s="223"/>
      <c r="J246" s="224">
        <f>ROUND(I246*H246,2)</f>
        <v>0</v>
      </c>
      <c r="K246" s="220" t="s">
        <v>1</v>
      </c>
      <c r="L246" s="41"/>
      <c r="M246" s="225" t="s">
        <v>1</v>
      </c>
      <c r="N246" s="226" t="s">
        <v>42</v>
      </c>
      <c r="O246" s="88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6" t="s">
        <v>562</v>
      </c>
      <c r="AT246" s="216" t="s">
        <v>559</v>
      </c>
      <c r="AU246" s="216" t="s">
        <v>83</v>
      </c>
      <c r="AY246" s="14" t="s">
        <v>166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4" t="s">
        <v>83</v>
      </c>
      <c r="BK246" s="217">
        <f>ROUND(I246*H246,2)</f>
        <v>0</v>
      </c>
      <c r="BL246" s="14" t="s">
        <v>562</v>
      </c>
      <c r="BM246" s="216" t="s">
        <v>2573</v>
      </c>
    </row>
    <row r="247" s="2" customFormat="1" ht="24.15" customHeight="1">
      <c r="A247" s="35"/>
      <c r="B247" s="36"/>
      <c r="C247" s="218" t="s">
        <v>519</v>
      </c>
      <c r="D247" s="218" t="s">
        <v>559</v>
      </c>
      <c r="E247" s="219" t="s">
        <v>2574</v>
      </c>
      <c r="F247" s="220" t="s">
        <v>2575</v>
      </c>
      <c r="G247" s="221" t="s">
        <v>165</v>
      </c>
      <c r="H247" s="222">
        <v>28</v>
      </c>
      <c r="I247" s="223"/>
      <c r="J247" s="224">
        <f>ROUND(I247*H247,2)</f>
        <v>0</v>
      </c>
      <c r="K247" s="220" t="s">
        <v>1</v>
      </c>
      <c r="L247" s="41"/>
      <c r="M247" s="225" t="s">
        <v>1</v>
      </c>
      <c r="N247" s="226" t="s">
        <v>42</v>
      </c>
      <c r="O247" s="88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6" t="s">
        <v>562</v>
      </c>
      <c r="AT247" s="216" t="s">
        <v>559</v>
      </c>
      <c r="AU247" s="216" t="s">
        <v>83</v>
      </c>
      <c r="AY247" s="14" t="s">
        <v>166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4" t="s">
        <v>83</v>
      </c>
      <c r="BK247" s="217">
        <f>ROUND(I247*H247,2)</f>
        <v>0</v>
      </c>
      <c r="BL247" s="14" t="s">
        <v>562</v>
      </c>
      <c r="BM247" s="216" t="s">
        <v>2576</v>
      </c>
    </row>
    <row r="248" s="2" customFormat="1" ht="14.4" customHeight="1">
      <c r="A248" s="35"/>
      <c r="B248" s="36"/>
      <c r="C248" s="218" t="s">
        <v>523</v>
      </c>
      <c r="D248" s="218" t="s">
        <v>559</v>
      </c>
      <c r="E248" s="219" t="s">
        <v>2577</v>
      </c>
      <c r="F248" s="220" t="s">
        <v>2578</v>
      </c>
      <c r="G248" s="221" t="s">
        <v>165</v>
      </c>
      <c r="H248" s="222">
        <v>3</v>
      </c>
      <c r="I248" s="223"/>
      <c r="J248" s="224">
        <f>ROUND(I248*H248,2)</f>
        <v>0</v>
      </c>
      <c r="K248" s="220" t="s">
        <v>1</v>
      </c>
      <c r="L248" s="41"/>
      <c r="M248" s="225" t="s">
        <v>1</v>
      </c>
      <c r="N248" s="226" t="s">
        <v>42</v>
      </c>
      <c r="O248" s="88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6" t="s">
        <v>562</v>
      </c>
      <c r="AT248" s="216" t="s">
        <v>559</v>
      </c>
      <c r="AU248" s="216" t="s">
        <v>83</v>
      </c>
      <c r="AY248" s="14" t="s">
        <v>166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4" t="s">
        <v>83</v>
      </c>
      <c r="BK248" s="217">
        <f>ROUND(I248*H248,2)</f>
        <v>0</v>
      </c>
      <c r="BL248" s="14" t="s">
        <v>562</v>
      </c>
      <c r="BM248" s="216" t="s">
        <v>2579</v>
      </c>
    </row>
    <row r="249" s="2" customFormat="1" ht="14.4" customHeight="1">
      <c r="A249" s="35"/>
      <c r="B249" s="36"/>
      <c r="C249" s="218" t="s">
        <v>527</v>
      </c>
      <c r="D249" s="218" t="s">
        <v>559</v>
      </c>
      <c r="E249" s="219" t="s">
        <v>2580</v>
      </c>
      <c r="F249" s="220" t="s">
        <v>2581</v>
      </c>
      <c r="G249" s="221" t="s">
        <v>165</v>
      </c>
      <c r="H249" s="222">
        <v>3</v>
      </c>
      <c r="I249" s="223"/>
      <c r="J249" s="224">
        <f>ROUND(I249*H249,2)</f>
        <v>0</v>
      </c>
      <c r="K249" s="220" t="s">
        <v>1</v>
      </c>
      <c r="L249" s="41"/>
      <c r="M249" s="225" t="s">
        <v>1</v>
      </c>
      <c r="N249" s="226" t="s">
        <v>42</v>
      </c>
      <c r="O249" s="88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6" t="s">
        <v>562</v>
      </c>
      <c r="AT249" s="216" t="s">
        <v>559</v>
      </c>
      <c r="AU249" s="216" t="s">
        <v>83</v>
      </c>
      <c r="AY249" s="14" t="s">
        <v>166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4" t="s">
        <v>83</v>
      </c>
      <c r="BK249" s="217">
        <f>ROUND(I249*H249,2)</f>
        <v>0</v>
      </c>
      <c r="BL249" s="14" t="s">
        <v>562</v>
      </c>
      <c r="BM249" s="216" t="s">
        <v>2582</v>
      </c>
    </row>
    <row r="250" s="2" customFormat="1" ht="24.15" customHeight="1">
      <c r="A250" s="35"/>
      <c r="B250" s="36"/>
      <c r="C250" s="218" t="s">
        <v>531</v>
      </c>
      <c r="D250" s="218" t="s">
        <v>559</v>
      </c>
      <c r="E250" s="219" t="s">
        <v>2583</v>
      </c>
      <c r="F250" s="220" t="s">
        <v>2584</v>
      </c>
      <c r="G250" s="221" t="s">
        <v>165</v>
      </c>
      <c r="H250" s="222">
        <v>100</v>
      </c>
      <c r="I250" s="223"/>
      <c r="J250" s="224">
        <f>ROUND(I250*H250,2)</f>
        <v>0</v>
      </c>
      <c r="K250" s="220" t="s">
        <v>1</v>
      </c>
      <c r="L250" s="41"/>
      <c r="M250" s="225" t="s">
        <v>1</v>
      </c>
      <c r="N250" s="226" t="s">
        <v>42</v>
      </c>
      <c r="O250" s="88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6" t="s">
        <v>562</v>
      </c>
      <c r="AT250" s="216" t="s">
        <v>559</v>
      </c>
      <c r="AU250" s="216" t="s">
        <v>83</v>
      </c>
      <c r="AY250" s="14" t="s">
        <v>166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4" t="s">
        <v>83</v>
      </c>
      <c r="BK250" s="217">
        <f>ROUND(I250*H250,2)</f>
        <v>0</v>
      </c>
      <c r="BL250" s="14" t="s">
        <v>562</v>
      </c>
      <c r="BM250" s="216" t="s">
        <v>2585</v>
      </c>
    </row>
    <row r="251" s="2" customFormat="1" ht="24.15" customHeight="1">
      <c r="A251" s="35"/>
      <c r="B251" s="36"/>
      <c r="C251" s="204" t="s">
        <v>535</v>
      </c>
      <c r="D251" s="204" t="s">
        <v>162</v>
      </c>
      <c r="E251" s="205" t="s">
        <v>2586</v>
      </c>
      <c r="F251" s="206" t="s">
        <v>2587</v>
      </c>
      <c r="G251" s="207" t="s">
        <v>165</v>
      </c>
      <c r="H251" s="208">
        <v>28</v>
      </c>
      <c r="I251" s="209"/>
      <c r="J251" s="210">
        <f>ROUND(I251*H251,2)</f>
        <v>0</v>
      </c>
      <c r="K251" s="206" t="s">
        <v>1</v>
      </c>
      <c r="L251" s="211"/>
      <c r="M251" s="212" t="s">
        <v>1</v>
      </c>
      <c r="N251" s="213" t="s">
        <v>42</v>
      </c>
      <c r="O251" s="88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6" t="s">
        <v>210</v>
      </c>
      <c r="AT251" s="216" t="s">
        <v>162</v>
      </c>
      <c r="AU251" s="216" t="s">
        <v>83</v>
      </c>
      <c r="AY251" s="14" t="s">
        <v>166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4" t="s">
        <v>83</v>
      </c>
      <c r="BK251" s="217">
        <f>ROUND(I251*H251,2)</f>
        <v>0</v>
      </c>
      <c r="BL251" s="14" t="s">
        <v>210</v>
      </c>
      <c r="BM251" s="216" t="s">
        <v>2588</v>
      </c>
    </row>
    <row r="252" s="2" customFormat="1" ht="24.15" customHeight="1">
      <c r="A252" s="35"/>
      <c r="B252" s="36"/>
      <c r="C252" s="204" t="s">
        <v>539</v>
      </c>
      <c r="D252" s="204" t="s">
        <v>162</v>
      </c>
      <c r="E252" s="205" t="s">
        <v>2589</v>
      </c>
      <c r="F252" s="206" t="s">
        <v>2590</v>
      </c>
      <c r="G252" s="207" t="s">
        <v>165</v>
      </c>
      <c r="H252" s="208">
        <v>34</v>
      </c>
      <c r="I252" s="209"/>
      <c r="J252" s="210">
        <f>ROUND(I252*H252,2)</f>
        <v>0</v>
      </c>
      <c r="K252" s="206" t="s">
        <v>1</v>
      </c>
      <c r="L252" s="211"/>
      <c r="M252" s="212" t="s">
        <v>1</v>
      </c>
      <c r="N252" s="213" t="s">
        <v>42</v>
      </c>
      <c r="O252" s="88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6" t="s">
        <v>210</v>
      </c>
      <c r="AT252" s="216" t="s">
        <v>162</v>
      </c>
      <c r="AU252" s="216" t="s">
        <v>83</v>
      </c>
      <c r="AY252" s="14" t="s">
        <v>166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4" t="s">
        <v>83</v>
      </c>
      <c r="BK252" s="217">
        <f>ROUND(I252*H252,2)</f>
        <v>0</v>
      </c>
      <c r="BL252" s="14" t="s">
        <v>210</v>
      </c>
      <c r="BM252" s="216" t="s">
        <v>2591</v>
      </c>
    </row>
    <row r="253" s="2" customFormat="1" ht="24.15" customHeight="1">
      <c r="A253" s="35"/>
      <c r="B253" s="36"/>
      <c r="C253" s="204" t="s">
        <v>543</v>
      </c>
      <c r="D253" s="204" t="s">
        <v>162</v>
      </c>
      <c r="E253" s="205" t="s">
        <v>2592</v>
      </c>
      <c r="F253" s="206" t="s">
        <v>2593</v>
      </c>
      <c r="G253" s="207" t="s">
        <v>165</v>
      </c>
      <c r="H253" s="208">
        <v>10</v>
      </c>
      <c r="I253" s="209"/>
      <c r="J253" s="210">
        <f>ROUND(I253*H253,2)</f>
        <v>0</v>
      </c>
      <c r="K253" s="206" t="s">
        <v>1</v>
      </c>
      <c r="L253" s="211"/>
      <c r="M253" s="212" t="s">
        <v>1</v>
      </c>
      <c r="N253" s="213" t="s">
        <v>42</v>
      </c>
      <c r="O253" s="88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6" t="s">
        <v>210</v>
      </c>
      <c r="AT253" s="216" t="s">
        <v>162</v>
      </c>
      <c r="AU253" s="216" t="s">
        <v>83</v>
      </c>
      <c r="AY253" s="14" t="s">
        <v>166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4" t="s">
        <v>83</v>
      </c>
      <c r="BK253" s="217">
        <f>ROUND(I253*H253,2)</f>
        <v>0</v>
      </c>
      <c r="BL253" s="14" t="s">
        <v>210</v>
      </c>
      <c r="BM253" s="216" t="s">
        <v>2594</v>
      </c>
    </row>
    <row r="254" s="2" customFormat="1" ht="24.15" customHeight="1">
      <c r="A254" s="35"/>
      <c r="B254" s="36"/>
      <c r="C254" s="204" t="s">
        <v>210</v>
      </c>
      <c r="D254" s="204" t="s">
        <v>162</v>
      </c>
      <c r="E254" s="205" t="s">
        <v>2595</v>
      </c>
      <c r="F254" s="206" t="s">
        <v>2596</v>
      </c>
      <c r="G254" s="207" t="s">
        <v>165</v>
      </c>
      <c r="H254" s="208">
        <v>5</v>
      </c>
      <c r="I254" s="209"/>
      <c r="J254" s="210">
        <f>ROUND(I254*H254,2)</f>
        <v>0</v>
      </c>
      <c r="K254" s="206" t="s">
        <v>1</v>
      </c>
      <c r="L254" s="211"/>
      <c r="M254" s="212" t="s">
        <v>1</v>
      </c>
      <c r="N254" s="213" t="s">
        <v>42</v>
      </c>
      <c r="O254" s="88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6" t="s">
        <v>210</v>
      </c>
      <c r="AT254" s="216" t="s">
        <v>162</v>
      </c>
      <c r="AU254" s="216" t="s">
        <v>83</v>
      </c>
      <c r="AY254" s="14" t="s">
        <v>166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4" t="s">
        <v>83</v>
      </c>
      <c r="BK254" s="217">
        <f>ROUND(I254*H254,2)</f>
        <v>0</v>
      </c>
      <c r="BL254" s="14" t="s">
        <v>210</v>
      </c>
      <c r="BM254" s="216" t="s">
        <v>2597</v>
      </c>
    </row>
    <row r="255" s="2" customFormat="1" ht="24.15" customHeight="1">
      <c r="A255" s="35"/>
      <c r="B255" s="36"/>
      <c r="C255" s="204" t="s">
        <v>550</v>
      </c>
      <c r="D255" s="204" t="s">
        <v>162</v>
      </c>
      <c r="E255" s="205" t="s">
        <v>2598</v>
      </c>
      <c r="F255" s="206" t="s">
        <v>2599</v>
      </c>
      <c r="G255" s="207" t="s">
        <v>165</v>
      </c>
      <c r="H255" s="208">
        <v>21</v>
      </c>
      <c r="I255" s="209"/>
      <c r="J255" s="210">
        <f>ROUND(I255*H255,2)</f>
        <v>0</v>
      </c>
      <c r="K255" s="206" t="s">
        <v>1</v>
      </c>
      <c r="L255" s="211"/>
      <c r="M255" s="212" t="s">
        <v>1</v>
      </c>
      <c r="N255" s="213" t="s">
        <v>42</v>
      </c>
      <c r="O255" s="88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6" t="s">
        <v>210</v>
      </c>
      <c r="AT255" s="216" t="s">
        <v>162</v>
      </c>
      <c r="AU255" s="216" t="s">
        <v>83</v>
      </c>
      <c r="AY255" s="14" t="s">
        <v>166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4" t="s">
        <v>83</v>
      </c>
      <c r="BK255" s="217">
        <f>ROUND(I255*H255,2)</f>
        <v>0</v>
      </c>
      <c r="BL255" s="14" t="s">
        <v>210</v>
      </c>
      <c r="BM255" s="216" t="s">
        <v>2600</v>
      </c>
    </row>
    <row r="256" s="2" customFormat="1" ht="24.15" customHeight="1">
      <c r="A256" s="35"/>
      <c r="B256" s="36"/>
      <c r="C256" s="204" t="s">
        <v>554</v>
      </c>
      <c r="D256" s="204" t="s">
        <v>162</v>
      </c>
      <c r="E256" s="205" t="s">
        <v>2601</v>
      </c>
      <c r="F256" s="206" t="s">
        <v>2602</v>
      </c>
      <c r="G256" s="207" t="s">
        <v>165</v>
      </c>
      <c r="H256" s="208">
        <v>4</v>
      </c>
      <c r="I256" s="209"/>
      <c r="J256" s="210">
        <f>ROUND(I256*H256,2)</f>
        <v>0</v>
      </c>
      <c r="K256" s="206" t="s">
        <v>1</v>
      </c>
      <c r="L256" s="211"/>
      <c r="M256" s="212" t="s">
        <v>1</v>
      </c>
      <c r="N256" s="213" t="s">
        <v>42</v>
      </c>
      <c r="O256" s="88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6" t="s">
        <v>210</v>
      </c>
      <c r="AT256" s="216" t="s">
        <v>162</v>
      </c>
      <c r="AU256" s="216" t="s">
        <v>83</v>
      </c>
      <c r="AY256" s="14" t="s">
        <v>166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4" t="s">
        <v>83</v>
      </c>
      <c r="BK256" s="217">
        <f>ROUND(I256*H256,2)</f>
        <v>0</v>
      </c>
      <c r="BL256" s="14" t="s">
        <v>210</v>
      </c>
      <c r="BM256" s="216" t="s">
        <v>2603</v>
      </c>
    </row>
    <row r="257" s="2" customFormat="1" ht="24.15" customHeight="1">
      <c r="A257" s="35"/>
      <c r="B257" s="36"/>
      <c r="C257" s="204" t="s">
        <v>558</v>
      </c>
      <c r="D257" s="204" t="s">
        <v>162</v>
      </c>
      <c r="E257" s="205" t="s">
        <v>2604</v>
      </c>
      <c r="F257" s="206" t="s">
        <v>2605</v>
      </c>
      <c r="G257" s="207" t="s">
        <v>165</v>
      </c>
      <c r="H257" s="208">
        <v>24</v>
      </c>
      <c r="I257" s="209"/>
      <c r="J257" s="210">
        <f>ROUND(I257*H257,2)</f>
        <v>0</v>
      </c>
      <c r="K257" s="206" t="s">
        <v>1</v>
      </c>
      <c r="L257" s="211"/>
      <c r="M257" s="212" t="s">
        <v>1</v>
      </c>
      <c r="N257" s="213" t="s">
        <v>42</v>
      </c>
      <c r="O257" s="88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6" t="s">
        <v>210</v>
      </c>
      <c r="AT257" s="216" t="s">
        <v>162</v>
      </c>
      <c r="AU257" s="216" t="s">
        <v>83</v>
      </c>
      <c r="AY257" s="14" t="s">
        <v>166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4" t="s">
        <v>83</v>
      </c>
      <c r="BK257" s="217">
        <f>ROUND(I257*H257,2)</f>
        <v>0</v>
      </c>
      <c r="BL257" s="14" t="s">
        <v>210</v>
      </c>
      <c r="BM257" s="216" t="s">
        <v>2606</v>
      </c>
    </row>
    <row r="258" s="2" customFormat="1" ht="24.15" customHeight="1">
      <c r="A258" s="35"/>
      <c r="B258" s="36"/>
      <c r="C258" s="218" t="s">
        <v>564</v>
      </c>
      <c r="D258" s="218" t="s">
        <v>559</v>
      </c>
      <c r="E258" s="219" t="s">
        <v>2607</v>
      </c>
      <c r="F258" s="220" t="s">
        <v>2608</v>
      </c>
      <c r="G258" s="221" t="s">
        <v>165</v>
      </c>
      <c r="H258" s="222">
        <v>3</v>
      </c>
      <c r="I258" s="223"/>
      <c r="J258" s="224">
        <f>ROUND(I258*H258,2)</f>
        <v>0</v>
      </c>
      <c r="K258" s="220" t="s">
        <v>1</v>
      </c>
      <c r="L258" s="41"/>
      <c r="M258" s="225" t="s">
        <v>1</v>
      </c>
      <c r="N258" s="226" t="s">
        <v>42</v>
      </c>
      <c r="O258" s="88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6" t="s">
        <v>562</v>
      </c>
      <c r="AT258" s="216" t="s">
        <v>559</v>
      </c>
      <c r="AU258" s="216" t="s">
        <v>83</v>
      </c>
      <c r="AY258" s="14" t="s">
        <v>166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4" t="s">
        <v>83</v>
      </c>
      <c r="BK258" s="217">
        <f>ROUND(I258*H258,2)</f>
        <v>0</v>
      </c>
      <c r="BL258" s="14" t="s">
        <v>562</v>
      </c>
      <c r="BM258" s="216" t="s">
        <v>2609</v>
      </c>
    </row>
    <row r="259" s="2" customFormat="1" ht="37.8" customHeight="1">
      <c r="A259" s="35"/>
      <c r="B259" s="36"/>
      <c r="C259" s="218" t="s">
        <v>568</v>
      </c>
      <c r="D259" s="218" t="s">
        <v>559</v>
      </c>
      <c r="E259" s="219" t="s">
        <v>569</v>
      </c>
      <c r="F259" s="220" t="s">
        <v>570</v>
      </c>
      <c r="G259" s="221" t="s">
        <v>165</v>
      </c>
      <c r="H259" s="222">
        <v>1</v>
      </c>
      <c r="I259" s="223"/>
      <c r="J259" s="224">
        <f>ROUND(I259*H259,2)</f>
        <v>0</v>
      </c>
      <c r="K259" s="220" t="s">
        <v>1</v>
      </c>
      <c r="L259" s="41"/>
      <c r="M259" s="225" t="s">
        <v>1</v>
      </c>
      <c r="N259" s="226" t="s">
        <v>42</v>
      </c>
      <c r="O259" s="88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6" t="s">
        <v>562</v>
      </c>
      <c r="AT259" s="216" t="s">
        <v>559</v>
      </c>
      <c r="AU259" s="216" t="s">
        <v>83</v>
      </c>
      <c r="AY259" s="14" t="s">
        <v>166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4" t="s">
        <v>83</v>
      </c>
      <c r="BK259" s="217">
        <f>ROUND(I259*H259,2)</f>
        <v>0</v>
      </c>
      <c r="BL259" s="14" t="s">
        <v>562</v>
      </c>
      <c r="BM259" s="216" t="s">
        <v>2610</v>
      </c>
    </row>
    <row r="260" s="2" customFormat="1" ht="24.15" customHeight="1">
      <c r="A260" s="35"/>
      <c r="B260" s="36"/>
      <c r="C260" s="218" t="s">
        <v>572</v>
      </c>
      <c r="D260" s="218" t="s">
        <v>559</v>
      </c>
      <c r="E260" s="219" t="s">
        <v>573</v>
      </c>
      <c r="F260" s="220" t="s">
        <v>574</v>
      </c>
      <c r="G260" s="221" t="s">
        <v>165</v>
      </c>
      <c r="H260" s="222">
        <v>4</v>
      </c>
      <c r="I260" s="223"/>
      <c r="J260" s="224">
        <f>ROUND(I260*H260,2)</f>
        <v>0</v>
      </c>
      <c r="K260" s="220" t="s">
        <v>1</v>
      </c>
      <c r="L260" s="41"/>
      <c r="M260" s="225" t="s">
        <v>1</v>
      </c>
      <c r="N260" s="226" t="s">
        <v>42</v>
      </c>
      <c r="O260" s="88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6" t="s">
        <v>562</v>
      </c>
      <c r="AT260" s="216" t="s">
        <v>559</v>
      </c>
      <c r="AU260" s="216" t="s">
        <v>83</v>
      </c>
      <c r="AY260" s="14" t="s">
        <v>166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4" t="s">
        <v>83</v>
      </c>
      <c r="BK260" s="217">
        <f>ROUND(I260*H260,2)</f>
        <v>0</v>
      </c>
      <c r="BL260" s="14" t="s">
        <v>562</v>
      </c>
      <c r="BM260" s="216" t="s">
        <v>2611</v>
      </c>
    </row>
    <row r="261" s="2" customFormat="1" ht="24.15" customHeight="1">
      <c r="A261" s="35"/>
      <c r="B261" s="36"/>
      <c r="C261" s="218" t="s">
        <v>576</v>
      </c>
      <c r="D261" s="218" t="s">
        <v>559</v>
      </c>
      <c r="E261" s="219" t="s">
        <v>2612</v>
      </c>
      <c r="F261" s="220" t="s">
        <v>2613</v>
      </c>
      <c r="G261" s="221" t="s">
        <v>165</v>
      </c>
      <c r="H261" s="222">
        <v>1</v>
      </c>
      <c r="I261" s="223"/>
      <c r="J261" s="224">
        <f>ROUND(I261*H261,2)</f>
        <v>0</v>
      </c>
      <c r="K261" s="220" t="s">
        <v>1</v>
      </c>
      <c r="L261" s="41"/>
      <c r="M261" s="225" t="s">
        <v>1</v>
      </c>
      <c r="N261" s="226" t="s">
        <v>42</v>
      </c>
      <c r="O261" s="88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6" t="s">
        <v>562</v>
      </c>
      <c r="AT261" s="216" t="s">
        <v>559</v>
      </c>
      <c r="AU261" s="216" t="s">
        <v>83</v>
      </c>
      <c r="AY261" s="14" t="s">
        <v>166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4" t="s">
        <v>83</v>
      </c>
      <c r="BK261" s="217">
        <f>ROUND(I261*H261,2)</f>
        <v>0</v>
      </c>
      <c r="BL261" s="14" t="s">
        <v>562</v>
      </c>
      <c r="BM261" s="216" t="s">
        <v>2614</v>
      </c>
    </row>
    <row r="262" s="2" customFormat="1" ht="14.4" customHeight="1">
      <c r="A262" s="35"/>
      <c r="B262" s="36"/>
      <c r="C262" s="218" t="s">
        <v>580</v>
      </c>
      <c r="D262" s="218" t="s">
        <v>559</v>
      </c>
      <c r="E262" s="219" t="s">
        <v>585</v>
      </c>
      <c r="F262" s="220" t="s">
        <v>586</v>
      </c>
      <c r="G262" s="221" t="s">
        <v>587</v>
      </c>
      <c r="H262" s="222">
        <v>200</v>
      </c>
      <c r="I262" s="223"/>
      <c r="J262" s="224">
        <f>ROUND(I262*H262,2)</f>
        <v>0</v>
      </c>
      <c r="K262" s="220" t="s">
        <v>1</v>
      </c>
      <c r="L262" s="41"/>
      <c r="M262" s="225" t="s">
        <v>1</v>
      </c>
      <c r="N262" s="226" t="s">
        <v>42</v>
      </c>
      <c r="O262" s="88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6" t="s">
        <v>562</v>
      </c>
      <c r="AT262" s="216" t="s">
        <v>559</v>
      </c>
      <c r="AU262" s="216" t="s">
        <v>83</v>
      </c>
      <c r="AY262" s="14" t="s">
        <v>166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4" t="s">
        <v>83</v>
      </c>
      <c r="BK262" s="217">
        <f>ROUND(I262*H262,2)</f>
        <v>0</v>
      </c>
      <c r="BL262" s="14" t="s">
        <v>562</v>
      </c>
      <c r="BM262" s="216" t="s">
        <v>2615</v>
      </c>
    </row>
    <row r="263" s="2" customFormat="1" ht="24.15" customHeight="1">
      <c r="A263" s="35"/>
      <c r="B263" s="36"/>
      <c r="C263" s="218" t="s">
        <v>584</v>
      </c>
      <c r="D263" s="218" t="s">
        <v>559</v>
      </c>
      <c r="E263" s="219" t="s">
        <v>2616</v>
      </c>
      <c r="F263" s="220" t="s">
        <v>2617</v>
      </c>
      <c r="G263" s="221" t="s">
        <v>587</v>
      </c>
      <c r="H263" s="222">
        <v>20</v>
      </c>
      <c r="I263" s="223"/>
      <c r="J263" s="224">
        <f>ROUND(I263*H263,2)</f>
        <v>0</v>
      </c>
      <c r="K263" s="220" t="s">
        <v>1</v>
      </c>
      <c r="L263" s="41"/>
      <c r="M263" s="225" t="s">
        <v>1</v>
      </c>
      <c r="N263" s="226" t="s">
        <v>42</v>
      </c>
      <c r="O263" s="88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6" t="s">
        <v>562</v>
      </c>
      <c r="AT263" s="216" t="s">
        <v>559</v>
      </c>
      <c r="AU263" s="216" t="s">
        <v>83</v>
      </c>
      <c r="AY263" s="14" t="s">
        <v>166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4" t="s">
        <v>83</v>
      </c>
      <c r="BK263" s="217">
        <f>ROUND(I263*H263,2)</f>
        <v>0</v>
      </c>
      <c r="BL263" s="14" t="s">
        <v>562</v>
      </c>
      <c r="BM263" s="216" t="s">
        <v>2618</v>
      </c>
    </row>
    <row r="264" s="2" customFormat="1" ht="14.4" customHeight="1">
      <c r="A264" s="35"/>
      <c r="B264" s="36"/>
      <c r="C264" s="218" t="s">
        <v>589</v>
      </c>
      <c r="D264" s="218" t="s">
        <v>559</v>
      </c>
      <c r="E264" s="219" t="s">
        <v>2619</v>
      </c>
      <c r="F264" s="220" t="s">
        <v>2620</v>
      </c>
      <c r="G264" s="221" t="s">
        <v>165</v>
      </c>
      <c r="H264" s="222">
        <v>2</v>
      </c>
      <c r="I264" s="223"/>
      <c r="J264" s="224">
        <f>ROUND(I264*H264,2)</f>
        <v>0</v>
      </c>
      <c r="K264" s="220" t="s">
        <v>1</v>
      </c>
      <c r="L264" s="41"/>
      <c r="M264" s="225" t="s">
        <v>1</v>
      </c>
      <c r="N264" s="226" t="s">
        <v>42</v>
      </c>
      <c r="O264" s="88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6" t="s">
        <v>562</v>
      </c>
      <c r="AT264" s="216" t="s">
        <v>559</v>
      </c>
      <c r="AU264" s="216" t="s">
        <v>83</v>
      </c>
      <c r="AY264" s="14" t="s">
        <v>166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4" t="s">
        <v>83</v>
      </c>
      <c r="BK264" s="217">
        <f>ROUND(I264*H264,2)</f>
        <v>0</v>
      </c>
      <c r="BL264" s="14" t="s">
        <v>562</v>
      </c>
      <c r="BM264" s="216" t="s">
        <v>2621</v>
      </c>
    </row>
    <row r="265" s="2" customFormat="1" ht="24.15" customHeight="1">
      <c r="A265" s="35"/>
      <c r="B265" s="36"/>
      <c r="C265" s="204" t="s">
        <v>593</v>
      </c>
      <c r="D265" s="204" t="s">
        <v>162</v>
      </c>
      <c r="E265" s="205" t="s">
        <v>2622</v>
      </c>
      <c r="F265" s="206" t="s">
        <v>2623</v>
      </c>
      <c r="G265" s="207" t="s">
        <v>165</v>
      </c>
      <c r="H265" s="208">
        <v>3</v>
      </c>
      <c r="I265" s="209"/>
      <c r="J265" s="210">
        <f>ROUND(I265*H265,2)</f>
        <v>0</v>
      </c>
      <c r="K265" s="206" t="s">
        <v>1</v>
      </c>
      <c r="L265" s="211"/>
      <c r="M265" s="212" t="s">
        <v>1</v>
      </c>
      <c r="N265" s="213" t="s">
        <v>42</v>
      </c>
      <c r="O265" s="88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6" t="s">
        <v>210</v>
      </c>
      <c r="AT265" s="216" t="s">
        <v>162</v>
      </c>
      <c r="AU265" s="216" t="s">
        <v>83</v>
      </c>
      <c r="AY265" s="14" t="s">
        <v>166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4" t="s">
        <v>83</v>
      </c>
      <c r="BK265" s="217">
        <f>ROUND(I265*H265,2)</f>
        <v>0</v>
      </c>
      <c r="BL265" s="14" t="s">
        <v>210</v>
      </c>
      <c r="BM265" s="216" t="s">
        <v>2624</v>
      </c>
    </row>
    <row r="266" s="2" customFormat="1" ht="37.8" customHeight="1">
      <c r="A266" s="35"/>
      <c r="B266" s="36"/>
      <c r="C266" s="204" t="s">
        <v>597</v>
      </c>
      <c r="D266" s="204" t="s">
        <v>162</v>
      </c>
      <c r="E266" s="205" t="s">
        <v>2625</v>
      </c>
      <c r="F266" s="206" t="s">
        <v>2626</v>
      </c>
      <c r="G266" s="207" t="s">
        <v>165</v>
      </c>
      <c r="H266" s="208">
        <v>3</v>
      </c>
      <c r="I266" s="209"/>
      <c r="J266" s="210">
        <f>ROUND(I266*H266,2)</f>
        <v>0</v>
      </c>
      <c r="K266" s="206" t="s">
        <v>1</v>
      </c>
      <c r="L266" s="211"/>
      <c r="M266" s="212" t="s">
        <v>1</v>
      </c>
      <c r="N266" s="213" t="s">
        <v>42</v>
      </c>
      <c r="O266" s="88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6" t="s">
        <v>210</v>
      </c>
      <c r="AT266" s="216" t="s">
        <v>162</v>
      </c>
      <c r="AU266" s="216" t="s">
        <v>83</v>
      </c>
      <c r="AY266" s="14" t="s">
        <v>166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4" t="s">
        <v>83</v>
      </c>
      <c r="BK266" s="217">
        <f>ROUND(I266*H266,2)</f>
        <v>0</v>
      </c>
      <c r="BL266" s="14" t="s">
        <v>210</v>
      </c>
      <c r="BM266" s="216" t="s">
        <v>2627</v>
      </c>
    </row>
    <row r="267" s="2" customFormat="1" ht="153.45" customHeight="1">
      <c r="A267" s="35"/>
      <c r="B267" s="36"/>
      <c r="C267" s="218" t="s">
        <v>601</v>
      </c>
      <c r="D267" s="218" t="s">
        <v>559</v>
      </c>
      <c r="E267" s="219" t="s">
        <v>2628</v>
      </c>
      <c r="F267" s="220" t="s">
        <v>2629</v>
      </c>
      <c r="G267" s="221" t="s">
        <v>219</v>
      </c>
      <c r="H267" s="222">
        <v>121</v>
      </c>
      <c r="I267" s="223"/>
      <c r="J267" s="224">
        <f>ROUND(I267*H267,2)</f>
        <v>0</v>
      </c>
      <c r="K267" s="220" t="s">
        <v>2630</v>
      </c>
      <c r="L267" s="41"/>
      <c r="M267" s="225" t="s">
        <v>1</v>
      </c>
      <c r="N267" s="226" t="s">
        <v>42</v>
      </c>
      <c r="O267" s="88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6" t="s">
        <v>562</v>
      </c>
      <c r="AT267" s="216" t="s">
        <v>559</v>
      </c>
      <c r="AU267" s="216" t="s">
        <v>83</v>
      </c>
      <c r="AY267" s="14" t="s">
        <v>166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4" t="s">
        <v>83</v>
      </c>
      <c r="BK267" s="217">
        <f>ROUND(I267*H267,2)</f>
        <v>0</v>
      </c>
      <c r="BL267" s="14" t="s">
        <v>562</v>
      </c>
      <c r="BM267" s="216" t="s">
        <v>2631</v>
      </c>
    </row>
    <row r="268" s="2" customFormat="1">
      <c r="A268" s="35"/>
      <c r="B268" s="36"/>
      <c r="C268" s="37"/>
      <c r="D268" s="253" t="s">
        <v>2632</v>
      </c>
      <c r="E268" s="37"/>
      <c r="F268" s="254" t="s">
        <v>2633</v>
      </c>
      <c r="G268" s="37"/>
      <c r="H268" s="37"/>
      <c r="I268" s="255"/>
      <c r="J268" s="37"/>
      <c r="K268" s="37"/>
      <c r="L268" s="41"/>
      <c r="M268" s="256"/>
      <c r="N268" s="257"/>
      <c r="O268" s="243"/>
      <c r="P268" s="243"/>
      <c r="Q268" s="243"/>
      <c r="R268" s="243"/>
      <c r="S268" s="243"/>
      <c r="T268" s="258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2632</v>
      </c>
      <c r="AU268" s="14" t="s">
        <v>83</v>
      </c>
    </row>
    <row r="269" s="2" customFormat="1" ht="6.96" customHeight="1">
      <c r="A269" s="35"/>
      <c r="B269" s="63"/>
      <c r="C269" s="64"/>
      <c r="D269" s="64"/>
      <c r="E269" s="64"/>
      <c r="F269" s="64"/>
      <c r="G269" s="64"/>
      <c r="H269" s="64"/>
      <c r="I269" s="64"/>
      <c r="J269" s="64"/>
      <c r="K269" s="64"/>
      <c r="L269" s="41"/>
      <c r="M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</row>
  </sheetData>
  <sheetProtection sheet="1" autoFilter="0" formatColumns="0" formatRows="0" objects="1" scenarios="1" spinCount="100000" saltValue="Ja4l3Kve1gERkK9G/QKjprJd13l/a0VoLIH8Vw151lSRDZtglAuDu5nuCIETlhPiUexkcZDWP+RIwZks1UG7TQ==" hashValue="UkNy/jBnRQbcENQ6eYMbfyrb+Z6Qr0F0ZUi/XS+S0iERSXVC4sT+v5+xmgs4mcasQFCotV6FTFuIvl/DcOfrIQ==" algorithmName="SHA-512" password="CC35"/>
  <autoFilter ref="C124:K26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Šustr Ondřej, Ing.</dc:creator>
  <cp:lastModifiedBy>Šustr Ondřej, Ing.</cp:lastModifiedBy>
  <dcterms:created xsi:type="dcterms:W3CDTF">2021-03-29T12:23:38Z</dcterms:created>
  <dcterms:modified xsi:type="dcterms:W3CDTF">2021-03-29T12:23:54Z</dcterms:modified>
</cp:coreProperties>
</file>