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Vykazy_vymer\"/>
    </mc:Choice>
  </mc:AlternateContent>
  <xr:revisionPtr revIDLastSave="0" documentId="8_{CCBB942B-11FE-46C4-8358-54E55ED337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S 02-02-11" sheetId="1" r:id="rId1"/>
  </sheets>
  <calcPr calcId="191029"/>
  <webPublishing codePage="0"/>
</workbook>
</file>

<file path=xl/calcChain.xml><?xml version="1.0" encoding="utf-8"?>
<calcChain xmlns="http://schemas.openxmlformats.org/spreadsheetml/2006/main">
  <c r="I263" i="1" l="1"/>
  <c r="I259" i="1"/>
  <c r="O259" i="1" s="1"/>
  <c r="I255" i="1"/>
  <c r="O255" i="1" s="1"/>
  <c r="I251" i="1"/>
  <c r="O251" i="1" s="1"/>
  <c r="I247" i="1"/>
  <c r="O247" i="1" s="1"/>
  <c r="I243" i="1"/>
  <c r="O243" i="1" s="1"/>
  <c r="I239" i="1"/>
  <c r="O239" i="1" s="1"/>
  <c r="O234" i="1"/>
  <c r="I234" i="1"/>
  <c r="I230" i="1"/>
  <c r="O230" i="1" s="1"/>
  <c r="O226" i="1"/>
  <c r="I226" i="1"/>
  <c r="O222" i="1"/>
  <c r="I222" i="1"/>
  <c r="I218" i="1"/>
  <c r="O218" i="1" s="1"/>
  <c r="I213" i="1"/>
  <c r="O213" i="1" s="1"/>
  <c r="I209" i="1"/>
  <c r="O209" i="1" s="1"/>
  <c r="O205" i="1"/>
  <c r="I205" i="1"/>
  <c r="I201" i="1"/>
  <c r="O201" i="1" s="1"/>
  <c r="I197" i="1"/>
  <c r="O197" i="1" s="1"/>
  <c r="I193" i="1"/>
  <c r="O193" i="1" s="1"/>
  <c r="I189" i="1"/>
  <c r="O189" i="1" s="1"/>
  <c r="I185" i="1"/>
  <c r="O185" i="1" s="1"/>
  <c r="I181" i="1"/>
  <c r="O181" i="1" s="1"/>
  <c r="I177" i="1"/>
  <c r="O177" i="1" s="1"/>
  <c r="O173" i="1"/>
  <c r="I173" i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O141" i="1"/>
  <c r="I141" i="1"/>
  <c r="I137" i="1"/>
  <c r="O137" i="1" s="1"/>
  <c r="I133" i="1"/>
  <c r="O133" i="1" s="1"/>
  <c r="O128" i="1"/>
  <c r="I128" i="1"/>
  <c r="O124" i="1"/>
  <c r="I124" i="1"/>
  <c r="O120" i="1"/>
  <c r="I120" i="1"/>
  <c r="I116" i="1"/>
  <c r="O116" i="1" s="1"/>
  <c r="O112" i="1"/>
  <c r="I112" i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O47" i="1"/>
  <c r="I47" i="1"/>
  <c r="I42" i="1"/>
  <c r="I29" i="1" s="1"/>
  <c r="O38" i="1"/>
  <c r="I38" i="1"/>
  <c r="O34" i="1"/>
  <c r="I34" i="1"/>
  <c r="O30" i="1"/>
  <c r="I30" i="1"/>
  <c r="I25" i="1"/>
  <c r="O25" i="1" s="1"/>
  <c r="I21" i="1"/>
  <c r="O21" i="1" s="1"/>
  <c r="I17" i="1"/>
  <c r="O17" i="1" s="1"/>
  <c r="I13" i="1"/>
  <c r="O13" i="1" s="1"/>
  <c r="I9" i="1"/>
  <c r="O9" i="1" s="1"/>
  <c r="I111" i="1" l="1"/>
  <c r="O42" i="1"/>
  <c r="I46" i="1"/>
  <c r="I217" i="1"/>
  <c r="I238" i="1"/>
  <c r="I8" i="1"/>
  <c r="I132" i="1"/>
  <c r="I3" i="1" l="1"/>
</calcChain>
</file>

<file path=xl/sharedStrings.xml><?xml version="1.0" encoding="utf-8"?>
<sst xmlns="http://schemas.openxmlformats.org/spreadsheetml/2006/main" count="871" uniqueCount="290">
  <si>
    <t>ASPE10</t>
  </si>
  <si>
    <t>S</t>
  </si>
  <si>
    <t>Firma: Projektant</t>
  </si>
  <si>
    <t>Příloha k formuláři pro ocenění nabídky</t>
  </si>
  <si>
    <t>Stavba:</t>
  </si>
  <si>
    <t>ZAK-2019-36</t>
  </si>
  <si>
    <t>Optimalizace trať.úseku Praha Hostivař - Praha hl.n., Výstavba SpS pro oddělení sreálu DKV a ONJ</t>
  </si>
  <si>
    <t>O</t>
  </si>
  <si>
    <t>Rozpočet:</t>
  </si>
  <si>
    <t>0,00</t>
  </si>
  <si>
    <t>15,00</t>
  </si>
  <si>
    <t>21,00</t>
  </si>
  <si>
    <t>3</t>
  </si>
  <si>
    <t>2</t>
  </si>
  <si>
    <t>PS 02-02-11</t>
  </si>
  <si>
    <t>SpS ONJ Odjezd, zařízení DŘT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</si>
  <si>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</si>
  <si>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</si>
  <si>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</si>
  <si>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</si>
  <si>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</si>
  <si>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</si>
  <si>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</si>
  <si>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</si>
  <si>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</si>
  <si>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</si>
  <si>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</si>
  <si>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</si>
  <si>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</si>
  <si>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</si>
  <si>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</si>
  <si>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</si>
  <si>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</si>
  <si>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</si>
  <si>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702, 703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</si>
  <si>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</si>
  <si>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</si>
  <si>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</si>
  <si>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</si>
  <si>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</si>
  <si>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</si>
  <si>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</si>
  <si>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</si>
  <si>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</si>
  <si>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technické zprávy a příloh č.2, 3, 4  a  6. Technická specifikace položky odpovídá příslušné cenové soustavě.</t>
  </si>
  <si>
    <t>TS</t>
  </si>
  <si>
    <t>1. Položka obsahuje: 
 – přípravu podkladu pro osazení 
2. Položka neobsahuje: 
 X 
3. Způsob měření: 
Měří se metr délkový.</t>
  </si>
  <si>
    <t>703511</t>
  </si>
  <si>
    <t>ELEKTROINSTALAČNÍ LIŠTA ŠÍŘKY DO 30 MM</t>
  </si>
  <si>
    <t>703512</t>
  </si>
  <si>
    <t>ELEKTROINSTALAČNÍ LIŠTA ŠÍŘKY PŘES 30 DO 60 MM</t>
  </si>
  <si>
    <t>703751</t>
  </si>
  <si>
    <t>PROTIPOŽÁRNÍ UCPÁVKA POD ROZVADĚČ DO EI 90 MIN.</t>
  </si>
  <si>
    <t>M2</t>
  </si>
  <si>
    <t>1. Položka obsahuje:  
 – kompletní montáž, rozměření, upevnění, řezání a pod.   
 – veškerý montážní a pomocný materiál  
 – pomocné mechanismy  
2. Položka neobsahuje:  
 X  
3. Způsob měření:  
Měří se plocha v metrech čtverečných.</t>
  </si>
  <si>
    <t>703756</t>
  </si>
  <si>
    <t>PROTIPOŽÁRNÍ TMEL ( TUBA - 1000ML ),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</si>
  <si>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</si>
  <si>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</si>
  <si>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</si>
  <si>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</si>
  <si>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741731</t>
  </si>
  <si>
    <t>DVEŘNÍ KONTAKT</t>
  </si>
  <si>
    <t>1. Položka obsahuje:  
 – zapojení a nastavení přístroje  
2. Položka neobsahuje:  
 X  
3. Způsob měření:  
Udává se počet kusů kompletní konstrukce nebo práce.</t>
  </si>
  <si>
    <t>7</t>
  </si>
  <si>
    <t>741C02</t>
  </si>
  <si>
    <t>UZEMŇOVACÍ SVORKA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</si>
  <si>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</si>
  <si>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8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</si>
  <si>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</si>
  <si>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</si>
  <si>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</si>
  <si>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61</t>
  </si>
  <si>
    <t>R741</t>
  </si>
  <si>
    <t>ELEKTROINSTALAČNÍ MATERIÁL</t>
  </si>
  <si>
    <t>1.Položka obsahuje: Dodávku plastových trubek do pr.25mm - 104m; elektroinstalační lišty  - 15m  vč.. příslušenství a pomocného materiálu, vyhotovení a dodání atestu. Dále obsahuje cenu za pom. mechanismy včetně všech ostatních vedlejších nákladů.</t>
  </si>
  <si>
    <t>742, 743</t>
  </si>
  <si>
    <t>Silnoproud - Silnoprudé rozvody</t>
  </si>
  <si>
    <t>742F12</t>
  </si>
  <si>
    <t>KABEL NN NEBO VODIČ JEDNOŽÍLOVÝ CU S PLASTOVOU IZOLACÍ OD 4 DO 16 MM2</t>
  </si>
  <si>
    <t>Dle přílohy č.2 Přehledové schéma DŘT, přílohy č.3 Dispozice SpS a přílohy č.4 Seznam kabelů. Technická specifikace položky odpovídá příslušné cenové soustavě.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</si>
  <si>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</si>
  <si>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742G11</t>
  </si>
  <si>
    <t>KABEL NN DVOU- A TŘÍŽÍLOVÝ CU S PLASTOVOU IZOLACÍ DO 2,5 MM2</t>
  </si>
  <si>
    <t>11</t>
  </si>
  <si>
    <t>742G12</t>
  </si>
  <si>
    <t>KABEL NN DVOU- A TŘÍŽÍLOVÝ CU S PLASTOVOU IZOLACÍ OD 4 DO 16 MM2</t>
  </si>
  <si>
    <t>12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</si>
  <si>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</si>
  <si>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</si>
  <si>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</si>
  <si>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13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</si>
  <si>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</si>
  <si>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</si>
  <si>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</si>
  <si>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14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</si>
  <si>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</si>
  <si>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</si>
  <si>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</si>
  <si>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15</t>
  </si>
  <si>
    <t>742J41</t>
  </si>
  <si>
    <t>JYTY 2X1, KABEL SDĚLOVACÍ IZOLACE PVC</t>
  </si>
  <si>
    <t>16</t>
  </si>
  <si>
    <t>742J42</t>
  </si>
  <si>
    <t>JYTY 7X1, KABEL SDĚLOVACÍ IZOLACE PVC</t>
  </si>
  <si>
    <t>17</t>
  </si>
  <si>
    <t>742J43</t>
  </si>
  <si>
    <t>JYTY 14X1, KABEL SDĚLOVACÍ IZOLACE PVC</t>
  </si>
  <si>
    <t>18</t>
  </si>
  <si>
    <t>742J51</t>
  </si>
  <si>
    <t>UKONČENÍ SDĚLOVACÍHO KABELU V ROZVADĚČI VČ. POMOCNÉHO MATERIÁLU A ZMĚŘENÍ KONTINUITY OVLÁDACÍHO OBVODU</t>
  </si>
  <si>
    <t>19</t>
  </si>
  <si>
    <t>742K12</t>
  </si>
  <si>
    <t>UKONČENÍ JEDNOŽÍLOVÉHO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</si>
  <si>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</si>
  <si>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20</t>
  </si>
  <si>
    <t>742L11</t>
  </si>
  <si>
    <t>UKONČENÍ DVOU AŽ PĚTIŽÍLOVÉHO KABELU V ROZVADĚČI NEBO NA PŘÍSTROJI DO 2,5 MM2</t>
  </si>
  <si>
    <t>21</t>
  </si>
  <si>
    <t>742L12</t>
  </si>
  <si>
    <t>UKONČENÍ DVOU AŽ PĚTIŽÍLOVÉHO KABELU V ROZVADĚČI NEBO NA PŘÍSTROJI OD 4 DO 16 MM2</t>
  </si>
  <si>
    <t>22</t>
  </si>
  <si>
    <t>742M11</t>
  </si>
  <si>
    <t>UKONČENÍ 7-12ŽÍLOVÉHO KABELU V ROZVADĚČI NEBO NA PŘÍSTROJI DO 2,5 MM2</t>
  </si>
  <si>
    <t>23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</si>
  <si>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</si>
  <si>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</si>
  <si>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</si>
  <si>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24</t>
  </si>
  <si>
    <t>743B16</t>
  </si>
  <si>
    <t>OVLADAČ PRO DÁLKOVÉ OVLÁDÁNÍ MOTOROVÝCH POHONŮ TRAKČNÍCH ODPOJOVAČŮ (DOÚO) - ROZŠÍŘENÍ O MODUL OPTICKÉHO ODDĚLENÍ</t>
  </si>
  <si>
    <t>1. Položka obsahuje: 
 – veškeré příslušenství včetně softwaru, oživení, nastavení, zhotovení výrobní dokumentace 
 – technický popis viz. projektová dokumentace 
2. Položka neobsahuje: 
 X 
3. Způsob měření: 
Udává se počet kusů kompletní konstrukce nebo práce.</t>
  </si>
  <si>
    <t>744</t>
  </si>
  <si>
    <t>Silnoproud - Rozvaděče nn</t>
  </si>
  <si>
    <t>25</t>
  </si>
  <si>
    <t>744J21</t>
  </si>
  <si>
    <t>SILOVÝ KOMPLETNÍ PŘEPÍNAČ 1-0-1 JEDNO-DVOUPÓLOVÝ DO 32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</si>
  <si>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</si>
  <si>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26</t>
  </si>
  <si>
    <t>744Q42</t>
  </si>
  <si>
    <t>SVODIČ PŘEPĚTÍ TYP 3 (TŘÍDA D) 3-4 PÓLOVÝ</t>
  </si>
  <si>
    <t>27</t>
  </si>
  <si>
    <t>744R35</t>
  </si>
  <si>
    <t>OZNAČOVACÍ ŠTÍTEK DO ROZVADĚČE NN</t>
  </si>
  <si>
    <t>1. Položka obsahuje: 
 – veškeré příslušenství 
 – technický popis viz. projektová dokumentace 
2. Položka neobsahuje: 
 X 
3. Způsob měření: 
Udává se počet kusů kompletní konstrukce nebo práce.</t>
  </si>
  <si>
    <t>28</t>
  </si>
  <si>
    <t>744R36</t>
  </si>
  <si>
    <t>OBAL NA VÝKRESY DO ROZVADĚČE NN</t>
  </si>
  <si>
    <t>29</t>
  </si>
  <si>
    <t>746632</t>
  </si>
  <si>
    <t>JISTIČ JEDNOPÓLOVÝ (10 KA) OD 4 DO 10 A</t>
  </si>
  <si>
    <t>746</t>
  </si>
  <si>
    <t>Silnoproud - Silnoproudá technologie - R110 kV, měnírny, TNS, spínací stanice</t>
  </si>
  <si>
    <t>VYBAVENÁ SKŘÍŇ PRO AUTOMATIZACI 19" PŘES 15 U</t>
  </si>
  <si>
    <t>Dle technické zprávy, přílohy č.2 a  přílohy č.6. Technická specifikace položky odpovídá příslušné cenové soustavě.</t>
  </si>
  <si>
    <t>1. Položka obsahuje: – přípravu podkladu pro osazení vč. upevňovacího materiálu, uzamykatelná, veškerý podružný a pomocný materiál (např. zásuvkový panel, DIN Lišty, kabelové žlaby, svorkovnice, rozjištění, kabelové propoje, osvětlení...) – dodávku včetně kompletní montáže – technický popis viz. projektová dokumentace – zhotovení výrobní dokumentace, provedení zkoušek, dodání předepsaných zkoušek, revizí a atestů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</si>
  <si>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30</t>
  </si>
  <si>
    <t>746642</t>
  </si>
  <si>
    <t>PLC PRO AUTOMATIZACI - ZÁKLADNÍ JEDNOTKA PŘES 128 DO 1024 IO</t>
  </si>
  <si>
    <t>1. Položka obsahuje: 
 – veškerý podružný, spojovací a pomocný materiál. Dále obsahuje uživatelskou úpravu SW PLC, parametrizaci a nastavení PLC  
 – dodávku včetně kompletní montáže 
 – technický popis viz. projektová dokumentace 
 – výrobní dokumentaci, uvedení do provozu,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</si>
  <si>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31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</si>
  <si>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</si>
  <si>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</si>
  <si>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</si>
  <si>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32</t>
  </si>
  <si>
    <t>746644</t>
  </si>
  <si>
    <t>PLC PRO AUTOMATIZACI - ROZŠÍŘENÍ ZÁKLADNÍ JEDNOTKY PLC O 8 RELÉOVÝCH VÝSTUPŮ 24-230 V DC AC, 1 A, KONT. 1Z, SOFTWARE</t>
  </si>
  <si>
    <t>33</t>
  </si>
  <si>
    <t>746646</t>
  </si>
  <si>
    <t>PLC PRO AUTOMATIZACI - ROZŠÍŘENÍ ZÁKLADNÍ JEDNOTKY PLC O 4 VSTUPY ANALOGOVÉHO MĚŘENÍ (0-10 V/0-20 MA NEBO DLE SPECIFIKACE PROJEKTU)</t>
  </si>
  <si>
    <t>34</t>
  </si>
  <si>
    <t>746649</t>
  </si>
  <si>
    <t>PLC PRO AUTOMATIZACI - ZDROJ POMOCNÉHO NAPĚTÍ 24 V DC, MAX. 10 A</t>
  </si>
  <si>
    <t>Dle technické zprávy a přílohy č.5. Technická specifikace položky odpovídá příslušné cenové soustavě.</t>
  </si>
  <si>
    <t>1. Položka obsahuje: 
 – veškerý podružný, spojovací a pomocný materiál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</si>
  <si>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35</t>
  </si>
  <si>
    <t>74664A</t>
  </si>
  <si>
    <t>PLC PRO AUTOMATIZACI - SVORKOVNICE (JEŽEK) PRO VYVEDENÍ 8 SIGNÁLŮ/POVELŮ/MĚŘENÍ VČETNĚ NAPÁJECÍHO OBVODU 24 V DC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</si>
  <si>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</si>
  <si>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36</t>
  </si>
  <si>
    <t>746653</t>
  </si>
  <si>
    <t>ZÁKLADNÍ PROGRAMOVÉ VYBAVENÍ TLM. JEDNOTKY PRO OBJEKT SPS</t>
  </si>
  <si>
    <t>1. Položka obsahuje: 
 – veškerý podružný, spojovací a pomocný materiál. Dále obsahuje dodávku základního SW PLC a jeho instalaci 
 – dodávku včetně kompletní montáže 
 – technický popis viz. projektová dokumentace 
 – výrobní dokumentaci, uvedení do provozu,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</si>
  <si>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37</t>
  </si>
  <si>
    <t>746656</t>
  </si>
  <si>
    <t>SW-OVLADAČE KOMUNIKACE, PARAMETRIZACE - PRO JEDEN PODŘÍZENÝ PLC, OCHRANU, TERMINÁL</t>
  </si>
  <si>
    <t>38</t>
  </si>
  <si>
    <t>74665A</t>
  </si>
  <si>
    <t>ZPROVOZNĚNÍ, OŽIVENÍ TELEMECHANICKÉ JEDNOTKY V OBJEKTU SPS</t>
  </si>
  <si>
    <t>1. Položka obsahuje: 
 – veškerý podružný, spojovací a pomocný materiál. Dále obsahuje zprovoznění a oživení telemechanické jednotky, úpravu SW, parametrizaci SW po úpravách technologie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</si>
  <si>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39</t>
  </si>
  <si>
    <t>74665E</t>
  </si>
  <si>
    <t>PŘIPOJENÍ, OŽIVENÍ A ZPROVOZNĚNÍ PŘENOSOVÉ CESTY V OBJEKTU SPS</t>
  </si>
  <si>
    <t>1. Položka obsahuje: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</si>
  <si>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40</t>
  </si>
  <si>
    <t>74665I</t>
  </si>
  <si>
    <t>PROVOZNÍ ZKOUŠKY TELEMECHANICKÉ JEDNOTKY V OBJEKTU SPS</t>
  </si>
  <si>
    <t>41</t>
  </si>
  <si>
    <t>74665M</t>
  </si>
  <si>
    <t>PODPORA PŘI UVÁDĚNÍ DO PROVOZU, ENGINEERING PRO OBJEKT SPS</t>
  </si>
  <si>
    <t>1. Položka obsahuje: 
 – podporu při uvádění do provozu zařízení jeho výrobcem, inženýrskou činnost při instalaci řídicích systémů 
 – předepsané zkoušky, revize a atesty 
 – prokázání technických a kvalitativních parametrů zařízení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</si>
  <si>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42</t>
  </si>
  <si>
    <t>746664</t>
  </si>
  <si>
    <t>KOMPLETNÍ IPC PRŮMYSLOVÝ POČÍTAČ PRO AUTOMATIZACI S MONITOREM - ROZŠÍŘENÍ O LCD ZOBRAZOVACÍ PANEL (TOUCH SCREN) PŘES 10"</t>
  </si>
  <si>
    <t>Dle technické zprávy č.1 a přílohy č.6 Specifikace zařízení - parametrizační a servisní  notebook pro SpS - diagnostická stanice. Technická specifikace položky odpovídá příslušné cenové soustavě.</t>
  </si>
  <si>
    <t>1. Položka obsahuje: – veškerý podružný, spojovací a pomocný materiál. Dále obsahuje uživatelskou úpravu SW IPC, parametrizaci, nastavení IPC a uvedení do provozu nebo komplexní přenastavení IPC stávajícího po úpravách technologie, nastavení zobrazení IO informací a nastavení komunikace IPC –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</si>
  <si>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43</t>
  </si>
  <si>
    <t>746674</t>
  </si>
  <si>
    <t>PŘEVODNÍK ROZHRANÍ-ROZBOČOVAČ,ROZHRANÍ METALICKÉ (MAX.6) DLE SPECIFIKACE NA OPTICKÉ (MAX.2) S FUNK.REDUNDANTNÍ KRUH.SMYČKY,PROTOKOLOVĚ TRANSPARENTNÍ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</si>
  <si>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</si>
  <si>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44</t>
  </si>
  <si>
    <t>746676</t>
  </si>
  <si>
    <t>VYSOKORYCHLOSTNÍ MODEM NA METALICKÉ VEDENÍ, DO 2 MBIT/S, ROZHRANÍ A PROTOKOL DLE SPECIFIKACE</t>
  </si>
  <si>
    <t>1. Položka obsahuje: – veškerý podružný, spojovací a pomocný materiál vč. přepěťových ochran. Dále obsahuje uživatelskou úpravu komunikačního SW PLC, parametrizaci, nastavení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</si>
  <si>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45</t>
  </si>
  <si>
    <t>746677</t>
  </si>
  <si>
    <t>ROUTER (GSM, GSM-R), ROZHRANÍ A PROTOKOL DLE SPECIFIKACE</t>
  </si>
  <si>
    <t>1. Položka obsahuje: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</si>
  <si>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46</t>
  </si>
  <si>
    <t>746692</t>
  </si>
  <si>
    <t>PŘIPOJENÍ ZÁLOŽNÍ KOMUNIKAČNÍ CESTY (GSM, GSM-R) NA ED, OŽIVENÍ, ZPROVOZNĚNÍ - 1. OBJEKT</t>
  </si>
  <si>
    <t>1. Položka obsahuje: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</si>
  <si>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47</t>
  </si>
  <si>
    <t>7466AB</t>
  </si>
  <si>
    <t>ZPROVOZNĚNÍ SYSTÉMU S NOVÝMI DATY PRO OBJEKT SPS</t>
  </si>
  <si>
    <t>Dle přílohy č.1 Technická zpráva  a výkresových příloh č.2 a 5 řídicího systému na ED Praha. Technická specifikace položky odpovídá příslušné cenové soustavě.</t>
  </si>
  <si>
    <t>1. Položka obsahuje: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</si>
  <si>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48</t>
  </si>
  <si>
    <t>7466AF</t>
  </si>
  <si>
    <t>VERIFIKACE SIGNÁLŮ A POVELŮ S NOVÝMI DATY PRO OBJEKT SPS</t>
  </si>
  <si>
    <t>1. Položka obsahuje: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</si>
  <si>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49</t>
  </si>
  <si>
    <t>7466AH</t>
  </si>
  <si>
    <t>KONFIGURACE SOFTWARU, OVLADAČE, LICENCE, PARAMETRIZACE - 1. OBJEKT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</si>
  <si>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</si>
  <si>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</si>
  <si>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</si>
  <si>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50</t>
  </si>
  <si>
    <t>747213</t>
  </si>
  <si>
    <t>CELKOVÁ PROHLÍDKA, ZKOUŠENÍ, MĚŘENÍ A VYHOTOVENÍ VÝCHOZÍ REVIZNÍ ZPRÁVY, PRO OBJEM IN PŘES 500 DO 1000 TIS. KČ</t>
  </si>
  <si>
    <t>Dle technické zprávy - přílohy č.1. Technická specifikace položky odpovídá příslušné cenové soustavě.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</si>
  <si>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</si>
  <si>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51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</si>
  <si>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</si>
  <si>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</si>
  <si>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</si>
  <si>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52</t>
  </si>
  <si>
    <t>747701</t>
  </si>
  <si>
    <t>DOKONČOVACÍ MONTÁŽNÍ PRÁCE NA ELEKTRICKÉM ZAŘÍZENÍ</t>
  </si>
  <si>
    <t>HOD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</si>
  <si>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</si>
  <si>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53</t>
  </si>
  <si>
    <t>747703</t>
  </si>
  <si>
    <t>ZKUŠEBNÍ PROVOZ</t>
  </si>
  <si>
    <t>1. Položka obsahuje: 
 – cenu za dobu kdy je zařízení po individálních zkouškách dáno do provozu s prokázáním technických a kvalitativních parametrů zařízení 
2. Položka neobsahuje: 
 X 
3. Způsob měření: 
Udává se čas v hodinách.</t>
  </si>
  <si>
    <t>54</t>
  </si>
  <si>
    <t>747704</t>
  </si>
  <si>
    <t>ZAŠKOLENÍ OBSLUHY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</si>
  <si>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</si>
  <si>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75</t>
  </si>
  <si>
    <t>Slaboproud</t>
  </si>
  <si>
    <t>55</t>
  </si>
  <si>
    <t>75I821</t>
  </si>
  <si>
    <t>KABEL OPTICKÝ MULTIMODE DO 12 VLÁKEN</t>
  </si>
  <si>
    <t>Dle technické zprávy a příloh č.2, 3 a  4. Technická specifikace položky odpovídá příslušné cenové soustavě.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</si>
  <si>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</si>
  <si>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56</t>
  </si>
  <si>
    <t>75I82X</t>
  </si>
  <si>
    <t>KABEL OPTICKÝ MULTIMODE - MONTÁŽ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</si>
  <si>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</si>
  <si>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57</t>
  </si>
  <si>
    <t>75J912</t>
  </si>
  <si>
    <t>OPTICKÝ PATCHCORD MULTIMODE PŘES 5 M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</si>
  <si>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</si>
  <si>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58</t>
  </si>
  <si>
    <t>75J91X</t>
  </si>
  <si>
    <t>OPTICKÝ PATCHCORD MULTIMODE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</si>
  <si>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</si>
  <si>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59</t>
  </si>
  <si>
    <t>75N252</t>
  </si>
  <si>
    <t>MRS, ANTÉNNNÍ SOUSTAVA VŠESMĚROVÁ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</si>
  <si>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</si>
  <si>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60</t>
  </si>
  <si>
    <t>75N255</t>
  </si>
  <si>
    <t>MRS, SMĚROVÁNÍ ANTÉN</t>
  </si>
  <si>
    <t>1. Položka obsahuje: – kompletní nastavení anténního systému a souvisejícího příslušenství včetně všech potřebných prací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</si>
  <si>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02940</t>
  </si>
  <si>
    <t>OSTATNÍ POŽADAVKY - VYPRACOVÁNÍ REALIZAČNÍ DOKUMENTACE</t>
  </si>
  <si>
    <t>KPL</t>
  </si>
  <si>
    <t>Položka obsahuje veškeré náklady spojené s objednatelem požadovanými pracemi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</si>
</sst>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0" applyBorder="1"/>
    <xf numFmtId="0" fontId="7" fillId="0" borderId="1" xfId="0" quotePrefix="1" applyFont="1" applyBorder="1" applyAlignment="1" applyProtection="1">
      <alignment wrapText="1"/>
      <protection locked="0"/>
    </xf>
    <xf numFmtId="0" fontId="6" fillId="0" borderId="1" xfId="0" applyFont="1" applyBorder="1"/>
    <xf numFmtId="0" fontId="0" fillId="0" borderId="6" xfId="6" applyFont="1" applyBorder="1" applyAlignment="1">
      <alignment horizontal="left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6"/>
  <sheetViews>
    <sheetView tabSelected="1" topLeftCell="B1" workbookViewId="0">
      <pane ySplit="7" topLeftCell="A302" activePane="bottomLeft" state="frozen"/>
      <selection pane="bottomLeft" activeCell="H9" sqref="H9:H30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6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P2" t="s">
        <v>12</v>
      </c>
    </row>
    <row r="3" spans="1:16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0+I8+I29+I46+I111+I132+I217+I238</f>
        <v>0</v>
      </c>
      <c r="O3" t="s">
        <v>9</v>
      </c>
      <c r="P3" t="s">
        <v>13</v>
      </c>
    </row>
    <row r="4" spans="1:16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6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6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6" ht="12.75" customHeight="1" x14ac:dyDescent="0.2">
      <c r="A8" s="16" t="s">
        <v>33</v>
      </c>
      <c r="B8" s="16"/>
      <c r="C8" s="18" t="s">
        <v>34</v>
      </c>
      <c r="D8" s="16"/>
      <c r="E8" s="19" t="s">
        <v>35</v>
      </c>
      <c r="F8" s="16"/>
      <c r="G8" s="16"/>
      <c r="H8" s="16"/>
      <c r="I8" s="20">
        <f>0+I9+I13+I17+I21+I25</f>
        <v>0</v>
      </c>
    </row>
    <row r="9" spans="1:16" ht="12.75" customHeight="1" x14ac:dyDescent="0.2">
      <c r="A9" s="17" t="s">
        <v>36</v>
      </c>
      <c r="B9" s="21" t="s">
        <v>19</v>
      </c>
      <c r="C9" s="21" t="s">
        <v>37</v>
      </c>
      <c r="D9" s="17" t="s">
        <v>38</v>
      </c>
      <c r="E9" s="22" t="s">
        <v>39</v>
      </c>
      <c r="F9" s="23" t="s">
        <v>40</v>
      </c>
      <c r="G9" s="24">
        <v>104</v>
      </c>
      <c r="H9" s="25"/>
      <c r="I9" s="25">
        <f>ROUND(ROUND(H9,2)*ROUND(G9,3),2)</f>
        <v>0</v>
      </c>
      <c r="O9">
        <f>(I9*21)/100</f>
        <v>0</v>
      </c>
      <c r="P9" t="s">
        <v>13</v>
      </c>
    </row>
    <row r="10" spans="1:16" ht="12.75" customHeight="1" x14ac:dyDescent="0.2">
      <c r="A10" s="26" t="s">
        <v>41</v>
      </c>
      <c r="E10" s="27" t="s">
        <v>42</v>
      </c>
    </row>
    <row r="11" spans="1:16" ht="12.75" customHeight="1" x14ac:dyDescent="0.2">
      <c r="A11" s="28" t="s">
        <v>43</v>
      </c>
      <c r="E11" s="29" t="s">
        <v>44</v>
      </c>
    </row>
    <row r="12" spans="1:16" ht="76.5" customHeight="1" x14ac:dyDescent="0.2">
      <c r="A12" t="s">
        <v>45</v>
      </c>
      <c r="E12" s="27" t="s">
        <v>46</v>
      </c>
    </row>
    <row r="13" spans="1:16" ht="12.75" customHeight="1" x14ac:dyDescent="0.2">
      <c r="A13" s="17" t="s">
        <v>36</v>
      </c>
      <c r="B13" s="21" t="s">
        <v>13</v>
      </c>
      <c r="C13" s="21" t="s">
        <v>47</v>
      </c>
      <c r="D13" s="17" t="s">
        <v>38</v>
      </c>
      <c r="E13" s="22" t="s">
        <v>48</v>
      </c>
      <c r="F13" s="23" t="s">
        <v>40</v>
      </c>
      <c r="G13" s="24">
        <v>10</v>
      </c>
      <c r="H13" s="25"/>
      <c r="I13" s="25">
        <f>ROUND(ROUND(H13,2)*ROUND(G13,3),2)</f>
        <v>0</v>
      </c>
      <c r="O13">
        <f>(I13*21)/100</f>
        <v>0</v>
      </c>
      <c r="P13" t="s">
        <v>13</v>
      </c>
    </row>
    <row r="14" spans="1:16" ht="12.75" customHeight="1" x14ac:dyDescent="0.2">
      <c r="A14" s="26" t="s">
        <v>41</v>
      </c>
      <c r="E14" s="27" t="s">
        <v>42</v>
      </c>
    </row>
    <row r="15" spans="1:16" ht="12.75" customHeight="1" x14ac:dyDescent="0.2">
      <c r="A15" s="28" t="s">
        <v>43</v>
      </c>
      <c r="E15" s="29" t="s">
        <v>44</v>
      </c>
    </row>
    <row r="16" spans="1:16" ht="76.5" customHeight="1" x14ac:dyDescent="0.2">
      <c r="A16" t="s">
        <v>45</v>
      </c>
      <c r="E16" s="27" t="s">
        <v>46</v>
      </c>
    </row>
    <row r="17" spans="1:16" ht="12.75" customHeight="1" x14ac:dyDescent="0.2">
      <c r="A17" s="17" t="s">
        <v>36</v>
      </c>
      <c r="B17" s="21" t="s">
        <v>12</v>
      </c>
      <c r="C17" s="21" t="s">
        <v>49</v>
      </c>
      <c r="D17" s="17" t="s">
        <v>38</v>
      </c>
      <c r="E17" s="22" t="s">
        <v>50</v>
      </c>
      <c r="F17" s="23" t="s">
        <v>40</v>
      </c>
      <c r="G17" s="24">
        <v>5</v>
      </c>
      <c r="H17" s="25"/>
      <c r="I17" s="25">
        <f>ROUND(ROUND(H17,2)*ROUND(G17,3),2)</f>
        <v>0</v>
      </c>
      <c r="O17">
        <f>(I17*21)/100</f>
        <v>0</v>
      </c>
      <c r="P17" t="s">
        <v>13</v>
      </c>
    </row>
    <row r="18" spans="1:16" ht="12.75" customHeight="1" x14ac:dyDescent="0.2">
      <c r="A18" s="26" t="s">
        <v>41</v>
      </c>
      <c r="E18" s="27" t="s">
        <v>42</v>
      </c>
    </row>
    <row r="19" spans="1:16" ht="12.75" customHeight="1" x14ac:dyDescent="0.2">
      <c r="A19" s="28" t="s">
        <v>43</v>
      </c>
      <c r="E19" s="29" t="s">
        <v>44</v>
      </c>
    </row>
    <row r="20" spans="1:16" ht="76.5" customHeight="1" x14ac:dyDescent="0.2">
      <c r="A20" t="s">
        <v>45</v>
      </c>
      <c r="E20" s="27" t="s">
        <v>46</v>
      </c>
    </row>
    <row r="21" spans="1:16" ht="12.75" customHeight="1" x14ac:dyDescent="0.2">
      <c r="A21" s="17" t="s">
        <v>36</v>
      </c>
      <c r="B21" s="21" t="s">
        <v>23</v>
      </c>
      <c r="C21" s="21" t="s">
        <v>51</v>
      </c>
      <c r="D21" s="17" t="s">
        <v>38</v>
      </c>
      <c r="E21" s="22" t="s">
        <v>52</v>
      </c>
      <c r="F21" s="23" t="s">
        <v>53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13</v>
      </c>
    </row>
    <row r="22" spans="1:16" ht="12.75" customHeight="1" x14ac:dyDescent="0.2">
      <c r="A22" s="26" t="s">
        <v>41</v>
      </c>
      <c r="E22" s="27" t="s">
        <v>42</v>
      </c>
    </row>
    <row r="23" spans="1:16" ht="12.75" customHeight="1" x14ac:dyDescent="0.2">
      <c r="A23" s="28" t="s">
        <v>43</v>
      </c>
      <c r="E23" s="29" t="s">
        <v>44</v>
      </c>
    </row>
    <row r="24" spans="1:16" ht="102" customHeight="1" x14ac:dyDescent="0.2">
      <c r="A24" t="s">
        <v>45</v>
      </c>
      <c r="E24" s="27" t="s">
        <v>54</v>
      </c>
    </row>
    <row r="25" spans="1:16" ht="12.75" customHeight="1" x14ac:dyDescent="0.2">
      <c r="A25" s="17" t="s">
        <v>36</v>
      </c>
      <c r="B25" s="21" t="s">
        <v>25</v>
      </c>
      <c r="C25" s="21" t="s">
        <v>55</v>
      </c>
      <c r="D25" s="17" t="s">
        <v>38</v>
      </c>
      <c r="E25" s="22" t="s">
        <v>56</v>
      </c>
      <c r="F25" s="23" t="s">
        <v>57</v>
      </c>
      <c r="G25" s="24">
        <v>4</v>
      </c>
      <c r="H25" s="25"/>
      <c r="I25" s="25">
        <f>ROUND(ROUND(H25,2)*ROUND(G25,3),2)</f>
        <v>0</v>
      </c>
      <c r="O25">
        <f>(I25*21)/100</f>
        <v>0</v>
      </c>
      <c r="P25" t="s">
        <v>13</v>
      </c>
    </row>
    <row r="26" spans="1:16" ht="12.75" customHeight="1" x14ac:dyDescent="0.2">
      <c r="A26" s="26" t="s">
        <v>41</v>
      </c>
      <c r="E26" s="27" t="s">
        <v>42</v>
      </c>
    </row>
    <row r="27" spans="1:16" ht="12.75" customHeight="1" x14ac:dyDescent="0.2">
      <c r="A27" s="28" t="s">
        <v>43</v>
      </c>
      <c r="E27" s="29" t="s">
        <v>44</v>
      </c>
    </row>
    <row r="28" spans="1:16" ht="12.75" customHeight="1" x14ac:dyDescent="0.2">
      <c r="A28" t="s">
        <v>45</v>
      </c>
      <c r="E28" s="27" t="s">
        <v>58</v>
      </c>
    </row>
    <row r="29" spans="1:16" ht="12.75" customHeight="1" x14ac:dyDescent="0.2">
      <c r="A29" s="10" t="s">
        <v>33</v>
      </c>
      <c r="B29" s="10"/>
      <c r="C29" s="30" t="s">
        <v>59</v>
      </c>
      <c r="D29" s="10"/>
      <c r="E29" s="19" t="s">
        <v>60</v>
      </c>
      <c r="F29" s="10"/>
      <c r="G29" s="10"/>
      <c r="H29" s="10"/>
      <c r="I29" s="31">
        <f>0+I30+I34+I38+I42</f>
        <v>0</v>
      </c>
    </row>
    <row r="30" spans="1:16" ht="12.75" customHeight="1" x14ac:dyDescent="0.2">
      <c r="A30" s="17" t="s">
        <v>36</v>
      </c>
      <c r="B30" s="21" t="s">
        <v>27</v>
      </c>
      <c r="C30" s="21" t="s">
        <v>61</v>
      </c>
      <c r="D30" s="17" t="s">
        <v>38</v>
      </c>
      <c r="E30" s="22" t="s">
        <v>62</v>
      </c>
      <c r="F30" s="23" t="s">
        <v>57</v>
      </c>
      <c r="G30" s="24">
        <v>2</v>
      </c>
      <c r="H30" s="25"/>
      <c r="I30" s="25">
        <f>ROUND(ROUND(H30,2)*ROUND(G30,3),2)</f>
        <v>0</v>
      </c>
      <c r="O30">
        <f>(I30*21)/100</f>
        <v>0</v>
      </c>
      <c r="P30" t="s">
        <v>13</v>
      </c>
    </row>
    <row r="31" spans="1:16" ht="12.75" customHeight="1" x14ac:dyDescent="0.2">
      <c r="A31" s="26" t="s">
        <v>41</v>
      </c>
      <c r="E31" s="27" t="s">
        <v>42</v>
      </c>
    </row>
    <row r="32" spans="1:16" ht="12.75" customHeight="1" x14ac:dyDescent="0.2">
      <c r="A32" s="28" t="s">
        <v>43</v>
      </c>
      <c r="E32" s="29" t="s">
        <v>44</v>
      </c>
    </row>
    <row r="33" spans="1:16" ht="76.5" customHeight="1" x14ac:dyDescent="0.2">
      <c r="A33" t="s">
        <v>45</v>
      </c>
      <c r="E33" s="27" t="s">
        <v>63</v>
      </c>
    </row>
    <row r="34" spans="1:16" ht="12.75" customHeight="1" x14ac:dyDescent="0.2">
      <c r="A34" s="17" t="s">
        <v>36</v>
      </c>
      <c r="B34" s="21" t="s">
        <v>64</v>
      </c>
      <c r="C34" s="21" t="s">
        <v>65</v>
      </c>
      <c r="D34" s="17" t="s">
        <v>38</v>
      </c>
      <c r="E34" s="22" t="s">
        <v>66</v>
      </c>
      <c r="F34" s="23" t="s">
        <v>57</v>
      </c>
      <c r="G34" s="24">
        <v>2</v>
      </c>
      <c r="H34" s="25"/>
      <c r="I34" s="25">
        <f>ROUND(ROUND(H34,2)*ROUND(G34,3),2)</f>
        <v>0</v>
      </c>
      <c r="O34">
        <f>(I34*21)/100</f>
        <v>0</v>
      </c>
      <c r="P34" t="s">
        <v>13</v>
      </c>
    </row>
    <row r="35" spans="1:16" ht="12.75" customHeight="1" x14ac:dyDescent="0.2">
      <c r="A35" s="26" t="s">
        <v>41</v>
      </c>
      <c r="E35" s="27" t="s">
        <v>42</v>
      </c>
    </row>
    <row r="36" spans="1:16" ht="12.75" customHeight="1" x14ac:dyDescent="0.2">
      <c r="A36" s="28" t="s">
        <v>43</v>
      </c>
      <c r="E36" s="29" t="s">
        <v>44</v>
      </c>
    </row>
    <row r="37" spans="1:16" ht="102" customHeight="1" x14ac:dyDescent="0.2">
      <c r="A37" t="s">
        <v>45</v>
      </c>
      <c r="E37" s="27" t="s">
        <v>67</v>
      </c>
    </row>
    <row r="38" spans="1:16" ht="12.75" customHeight="1" x14ac:dyDescent="0.2">
      <c r="A38" s="17" t="s">
        <v>36</v>
      </c>
      <c r="B38" s="21" t="s">
        <v>68</v>
      </c>
      <c r="C38" s="21" t="s">
        <v>69</v>
      </c>
      <c r="D38" s="17" t="s">
        <v>38</v>
      </c>
      <c r="E38" s="22" t="s">
        <v>70</v>
      </c>
      <c r="F38" s="23" t="s">
        <v>57</v>
      </c>
      <c r="G38" s="24">
        <v>2</v>
      </c>
      <c r="H38" s="25"/>
      <c r="I38" s="25">
        <f>ROUND(ROUND(H38,2)*ROUND(G38,3),2)</f>
        <v>0</v>
      </c>
      <c r="O38">
        <f>(I38*21)/100</f>
        <v>0</v>
      </c>
      <c r="P38" t="s">
        <v>13</v>
      </c>
    </row>
    <row r="39" spans="1:16" ht="12.75" customHeight="1" x14ac:dyDescent="0.2">
      <c r="A39" s="26" t="s">
        <v>41</v>
      </c>
      <c r="E39" s="27" t="s">
        <v>42</v>
      </c>
    </row>
    <row r="40" spans="1:16" ht="12.75" customHeight="1" x14ac:dyDescent="0.2">
      <c r="A40" s="28" t="s">
        <v>43</v>
      </c>
      <c r="E40" s="29" t="s">
        <v>44</v>
      </c>
    </row>
    <row r="41" spans="1:16" ht="76.5" customHeight="1" x14ac:dyDescent="0.2">
      <c r="A41" t="s">
        <v>45</v>
      </c>
      <c r="E41" s="27" t="s">
        <v>71</v>
      </c>
    </row>
    <row r="42" spans="1:16" ht="12.75" customHeight="1" x14ac:dyDescent="0.2">
      <c r="A42" s="17" t="s">
        <v>36</v>
      </c>
      <c r="B42" s="21" t="s">
        <v>72</v>
      </c>
      <c r="C42" s="21" t="s">
        <v>73</v>
      </c>
      <c r="D42" s="17" t="s">
        <v>38</v>
      </c>
      <c r="E42" s="22" t="s">
        <v>74</v>
      </c>
      <c r="F42" s="23" t="s">
        <v>57</v>
      </c>
      <c r="G42" s="24">
        <v>1</v>
      </c>
      <c r="H42" s="25"/>
      <c r="I42" s="25">
        <f>ROUND(ROUND(H42,2)*ROUND(G42,3),2)</f>
        <v>0</v>
      </c>
      <c r="O42">
        <f>(I42*21)/100</f>
        <v>0</v>
      </c>
      <c r="P42" t="s">
        <v>13</v>
      </c>
    </row>
    <row r="43" spans="1:16" ht="12.75" customHeight="1" x14ac:dyDescent="0.2">
      <c r="A43" s="26" t="s">
        <v>41</v>
      </c>
      <c r="E43" s="27" t="s">
        <v>42</v>
      </c>
    </row>
    <row r="44" spans="1:16" ht="12.75" customHeight="1" x14ac:dyDescent="0.2">
      <c r="A44" s="28" t="s">
        <v>43</v>
      </c>
      <c r="E44" s="29" t="s">
        <v>44</v>
      </c>
    </row>
    <row r="45" spans="1:16" ht="12.75" customHeight="1" x14ac:dyDescent="0.2">
      <c r="A45" t="s">
        <v>45</v>
      </c>
      <c r="E45" s="27" t="s">
        <v>75</v>
      </c>
    </row>
    <row r="46" spans="1:16" ht="12.75" customHeight="1" x14ac:dyDescent="0.2">
      <c r="A46" s="10" t="s">
        <v>33</v>
      </c>
      <c r="B46" s="10"/>
      <c r="C46" s="30" t="s">
        <v>76</v>
      </c>
      <c r="D46" s="10"/>
      <c r="E46" s="19" t="s">
        <v>77</v>
      </c>
      <c r="F46" s="10"/>
      <c r="G46" s="10"/>
      <c r="H46" s="10"/>
      <c r="I46" s="31">
        <f>0+I47+I51+I55+I59+I63+I67+I71+I75+I79+I83+I87+I91+I95+I99+I103+I107</f>
        <v>0</v>
      </c>
    </row>
    <row r="47" spans="1:16" ht="12.75" customHeight="1" x14ac:dyDescent="0.2">
      <c r="A47" s="17" t="s">
        <v>36</v>
      </c>
      <c r="B47" s="21" t="s">
        <v>30</v>
      </c>
      <c r="C47" s="21" t="s">
        <v>78</v>
      </c>
      <c r="D47" s="17" t="s">
        <v>38</v>
      </c>
      <c r="E47" s="22" t="s">
        <v>79</v>
      </c>
      <c r="F47" s="23" t="s">
        <v>40</v>
      </c>
      <c r="G47" s="24">
        <v>5</v>
      </c>
      <c r="H47" s="25"/>
      <c r="I47" s="25">
        <f>ROUND(ROUND(H47,2)*ROUND(G47,3),2)</f>
        <v>0</v>
      </c>
      <c r="O47">
        <f>(I47*21)/100</f>
        <v>0</v>
      </c>
      <c r="P47" t="s">
        <v>13</v>
      </c>
    </row>
    <row r="48" spans="1:16" ht="12.75" customHeight="1" x14ac:dyDescent="0.2">
      <c r="A48" s="26" t="s">
        <v>41</v>
      </c>
      <c r="E48" s="27" t="s">
        <v>42</v>
      </c>
    </row>
    <row r="49" spans="1:16" ht="12.75" customHeight="1" x14ac:dyDescent="0.2">
      <c r="A49" s="28" t="s">
        <v>43</v>
      </c>
      <c r="E49" s="29" t="s">
        <v>80</v>
      </c>
    </row>
    <row r="50" spans="1:16" ht="76.5" customHeight="1" x14ac:dyDescent="0.2">
      <c r="A50" t="s">
        <v>45</v>
      </c>
      <c r="E50" s="27" t="s">
        <v>81</v>
      </c>
    </row>
    <row r="51" spans="1:16" ht="12.75" customHeight="1" x14ac:dyDescent="0.2">
      <c r="A51" s="17" t="s">
        <v>36</v>
      </c>
      <c r="B51" s="21" t="s">
        <v>32</v>
      </c>
      <c r="C51" s="21" t="s">
        <v>82</v>
      </c>
      <c r="D51" s="17" t="s">
        <v>38</v>
      </c>
      <c r="E51" s="22" t="s">
        <v>83</v>
      </c>
      <c r="F51" s="23" t="s">
        <v>40</v>
      </c>
      <c r="G51" s="24">
        <v>38</v>
      </c>
      <c r="H51" s="25"/>
      <c r="I51" s="25">
        <f>ROUND(ROUND(H51,2)*ROUND(G51,3),2)</f>
        <v>0</v>
      </c>
      <c r="O51">
        <f>(I51*21)/100</f>
        <v>0</v>
      </c>
      <c r="P51" t="s">
        <v>13</v>
      </c>
    </row>
    <row r="52" spans="1:16" ht="12.75" customHeight="1" x14ac:dyDescent="0.2">
      <c r="A52" s="26" t="s">
        <v>41</v>
      </c>
      <c r="E52" s="27" t="s">
        <v>42</v>
      </c>
    </row>
    <row r="53" spans="1:16" ht="12.75" customHeight="1" x14ac:dyDescent="0.2">
      <c r="A53" s="28" t="s">
        <v>43</v>
      </c>
      <c r="E53" s="29" t="s">
        <v>80</v>
      </c>
    </row>
    <row r="54" spans="1:16" ht="76.5" customHeight="1" x14ac:dyDescent="0.2">
      <c r="A54" t="s">
        <v>45</v>
      </c>
      <c r="E54" s="27" t="s">
        <v>81</v>
      </c>
    </row>
    <row r="55" spans="1:16" ht="12.75" customHeight="1" x14ac:dyDescent="0.2">
      <c r="A55" s="17" t="s">
        <v>36</v>
      </c>
      <c r="B55" s="21" t="s">
        <v>84</v>
      </c>
      <c r="C55" s="21" t="s">
        <v>85</v>
      </c>
      <c r="D55" s="17" t="s">
        <v>38</v>
      </c>
      <c r="E55" s="22" t="s">
        <v>86</v>
      </c>
      <c r="F55" s="23" t="s">
        <v>40</v>
      </c>
      <c r="G55" s="24">
        <v>18</v>
      </c>
      <c r="H55" s="25"/>
      <c r="I55" s="25">
        <f>ROUND(ROUND(H55,2)*ROUND(G55,3),2)</f>
        <v>0</v>
      </c>
      <c r="O55">
        <f>(I55*21)/100</f>
        <v>0</v>
      </c>
      <c r="P55" t="s">
        <v>13</v>
      </c>
    </row>
    <row r="56" spans="1:16" ht="12.75" customHeight="1" x14ac:dyDescent="0.2">
      <c r="A56" s="26" t="s">
        <v>41</v>
      </c>
      <c r="E56" s="27" t="s">
        <v>42</v>
      </c>
    </row>
    <row r="57" spans="1:16" ht="12.75" customHeight="1" x14ac:dyDescent="0.2">
      <c r="A57" s="28" t="s">
        <v>43</v>
      </c>
      <c r="E57" s="29" t="s">
        <v>80</v>
      </c>
    </row>
    <row r="58" spans="1:16" ht="76.5" customHeight="1" x14ac:dyDescent="0.2">
      <c r="A58" t="s">
        <v>45</v>
      </c>
      <c r="E58" s="27" t="s">
        <v>81</v>
      </c>
    </row>
    <row r="59" spans="1:16" ht="12.75" customHeight="1" x14ac:dyDescent="0.2">
      <c r="A59" s="17" t="s">
        <v>36</v>
      </c>
      <c r="B59" s="21" t="s">
        <v>87</v>
      </c>
      <c r="C59" s="21" t="s">
        <v>88</v>
      </c>
      <c r="D59" s="17" t="s">
        <v>38</v>
      </c>
      <c r="E59" s="22" t="s">
        <v>89</v>
      </c>
      <c r="F59" s="23" t="s">
        <v>40</v>
      </c>
      <c r="G59" s="24">
        <v>84</v>
      </c>
      <c r="H59" s="25"/>
      <c r="I59" s="25">
        <f>ROUND(ROUND(H59,2)*ROUND(G59,3),2)</f>
        <v>0</v>
      </c>
      <c r="O59">
        <f>(I59*21)/100</f>
        <v>0</v>
      </c>
      <c r="P59" t="s">
        <v>13</v>
      </c>
    </row>
    <row r="60" spans="1:16" ht="12.75" customHeight="1" x14ac:dyDescent="0.2">
      <c r="A60" s="26" t="s">
        <v>41</v>
      </c>
      <c r="E60" s="27" t="s">
        <v>42</v>
      </c>
    </row>
    <row r="61" spans="1:16" ht="12.75" customHeight="1" x14ac:dyDescent="0.2">
      <c r="A61" s="28" t="s">
        <v>43</v>
      </c>
      <c r="E61" s="29" t="s">
        <v>80</v>
      </c>
    </row>
    <row r="62" spans="1:16" ht="12.75" customHeight="1" x14ac:dyDescent="0.2">
      <c r="A62" t="s">
        <v>45</v>
      </c>
      <c r="E62" s="27" t="s">
        <v>90</v>
      </c>
    </row>
    <row r="63" spans="1:16" ht="12.75" customHeight="1" x14ac:dyDescent="0.2">
      <c r="A63" s="17" t="s">
        <v>36</v>
      </c>
      <c r="B63" s="21" t="s">
        <v>91</v>
      </c>
      <c r="C63" s="21" t="s">
        <v>92</v>
      </c>
      <c r="D63" s="17" t="s">
        <v>38</v>
      </c>
      <c r="E63" s="22" t="s">
        <v>93</v>
      </c>
      <c r="F63" s="23" t="s">
        <v>57</v>
      </c>
      <c r="G63" s="24">
        <v>24</v>
      </c>
      <c r="H63" s="25"/>
      <c r="I63" s="25">
        <f>ROUND(ROUND(H63,2)*ROUND(G63,3),2)</f>
        <v>0</v>
      </c>
      <c r="O63">
        <f>(I63*21)/100</f>
        <v>0</v>
      </c>
      <c r="P63" t="s">
        <v>13</v>
      </c>
    </row>
    <row r="64" spans="1:16" ht="12.75" customHeight="1" x14ac:dyDescent="0.2">
      <c r="A64" s="26" t="s">
        <v>41</v>
      </c>
      <c r="E64" s="27" t="s">
        <v>42</v>
      </c>
    </row>
    <row r="65" spans="1:16" ht="12.75" customHeight="1" x14ac:dyDescent="0.2">
      <c r="A65" s="28" t="s">
        <v>43</v>
      </c>
      <c r="E65" s="29" t="s">
        <v>80</v>
      </c>
    </row>
    <row r="66" spans="1:16" ht="12.75" customHeight="1" x14ac:dyDescent="0.2">
      <c r="A66" t="s">
        <v>45</v>
      </c>
      <c r="E66" s="27" t="s">
        <v>94</v>
      </c>
    </row>
    <row r="67" spans="1:16" ht="12.75" customHeight="1" x14ac:dyDescent="0.2">
      <c r="A67" s="17" t="s">
        <v>36</v>
      </c>
      <c r="B67" s="21" t="s">
        <v>95</v>
      </c>
      <c r="C67" s="21" t="s">
        <v>96</v>
      </c>
      <c r="D67" s="17" t="s">
        <v>38</v>
      </c>
      <c r="E67" s="22" t="s">
        <v>97</v>
      </c>
      <c r="F67" s="23" t="s">
        <v>40</v>
      </c>
      <c r="G67" s="24">
        <v>30</v>
      </c>
      <c r="H67" s="25"/>
      <c r="I67" s="25">
        <f>ROUND(ROUND(H67,2)*ROUND(G67,3),2)</f>
        <v>0</v>
      </c>
      <c r="O67">
        <f>(I67*21)/100</f>
        <v>0</v>
      </c>
      <c r="P67" t="s">
        <v>13</v>
      </c>
    </row>
    <row r="68" spans="1:16" ht="12.75" customHeight="1" x14ac:dyDescent="0.2">
      <c r="A68" s="26" t="s">
        <v>41</v>
      </c>
      <c r="E68" s="27" t="s">
        <v>42</v>
      </c>
    </row>
    <row r="69" spans="1:16" ht="12.75" customHeight="1" x14ac:dyDescent="0.2">
      <c r="A69" s="28" t="s">
        <v>43</v>
      </c>
      <c r="E69" s="29" t="s">
        <v>80</v>
      </c>
    </row>
    <row r="70" spans="1:16" ht="12.75" customHeight="1" x14ac:dyDescent="0.2">
      <c r="A70" t="s">
        <v>45</v>
      </c>
      <c r="E70" s="27" t="s">
        <v>98</v>
      </c>
    </row>
    <row r="71" spans="1:16" ht="12.75" customHeight="1" x14ac:dyDescent="0.2">
      <c r="A71" s="17" t="s">
        <v>36</v>
      </c>
      <c r="B71" s="21" t="s">
        <v>99</v>
      </c>
      <c r="C71" s="21" t="s">
        <v>100</v>
      </c>
      <c r="D71" s="17" t="s">
        <v>38</v>
      </c>
      <c r="E71" s="22" t="s">
        <v>101</v>
      </c>
      <c r="F71" s="23" t="s">
        <v>40</v>
      </c>
      <c r="G71" s="24">
        <v>23</v>
      </c>
      <c r="H71" s="25"/>
      <c r="I71" s="25">
        <f>ROUND(ROUND(H71,2)*ROUND(G71,3),2)</f>
        <v>0</v>
      </c>
      <c r="O71">
        <f>(I71*21)/100</f>
        <v>0</v>
      </c>
      <c r="P71" t="s">
        <v>13</v>
      </c>
    </row>
    <row r="72" spans="1:16" ht="12.75" customHeight="1" x14ac:dyDescent="0.2">
      <c r="A72" s="26" t="s">
        <v>41</v>
      </c>
      <c r="E72" s="27" t="s">
        <v>42</v>
      </c>
    </row>
    <row r="73" spans="1:16" ht="12.75" customHeight="1" x14ac:dyDescent="0.2">
      <c r="A73" s="28" t="s">
        <v>43</v>
      </c>
      <c r="E73" s="29" t="s">
        <v>80</v>
      </c>
    </row>
    <row r="74" spans="1:16" ht="12.75" customHeight="1" x14ac:dyDescent="0.2">
      <c r="A74" t="s">
        <v>45</v>
      </c>
      <c r="E74" s="27" t="s">
        <v>98</v>
      </c>
    </row>
    <row r="75" spans="1:16" ht="12.75" customHeight="1" x14ac:dyDescent="0.2">
      <c r="A75" s="17" t="s">
        <v>36</v>
      </c>
      <c r="B75" s="21" t="s">
        <v>102</v>
      </c>
      <c r="C75" s="21" t="s">
        <v>103</v>
      </c>
      <c r="D75" s="17" t="s">
        <v>38</v>
      </c>
      <c r="E75" s="22" t="s">
        <v>104</v>
      </c>
      <c r="F75" s="23" t="s">
        <v>40</v>
      </c>
      <c r="G75" s="24">
        <v>102</v>
      </c>
      <c r="H75" s="25"/>
      <c r="I75" s="25">
        <f>ROUND(ROUND(H75,2)*ROUND(G75,3),2)</f>
        <v>0</v>
      </c>
      <c r="O75">
        <f>(I75*21)/100</f>
        <v>0</v>
      </c>
      <c r="P75" t="s">
        <v>13</v>
      </c>
    </row>
    <row r="76" spans="1:16" ht="12.75" customHeight="1" x14ac:dyDescent="0.2">
      <c r="A76" s="26" t="s">
        <v>41</v>
      </c>
      <c r="E76" s="27" t="s">
        <v>42</v>
      </c>
    </row>
    <row r="77" spans="1:16" ht="12.75" customHeight="1" x14ac:dyDescent="0.2">
      <c r="A77" s="28" t="s">
        <v>43</v>
      </c>
      <c r="E77" s="29" t="s">
        <v>80</v>
      </c>
    </row>
    <row r="78" spans="1:16" ht="12.75" customHeight="1" x14ac:dyDescent="0.2">
      <c r="A78" t="s">
        <v>45</v>
      </c>
      <c r="E78" s="27" t="s">
        <v>98</v>
      </c>
    </row>
    <row r="79" spans="1:16" ht="12.75" customHeight="1" x14ac:dyDescent="0.2">
      <c r="A79" s="17" t="s">
        <v>36</v>
      </c>
      <c r="B79" s="21" t="s">
        <v>105</v>
      </c>
      <c r="C79" s="21" t="s">
        <v>106</v>
      </c>
      <c r="D79" s="17" t="s">
        <v>38</v>
      </c>
      <c r="E79" s="22" t="s">
        <v>107</v>
      </c>
      <c r="F79" s="23" t="s">
        <v>40</v>
      </c>
      <c r="G79" s="24">
        <v>38</v>
      </c>
      <c r="H79" s="25"/>
      <c r="I79" s="25">
        <f>ROUND(ROUND(H79,2)*ROUND(G79,3),2)</f>
        <v>0</v>
      </c>
      <c r="O79">
        <f>(I79*21)/100</f>
        <v>0</v>
      </c>
      <c r="P79" t="s">
        <v>13</v>
      </c>
    </row>
    <row r="80" spans="1:16" ht="12.75" customHeight="1" x14ac:dyDescent="0.2">
      <c r="A80" s="26" t="s">
        <v>41</v>
      </c>
      <c r="E80" s="27" t="s">
        <v>42</v>
      </c>
    </row>
    <row r="81" spans="1:16" ht="12.75" customHeight="1" x14ac:dyDescent="0.2">
      <c r="A81" s="28" t="s">
        <v>43</v>
      </c>
      <c r="E81" s="29" t="s">
        <v>80</v>
      </c>
    </row>
    <row r="82" spans="1:16" ht="12.75" customHeight="1" x14ac:dyDescent="0.2">
      <c r="A82" t="s">
        <v>45</v>
      </c>
      <c r="E82" s="27" t="s">
        <v>98</v>
      </c>
    </row>
    <row r="83" spans="1:16" ht="12.75" customHeight="1" x14ac:dyDescent="0.2">
      <c r="A83" s="17" t="s">
        <v>36</v>
      </c>
      <c r="B83" s="21" t="s">
        <v>108</v>
      </c>
      <c r="C83" s="21" t="s">
        <v>109</v>
      </c>
      <c r="D83" s="17" t="s">
        <v>38</v>
      </c>
      <c r="E83" s="22" t="s">
        <v>110</v>
      </c>
      <c r="F83" s="23" t="s">
        <v>57</v>
      </c>
      <c r="G83" s="24">
        <v>15</v>
      </c>
      <c r="H83" s="25"/>
      <c r="I83" s="25">
        <f>ROUND(ROUND(H83,2)*ROUND(G83,3),2)</f>
        <v>0</v>
      </c>
      <c r="O83">
        <f>(I83*21)/100</f>
        <v>0</v>
      </c>
      <c r="P83" t="s">
        <v>13</v>
      </c>
    </row>
    <row r="84" spans="1:16" ht="12.75" customHeight="1" x14ac:dyDescent="0.2">
      <c r="A84" s="26" t="s">
        <v>41</v>
      </c>
      <c r="E84" s="27" t="s">
        <v>42</v>
      </c>
    </row>
    <row r="85" spans="1:16" ht="12.75" customHeight="1" x14ac:dyDescent="0.2">
      <c r="A85" s="28" t="s">
        <v>43</v>
      </c>
      <c r="E85" s="29" t="s">
        <v>80</v>
      </c>
    </row>
    <row r="86" spans="1:16" ht="12.75" customHeight="1" x14ac:dyDescent="0.2">
      <c r="A86" t="s">
        <v>45</v>
      </c>
      <c r="E86" s="27" t="s">
        <v>90</v>
      </c>
    </row>
    <row r="87" spans="1:16" ht="12.75" customHeight="1" x14ac:dyDescent="0.2">
      <c r="A87" s="17" t="s">
        <v>36</v>
      </c>
      <c r="B87" s="21" t="s">
        <v>111</v>
      </c>
      <c r="C87" s="21" t="s">
        <v>112</v>
      </c>
      <c r="D87" s="17" t="s">
        <v>38</v>
      </c>
      <c r="E87" s="22" t="s">
        <v>113</v>
      </c>
      <c r="F87" s="23" t="s">
        <v>57</v>
      </c>
      <c r="G87" s="24">
        <v>1</v>
      </c>
      <c r="H87" s="25"/>
      <c r="I87" s="25">
        <f>ROUND(ROUND(H87,2)*ROUND(G87,3),2)</f>
        <v>0</v>
      </c>
      <c r="O87">
        <f>(I87*21)/100</f>
        <v>0</v>
      </c>
      <c r="P87" t="s">
        <v>13</v>
      </c>
    </row>
    <row r="88" spans="1:16" ht="12.75" customHeight="1" x14ac:dyDescent="0.2">
      <c r="A88" s="26" t="s">
        <v>41</v>
      </c>
      <c r="E88" s="27" t="s">
        <v>42</v>
      </c>
    </row>
    <row r="89" spans="1:16" ht="12.75" customHeight="1" x14ac:dyDescent="0.2">
      <c r="A89" s="28" t="s">
        <v>43</v>
      </c>
      <c r="E89" s="29" t="s">
        <v>80</v>
      </c>
    </row>
    <row r="90" spans="1:16" ht="89.25" customHeight="1" x14ac:dyDescent="0.2">
      <c r="A90" t="s">
        <v>45</v>
      </c>
      <c r="E90" s="27" t="s">
        <v>114</v>
      </c>
    </row>
    <row r="91" spans="1:16" ht="12.75" customHeight="1" x14ac:dyDescent="0.2">
      <c r="A91" s="17" t="s">
        <v>36</v>
      </c>
      <c r="B91" s="21" t="s">
        <v>115</v>
      </c>
      <c r="C91" s="21" t="s">
        <v>116</v>
      </c>
      <c r="D91" s="17" t="s">
        <v>38</v>
      </c>
      <c r="E91" s="22" t="s">
        <v>117</v>
      </c>
      <c r="F91" s="23" t="s">
        <v>57</v>
      </c>
      <c r="G91" s="24">
        <v>2</v>
      </c>
      <c r="H91" s="25"/>
      <c r="I91" s="25">
        <f>ROUND(ROUND(H91,2)*ROUND(G91,3),2)</f>
        <v>0</v>
      </c>
      <c r="O91">
        <f>(I91*21)/100</f>
        <v>0</v>
      </c>
      <c r="P91" t="s">
        <v>13</v>
      </c>
    </row>
    <row r="92" spans="1:16" ht="12.75" customHeight="1" x14ac:dyDescent="0.2">
      <c r="A92" s="26" t="s">
        <v>41</v>
      </c>
      <c r="E92" s="27" t="s">
        <v>42</v>
      </c>
    </row>
    <row r="93" spans="1:16" ht="12.75" customHeight="1" x14ac:dyDescent="0.2">
      <c r="A93" s="28" t="s">
        <v>43</v>
      </c>
      <c r="E93" s="29" t="s">
        <v>80</v>
      </c>
    </row>
    <row r="94" spans="1:16" ht="89.25" customHeight="1" x14ac:dyDescent="0.2">
      <c r="A94" t="s">
        <v>45</v>
      </c>
      <c r="E94" s="27" t="s">
        <v>114</v>
      </c>
    </row>
    <row r="95" spans="1:16" ht="12.75" customHeight="1" x14ac:dyDescent="0.2">
      <c r="A95" s="17" t="s">
        <v>36</v>
      </c>
      <c r="B95" s="21" t="s">
        <v>118</v>
      </c>
      <c r="C95" s="21" t="s">
        <v>119</v>
      </c>
      <c r="D95" s="17" t="s">
        <v>38</v>
      </c>
      <c r="E95" s="22" t="s">
        <v>120</v>
      </c>
      <c r="F95" s="23" t="s">
        <v>57</v>
      </c>
      <c r="G95" s="24">
        <v>1</v>
      </c>
      <c r="H95" s="25"/>
      <c r="I95" s="25">
        <f>ROUND(ROUND(H95,2)*ROUND(G95,3),2)</f>
        <v>0</v>
      </c>
      <c r="O95">
        <f>(I95*21)/100</f>
        <v>0</v>
      </c>
      <c r="P95" t="s">
        <v>13</v>
      </c>
    </row>
    <row r="96" spans="1:16" ht="12.75" customHeight="1" x14ac:dyDescent="0.2">
      <c r="A96" s="26" t="s">
        <v>41</v>
      </c>
      <c r="E96" s="27" t="s">
        <v>42</v>
      </c>
    </row>
    <row r="97" spans="1:16" ht="12.75" customHeight="1" x14ac:dyDescent="0.2">
      <c r="A97" s="28" t="s">
        <v>43</v>
      </c>
      <c r="E97" s="29" t="s">
        <v>80</v>
      </c>
    </row>
    <row r="98" spans="1:16" ht="89.25" customHeight="1" x14ac:dyDescent="0.2">
      <c r="A98" t="s">
        <v>45</v>
      </c>
      <c r="E98" s="27" t="s">
        <v>114</v>
      </c>
    </row>
    <row r="99" spans="1:16" ht="12.75" customHeight="1" x14ac:dyDescent="0.2">
      <c r="A99" s="17" t="s">
        <v>36</v>
      </c>
      <c r="B99" s="21" t="s">
        <v>121</v>
      </c>
      <c r="C99" s="21" t="s">
        <v>122</v>
      </c>
      <c r="D99" s="17" t="s">
        <v>38</v>
      </c>
      <c r="E99" s="22" t="s">
        <v>123</v>
      </c>
      <c r="F99" s="23" t="s">
        <v>57</v>
      </c>
      <c r="G99" s="24">
        <v>10</v>
      </c>
      <c r="H99" s="25"/>
      <c r="I99" s="25">
        <f>ROUND(ROUND(H99,2)*ROUND(G99,3),2)</f>
        <v>0</v>
      </c>
      <c r="O99">
        <f>(I99*21)/100</f>
        <v>0</v>
      </c>
      <c r="P99" t="s">
        <v>13</v>
      </c>
    </row>
    <row r="100" spans="1:16" ht="12.75" customHeight="1" x14ac:dyDescent="0.2">
      <c r="A100" s="26" t="s">
        <v>41</v>
      </c>
      <c r="E100" s="27" t="s">
        <v>42</v>
      </c>
    </row>
    <row r="101" spans="1:16" ht="12.75" customHeight="1" x14ac:dyDescent="0.2">
      <c r="A101" s="28" t="s">
        <v>43</v>
      </c>
      <c r="E101" s="29" t="s">
        <v>80</v>
      </c>
    </row>
    <row r="102" spans="1:16" ht="89.25" customHeight="1" x14ac:dyDescent="0.2">
      <c r="A102" t="s">
        <v>45</v>
      </c>
      <c r="E102" s="27" t="s">
        <v>114</v>
      </c>
    </row>
    <row r="103" spans="1:16" ht="12.75" customHeight="1" x14ac:dyDescent="0.2">
      <c r="A103" s="17" t="s">
        <v>36</v>
      </c>
      <c r="B103" s="21" t="s">
        <v>124</v>
      </c>
      <c r="C103" s="21" t="s">
        <v>125</v>
      </c>
      <c r="D103" s="17" t="s">
        <v>38</v>
      </c>
      <c r="E103" s="22" t="s">
        <v>126</v>
      </c>
      <c r="F103" s="23" t="s">
        <v>57</v>
      </c>
      <c r="G103" s="24">
        <v>75</v>
      </c>
      <c r="H103" s="25"/>
      <c r="I103" s="25">
        <f>ROUND(ROUND(H103,2)*ROUND(G103,3),2)</f>
        <v>0</v>
      </c>
      <c r="O103">
        <f>(I103*21)/100</f>
        <v>0</v>
      </c>
      <c r="P103" t="s">
        <v>13</v>
      </c>
    </row>
    <row r="104" spans="1:16" ht="12.75" customHeight="1" x14ac:dyDescent="0.2">
      <c r="A104" s="26" t="s">
        <v>41</v>
      </c>
      <c r="E104" s="27" t="s">
        <v>42</v>
      </c>
    </row>
    <row r="105" spans="1:16" ht="12.75" customHeight="1" x14ac:dyDescent="0.2">
      <c r="A105" s="28" t="s">
        <v>43</v>
      </c>
      <c r="E105" s="29" t="s">
        <v>80</v>
      </c>
    </row>
    <row r="106" spans="1:16" ht="89.25" customHeight="1" x14ac:dyDescent="0.2">
      <c r="A106" t="s">
        <v>45</v>
      </c>
      <c r="E106" s="27" t="s">
        <v>127</v>
      </c>
    </row>
    <row r="107" spans="1:16" ht="12.75" customHeight="1" x14ac:dyDescent="0.2">
      <c r="A107" s="17" t="s">
        <v>36</v>
      </c>
      <c r="B107" s="21" t="s">
        <v>128</v>
      </c>
      <c r="C107" s="21" t="s">
        <v>129</v>
      </c>
      <c r="D107" s="17" t="s">
        <v>38</v>
      </c>
      <c r="E107" s="22" t="s">
        <v>130</v>
      </c>
      <c r="F107" s="23" t="s">
        <v>57</v>
      </c>
      <c r="G107" s="24">
        <v>1</v>
      </c>
      <c r="H107" s="25"/>
      <c r="I107" s="25">
        <f>ROUND(ROUND(H107,2)*ROUND(G107,3),2)</f>
        <v>0</v>
      </c>
      <c r="O107">
        <f>(I107*21)/100</f>
        <v>0</v>
      </c>
      <c r="P107" t="s">
        <v>13</v>
      </c>
    </row>
    <row r="108" spans="1:16" ht="12.75" customHeight="1" x14ac:dyDescent="0.2">
      <c r="A108" s="26" t="s">
        <v>41</v>
      </c>
      <c r="E108" s="27" t="s">
        <v>42</v>
      </c>
    </row>
    <row r="109" spans="1:16" ht="12.75" customHeight="1" x14ac:dyDescent="0.2">
      <c r="A109" s="28" t="s">
        <v>43</v>
      </c>
      <c r="E109" s="29" t="s">
        <v>44</v>
      </c>
    </row>
    <row r="110" spans="1:16" ht="89.25" customHeight="1" x14ac:dyDescent="0.2">
      <c r="A110" t="s">
        <v>45</v>
      </c>
      <c r="E110" s="27" t="s">
        <v>131</v>
      </c>
    </row>
    <row r="111" spans="1:16" ht="12.75" customHeight="1" x14ac:dyDescent="0.2">
      <c r="A111" s="10" t="s">
        <v>33</v>
      </c>
      <c r="B111" s="10"/>
      <c r="C111" s="30" t="s">
        <v>132</v>
      </c>
      <c r="D111" s="10"/>
      <c r="E111" s="19" t="s">
        <v>133</v>
      </c>
      <c r="F111" s="10"/>
      <c r="G111" s="10"/>
      <c r="H111" s="10"/>
      <c r="I111" s="31">
        <f>0+I112+I116+I120+I124+I128</f>
        <v>0</v>
      </c>
    </row>
    <row r="112" spans="1:16" ht="12.75" customHeight="1" x14ac:dyDescent="0.2">
      <c r="A112" s="17" t="s">
        <v>36</v>
      </c>
      <c r="B112" s="21" t="s">
        <v>134</v>
      </c>
      <c r="C112" s="21" t="s">
        <v>135</v>
      </c>
      <c r="D112" s="17" t="s">
        <v>38</v>
      </c>
      <c r="E112" s="22" t="s">
        <v>136</v>
      </c>
      <c r="F112" s="23" t="s">
        <v>57</v>
      </c>
      <c r="G112" s="24">
        <v>3</v>
      </c>
      <c r="H112" s="25"/>
      <c r="I112" s="25">
        <f>ROUND(ROUND(H112,2)*ROUND(G112,3),2)</f>
        <v>0</v>
      </c>
      <c r="O112">
        <f>(I112*21)/100</f>
        <v>0</v>
      </c>
      <c r="P112" t="s">
        <v>13</v>
      </c>
    </row>
    <row r="113" spans="1:16" ht="12.75" customHeight="1" x14ac:dyDescent="0.2">
      <c r="A113" s="26" t="s">
        <v>41</v>
      </c>
      <c r="E113" s="27" t="s">
        <v>42</v>
      </c>
    </row>
    <row r="114" spans="1:16" ht="12.75" customHeight="1" x14ac:dyDescent="0.2">
      <c r="A114" s="28" t="s">
        <v>43</v>
      </c>
      <c r="E114" s="29" t="s">
        <v>44</v>
      </c>
    </row>
    <row r="115" spans="1:16" ht="102" customHeight="1" x14ac:dyDescent="0.2">
      <c r="A115" t="s">
        <v>45</v>
      </c>
      <c r="E115" s="27" t="s">
        <v>137</v>
      </c>
    </row>
    <row r="116" spans="1:16" ht="12.75" customHeight="1" x14ac:dyDescent="0.2">
      <c r="A116" s="17" t="s">
        <v>36</v>
      </c>
      <c r="B116" s="21" t="s">
        <v>138</v>
      </c>
      <c r="C116" s="21" t="s">
        <v>139</v>
      </c>
      <c r="D116" s="17" t="s">
        <v>38</v>
      </c>
      <c r="E116" s="22" t="s">
        <v>140</v>
      </c>
      <c r="F116" s="23" t="s">
        <v>57</v>
      </c>
      <c r="G116" s="24">
        <v>3</v>
      </c>
      <c r="H116" s="25"/>
      <c r="I116" s="25">
        <f>ROUND(ROUND(H116,2)*ROUND(G116,3),2)</f>
        <v>0</v>
      </c>
      <c r="O116">
        <f>(I116*21)/100</f>
        <v>0</v>
      </c>
      <c r="P116" t="s">
        <v>13</v>
      </c>
    </row>
    <row r="117" spans="1:16" ht="12.75" customHeight="1" x14ac:dyDescent="0.2">
      <c r="A117" s="26" t="s">
        <v>41</v>
      </c>
      <c r="E117" s="27" t="s">
        <v>42</v>
      </c>
    </row>
    <row r="118" spans="1:16" ht="12.75" customHeight="1" x14ac:dyDescent="0.2">
      <c r="A118" s="28" t="s">
        <v>43</v>
      </c>
      <c r="E118" s="29" t="s">
        <v>44</v>
      </c>
    </row>
    <row r="119" spans="1:16" ht="102" customHeight="1" x14ac:dyDescent="0.2">
      <c r="A119" t="s">
        <v>45</v>
      </c>
      <c r="E119" s="27" t="s">
        <v>137</v>
      </c>
    </row>
    <row r="120" spans="1:16" ht="12.75" customHeight="1" x14ac:dyDescent="0.2">
      <c r="A120" s="17" t="s">
        <v>36</v>
      </c>
      <c r="B120" s="21" t="s">
        <v>141</v>
      </c>
      <c r="C120" s="21" t="s">
        <v>142</v>
      </c>
      <c r="D120" s="17" t="s">
        <v>38</v>
      </c>
      <c r="E120" s="22" t="s">
        <v>143</v>
      </c>
      <c r="F120" s="23" t="s">
        <v>57</v>
      </c>
      <c r="G120" s="24">
        <v>1</v>
      </c>
      <c r="H120" s="25"/>
      <c r="I120" s="25">
        <f>ROUND(ROUND(H120,2)*ROUND(G120,3),2)</f>
        <v>0</v>
      </c>
      <c r="O120">
        <f>(I120*21)/100</f>
        <v>0</v>
      </c>
      <c r="P120" t="s">
        <v>13</v>
      </c>
    </row>
    <row r="121" spans="1:16" ht="12.75" customHeight="1" x14ac:dyDescent="0.2">
      <c r="A121" s="26" t="s">
        <v>41</v>
      </c>
      <c r="E121" s="27" t="s">
        <v>42</v>
      </c>
    </row>
    <row r="122" spans="1:16" ht="12.75" customHeight="1" x14ac:dyDescent="0.2">
      <c r="A122" s="28" t="s">
        <v>43</v>
      </c>
      <c r="E122" s="29" t="s">
        <v>44</v>
      </c>
    </row>
    <row r="123" spans="1:16" ht="102" customHeight="1" x14ac:dyDescent="0.2">
      <c r="A123" t="s">
        <v>45</v>
      </c>
      <c r="E123" s="27" t="s">
        <v>144</v>
      </c>
    </row>
    <row r="124" spans="1:16" ht="12.75" customHeight="1" x14ac:dyDescent="0.2">
      <c r="A124" s="17" t="s">
        <v>36</v>
      </c>
      <c r="B124" s="21" t="s">
        <v>145</v>
      </c>
      <c r="C124" s="21" t="s">
        <v>146</v>
      </c>
      <c r="D124" s="17" t="s">
        <v>38</v>
      </c>
      <c r="E124" s="22" t="s">
        <v>147</v>
      </c>
      <c r="F124" s="23" t="s">
        <v>57</v>
      </c>
      <c r="G124" s="24">
        <v>1</v>
      </c>
      <c r="H124" s="25"/>
      <c r="I124" s="25">
        <f>ROUND(ROUND(H124,2)*ROUND(G124,3),2)</f>
        <v>0</v>
      </c>
      <c r="O124">
        <f>(I124*21)/100</f>
        <v>0</v>
      </c>
      <c r="P124" t="s">
        <v>13</v>
      </c>
    </row>
    <row r="125" spans="1:16" ht="12.75" customHeight="1" x14ac:dyDescent="0.2">
      <c r="A125" s="26" t="s">
        <v>41</v>
      </c>
      <c r="E125" s="27" t="s">
        <v>42</v>
      </c>
    </row>
    <row r="126" spans="1:16" ht="12.75" customHeight="1" x14ac:dyDescent="0.2">
      <c r="A126" s="28" t="s">
        <v>43</v>
      </c>
      <c r="E126" s="29" t="s">
        <v>44</v>
      </c>
    </row>
    <row r="127" spans="1:16" ht="102" customHeight="1" x14ac:dyDescent="0.2">
      <c r="A127" t="s">
        <v>45</v>
      </c>
      <c r="E127" s="27" t="s">
        <v>144</v>
      </c>
    </row>
    <row r="128" spans="1:16" ht="12.75" customHeight="1" x14ac:dyDescent="0.2">
      <c r="A128" s="17" t="s">
        <v>36</v>
      </c>
      <c r="B128" s="21" t="s">
        <v>148</v>
      </c>
      <c r="C128" s="21" t="s">
        <v>149</v>
      </c>
      <c r="D128" s="17" t="s">
        <v>38</v>
      </c>
      <c r="E128" s="22" t="s">
        <v>150</v>
      </c>
      <c r="F128" s="23" t="s">
        <v>57</v>
      </c>
      <c r="G128" s="24">
        <v>13</v>
      </c>
      <c r="H128" s="25"/>
      <c r="I128" s="25">
        <f>ROUND(ROUND(H128,2)*ROUND(G128,3),2)</f>
        <v>0</v>
      </c>
      <c r="O128">
        <f>(I128*21)/100</f>
        <v>0</v>
      </c>
      <c r="P128" t="s">
        <v>13</v>
      </c>
    </row>
    <row r="129" spans="1:16" ht="12.75" customHeight="1" x14ac:dyDescent="0.2">
      <c r="A129" s="26" t="s">
        <v>41</v>
      </c>
      <c r="E129" s="27" t="s">
        <v>42</v>
      </c>
    </row>
    <row r="130" spans="1:16" ht="12.75" customHeight="1" x14ac:dyDescent="0.2">
      <c r="A130" s="28" t="s">
        <v>43</v>
      </c>
      <c r="E130" s="29" t="s">
        <v>44</v>
      </c>
    </row>
    <row r="131" spans="1:16" ht="102" customHeight="1" x14ac:dyDescent="0.2">
      <c r="A131" t="s">
        <v>45</v>
      </c>
      <c r="E131" s="27" t="s">
        <v>137</v>
      </c>
    </row>
    <row r="132" spans="1:16" ht="12.75" customHeight="1" x14ac:dyDescent="0.2">
      <c r="A132" s="10" t="s">
        <v>33</v>
      </c>
      <c r="B132" s="10"/>
      <c r="C132" s="30" t="s">
        <v>151</v>
      </c>
      <c r="D132" s="10"/>
      <c r="E132" s="19" t="s">
        <v>152</v>
      </c>
      <c r="F132" s="10"/>
      <c r="G132" s="10"/>
      <c r="H132" s="10"/>
      <c r="I132" s="31">
        <f>0+I133+I137+I141+I145+I149+I153+I157+I161+I165+I169+I173+I177+I181+I185+I189+I193+I197+I201+I205+I209+I213</f>
        <v>0</v>
      </c>
    </row>
    <row r="133" spans="1:16" ht="12.75" customHeight="1" x14ac:dyDescent="0.2">
      <c r="A133" s="17" t="s">
        <v>36</v>
      </c>
      <c r="B133" s="21" t="s">
        <v>148</v>
      </c>
      <c r="C133" s="21" t="s">
        <v>149</v>
      </c>
      <c r="D133" s="17" t="s">
        <v>38</v>
      </c>
      <c r="E133" s="22" t="s">
        <v>153</v>
      </c>
      <c r="F133" s="23" t="s">
        <v>57</v>
      </c>
      <c r="G133" s="24">
        <v>1</v>
      </c>
      <c r="H133" s="25"/>
      <c r="I133" s="25">
        <f>ROUND(ROUND(H133,2)*ROUND(G133,3),2)</f>
        <v>0</v>
      </c>
      <c r="O133">
        <f>(I133*21)/100</f>
        <v>0</v>
      </c>
      <c r="P133" t="s">
        <v>13</v>
      </c>
    </row>
    <row r="134" spans="1:16" ht="12.75" customHeight="1" x14ac:dyDescent="0.2">
      <c r="A134" s="26" t="s">
        <v>41</v>
      </c>
      <c r="E134" s="27" t="s">
        <v>42</v>
      </c>
    </row>
    <row r="135" spans="1:16" ht="12.75" customHeight="1" x14ac:dyDescent="0.2">
      <c r="A135" s="28" t="s">
        <v>43</v>
      </c>
      <c r="E135" s="29" t="s">
        <v>154</v>
      </c>
    </row>
    <row r="136" spans="1:16" ht="12.75" customHeight="1" x14ac:dyDescent="0.2">
      <c r="A136" t="s">
        <v>45</v>
      </c>
      <c r="E136" s="27" t="s">
        <v>155</v>
      </c>
    </row>
    <row r="137" spans="1:16" ht="12.75" customHeight="1" x14ac:dyDescent="0.2">
      <c r="A137" s="17" t="s">
        <v>36</v>
      </c>
      <c r="B137" s="21" t="s">
        <v>156</v>
      </c>
      <c r="C137" s="21" t="s">
        <v>157</v>
      </c>
      <c r="D137" s="17" t="s">
        <v>38</v>
      </c>
      <c r="E137" s="22" t="s">
        <v>158</v>
      </c>
      <c r="F137" s="23" t="s">
        <v>57</v>
      </c>
      <c r="G137" s="24">
        <v>1</v>
      </c>
      <c r="H137" s="25"/>
      <c r="I137" s="25">
        <f>ROUND(ROUND(H137,2)*ROUND(G137,3),2)</f>
        <v>0</v>
      </c>
      <c r="O137">
        <f>(I137*21)/100</f>
        <v>0</v>
      </c>
      <c r="P137" t="s">
        <v>13</v>
      </c>
    </row>
    <row r="138" spans="1:16" ht="12.75" customHeight="1" x14ac:dyDescent="0.2">
      <c r="A138" s="26" t="s">
        <v>41</v>
      </c>
      <c r="E138" s="27" t="s">
        <v>42</v>
      </c>
    </row>
    <row r="139" spans="1:16" ht="12.75" customHeight="1" x14ac:dyDescent="0.2">
      <c r="A139" s="28" t="s">
        <v>43</v>
      </c>
      <c r="E139" s="29" t="s">
        <v>154</v>
      </c>
    </row>
    <row r="140" spans="1:16" ht="140.25" customHeight="1" x14ac:dyDescent="0.2">
      <c r="A140" t="s">
        <v>45</v>
      </c>
      <c r="E140" s="27" t="s">
        <v>159</v>
      </c>
    </row>
    <row r="141" spans="1:16" ht="12.75" customHeight="1" x14ac:dyDescent="0.2">
      <c r="A141" s="17" t="s">
        <v>36</v>
      </c>
      <c r="B141" s="21" t="s">
        <v>160</v>
      </c>
      <c r="C141" s="21" t="s">
        <v>161</v>
      </c>
      <c r="D141" s="17" t="s">
        <v>38</v>
      </c>
      <c r="E141" s="22" t="s">
        <v>162</v>
      </c>
      <c r="F141" s="23" t="s">
        <v>57</v>
      </c>
      <c r="G141" s="24">
        <v>6</v>
      </c>
      <c r="H141" s="25"/>
      <c r="I141" s="25">
        <f>ROUND(ROUND(H141,2)*ROUND(G141,3),2)</f>
        <v>0</v>
      </c>
      <c r="O141">
        <f>(I141*21)/100</f>
        <v>0</v>
      </c>
      <c r="P141" t="s">
        <v>13</v>
      </c>
    </row>
    <row r="142" spans="1:16" ht="12.75" customHeight="1" x14ac:dyDescent="0.2">
      <c r="A142" s="26" t="s">
        <v>41</v>
      </c>
      <c r="E142" s="27" t="s">
        <v>42</v>
      </c>
    </row>
    <row r="143" spans="1:16" ht="12.75" customHeight="1" x14ac:dyDescent="0.2">
      <c r="A143" s="28" t="s">
        <v>43</v>
      </c>
      <c r="E143" s="29" t="s">
        <v>154</v>
      </c>
    </row>
    <row r="144" spans="1:16" ht="12.75" customHeight="1" x14ac:dyDescent="0.2">
      <c r="A144" t="s">
        <v>45</v>
      </c>
      <c r="E144" s="27" t="s">
        <v>163</v>
      </c>
    </row>
    <row r="145" spans="1:16" ht="12.75" customHeight="1" x14ac:dyDescent="0.2">
      <c r="A145" s="17" t="s">
        <v>36</v>
      </c>
      <c r="B145" s="21" t="s">
        <v>164</v>
      </c>
      <c r="C145" s="21" t="s">
        <v>165</v>
      </c>
      <c r="D145" s="17" t="s">
        <v>38</v>
      </c>
      <c r="E145" s="22" t="s">
        <v>166</v>
      </c>
      <c r="F145" s="23" t="s">
        <v>57</v>
      </c>
      <c r="G145" s="24">
        <v>2</v>
      </c>
      <c r="H145" s="25"/>
      <c r="I145" s="25">
        <f>ROUND(ROUND(H145,2)*ROUND(G145,3),2)</f>
        <v>0</v>
      </c>
      <c r="O145">
        <f>(I145*21)/100</f>
        <v>0</v>
      </c>
      <c r="P145" t="s">
        <v>13</v>
      </c>
    </row>
    <row r="146" spans="1:16" ht="12.75" customHeight="1" x14ac:dyDescent="0.2">
      <c r="A146" s="26" t="s">
        <v>41</v>
      </c>
      <c r="E146" s="27" t="s">
        <v>42</v>
      </c>
    </row>
    <row r="147" spans="1:16" ht="12.75" customHeight="1" x14ac:dyDescent="0.2">
      <c r="A147" s="28" t="s">
        <v>43</v>
      </c>
      <c r="E147" s="29" t="s">
        <v>154</v>
      </c>
    </row>
    <row r="148" spans="1:16" ht="12.75" customHeight="1" x14ac:dyDescent="0.2">
      <c r="A148" t="s">
        <v>45</v>
      </c>
      <c r="E148" s="27" t="s">
        <v>163</v>
      </c>
    </row>
    <row r="149" spans="1:16" ht="12.75" customHeight="1" x14ac:dyDescent="0.2">
      <c r="A149" s="17" t="s">
        <v>36</v>
      </c>
      <c r="B149" s="21" t="s">
        <v>167</v>
      </c>
      <c r="C149" s="21" t="s">
        <v>168</v>
      </c>
      <c r="D149" s="17" t="s">
        <v>38</v>
      </c>
      <c r="E149" s="22" t="s">
        <v>169</v>
      </c>
      <c r="F149" s="23" t="s">
        <v>57</v>
      </c>
      <c r="G149" s="24">
        <v>1</v>
      </c>
      <c r="H149" s="25"/>
      <c r="I149" s="25">
        <f>ROUND(ROUND(H149,2)*ROUND(G149,3),2)</f>
        <v>0</v>
      </c>
      <c r="O149">
        <f>(I149*21)/100</f>
        <v>0</v>
      </c>
      <c r="P149" t="s">
        <v>13</v>
      </c>
    </row>
    <row r="150" spans="1:16" ht="12.75" customHeight="1" x14ac:dyDescent="0.2">
      <c r="A150" s="26" t="s">
        <v>41</v>
      </c>
      <c r="E150" s="27" t="s">
        <v>42</v>
      </c>
    </row>
    <row r="151" spans="1:16" ht="12.75" customHeight="1" x14ac:dyDescent="0.2">
      <c r="A151" s="28" t="s">
        <v>43</v>
      </c>
      <c r="E151" s="29" t="s">
        <v>154</v>
      </c>
    </row>
    <row r="152" spans="1:16" ht="12.75" customHeight="1" x14ac:dyDescent="0.2">
      <c r="A152" t="s">
        <v>45</v>
      </c>
      <c r="E152" s="27" t="s">
        <v>163</v>
      </c>
    </row>
    <row r="153" spans="1:16" ht="12.75" customHeight="1" x14ac:dyDescent="0.2">
      <c r="A153" s="17" t="s">
        <v>36</v>
      </c>
      <c r="B153" s="21" t="s">
        <v>170</v>
      </c>
      <c r="C153" s="21" t="s">
        <v>171</v>
      </c>
      <c r="D153" s="17" t="s">
        <v>38</v>
      </c>
      <c r="E153" s="22" t="s">
        <v>172</v>
      </c>
      <c r="F153" s="23" t="s">
        <v>57</v>
      </c>
      <c r="G153" s="24">
        <v>4</v>
      </c>
      <c r="H153" s="25"/>
      <c r="I153" s="25">
        <f>ROUND(ROUND(H153,2)*ROUND(G153,3),2)</f>
        <v>0</v>
      </c>
      <c r="O153">
        <f>(I153*21)/100</f>
        <v>0</v>
      </c>
      <c r="P153" t="s">
        <v>13</v>
      </c>
    </row>
    <row r="154" spans="1:16" ht="12.75" customHeight="1" x14ac:dyDescent="0.2">
      <c r="A154" s="26" t="s">
        <v>41</v>
      </c>
      <c r="E154" s="27" t="s">
        <v>42</v>
      </c>
    </row>
    <row r="155" spans="1:16" ht="12.75" customHeight="1" x14ac:dyDescent="0.2">
      <c r="A155" s="28" t="s">
        <v>43</v>
      </c>
      <c r="E155" s="29" t="s">
        <v>173</v>
      </c>
    </row>
    <row r="156" spans="1:16" ht="140.25" customHeight="1" x14ac:dyDescent="0.2">
      <c r="A156" t="s">
        <v>45</v>
      </c>
      <c r="E156" s="27" t="s">
        <v>174</v>
      </c>
    </row>
    <row r="157" spans="1:16" ht="12.75" customHeight="1" x14ac:dyDescent="0.2">
      <c r="A157" s="17" t="s">
        <v>36</v>
      </c>
      <c r="B157" s="21" t="s">
        <v>175</v>
      </c>
      <c r="C157" s="21" t="s">
        <v>176</v>
      </c>
      <c r="D157" s="17" t="s">
        <v>38</v>
      </c>
      <c r="E157" s="22" t="s">
        <v>177</v>
      </c>
      <c r="F157" s="23" t="s">
        <v>57</v>
      </c>
      <c r="G157" s="24">
        <v>16</v>
      </c>
      <c r="H157" s="25"/>
      <c r="I157" s="25">
        <f>ROUND(ROUND(H157,2)*ROUND(G157,3),2)</f>
        <v>0</v>
      </c>
      <c r="O157">
        <f>(I157*21)/100</f>
        <v>0</v>
      </c>
      <c r="P157" t="s">
        <v>13</v>
      </c>
    </row>
    <row r="158" spans="1:16" ht="12.75" customHeight="1" x14ac:dyDescent="0.2">
      <c r="A158" s="26" t="s">
        <v>41</v>
      </c>
      <c r="E158" s="27" t="s">
        <v>42</v>
      </c>
    </row>
    <row r="159" spans="1:16" ht="12.75" customHeight="1" x14ac:dyDescent="0.2">
      <c r="A159" s="28" t="s">
        <v>43</v>
      </c>
      <c r="E159" s="29" t="s">
        <v>154</v>
      </c>
    </row>
    <row r="160" spans="1:16" ht="140.25" customHeight="1" x14ac:dyDescent="0.2">
      <c r="A160" t="s">
        <v>45</v>
      </c>
      <c r="E160" s="27" t="s">
        <v>178</v>
      </c>
    </row>
    <row r="161" spans="1:16" ht="12.75" customHeight="1" x14ac:dyDescent="0.2">
      <c r="A161" s="17" t="s">
        <v>36</v>
      </c>
      <c r="B161" s="21" t="s">
        <v>179</v>
      </c>
      <c r="C161" s="21" t="s">
        <v>180</v>
      </c>
      <c r="D161" s="17" t="s">
        <v>38</v>
      </c>
      <c r="E161" s="22" t="s">
        <v>181</v>
      </c>
      <c r="F161" s="23" t="s">
        <v>57</v>
      </c>
      <c r="G161" s="24">
        <v>1</v>
      </c>
      <c r="H161" s="25"/>
      <c r="I161" s="25">
        <f>ROUND(ROUND(H161,2)*ROUND(G161,3),2)</f>
        <v>0</v>
      </c>
      <c r="O161">
        <f>(I161*21)/100</f>
        <v>0</v>
      </c>
      <c r="P161" t="s">
        <v>13</v>
      </c>
    </row>
    <row r="162" spans="1:16" ht="12.75" customHeight="1" x14ac:dyDescent="0.2">
      <c r="A162" s="26" t="s">
        <v>41</v>
      </c>
      <c r="E162" s="27" t="s">
        <v>42</v>
      </c>
    </row>
    <row r="163" spans="1:16" ht="12.75" customHeight="1" x14ac:dyDescent="0.2">
      <c r="A163" s="28" t="s">
        <v>43</v>
      </c>
      <c r="E163" s="29" t="s">
        <v>154</v>
      </c>
    </row>
    <row r="164" spans="1:16" ht="140.25" customHeight="1" x14ac:dyDescent="0.2">
      <c r="A164" t="s">
        <v>45</v>
      </c>
      <c r="E164" s="27" t="s">
        <v>182</v>
      </c>
    </row>
    <row r="165" spans="1:16" ht="12.75" customHeight="1" x14ac:dyDescent="0.2">
      <c r="A165" s="17" t="s">
        <v>36</v>
      </c>
      <c r="B165" s="21" t="s">
        <v>183</v>
      </c>
      <c r="C165" s="21" t="s">
        <v>184</v>
      </c>
      <c r="D165" s="17" t="s">
        <v>38</v>
      </c>
      <c r="E165" s="22" t="s">
        <v>185</v>
      </c>
      <c r="F165" s="23" t="s">
        <v>57</v>
      </c>
      <c r="G165" s="24">
        <v>5</v>
      </c>
      <c r="H165" s="25"/>
      <c r="I165" s="25">
        <f>ROUND(ROUND(H165,2)*ROUND(G165,3),2)</f>
        <v>0</v>
      </c>
      <c r="O165">
        <f>(I165*21)/100</f>
        <v>0</v>
      </c>
      <c r="P165" t="s">
        <v>13</v>
      </c>
    </row>
    <row r="166" spans="1:16" ht="12.75" customHeight="1" x14ac:dyDescent="0.2">
      <c r="A166" s="26" t="s">
        <v>41</v>
      </c>
      <c r="E166" s="27" t="s">
        <v>42</v>
      </c>
    </row>
    <row r="167" spans="1:16" ht="12.75" customHeight="1" x14ac:dyDescent="0.2">
      <c r="A167" s="28" t="s">
        <v>43</v>
      </c>
      <c r="E167" s="29" t="s">
        <v>154</v>
      </c>
    </row>
    <row r="168" spans="1:16" ht="140.25" customHeight="1" x14ac:dyDescent="0.2">
      <c r="A168" t="s">
        <v>45</v>
      </c>
      <c r="E168" s="27" t="s">
        <v>182</v>
      </c>
    </row>
    <row r="169" spans="1:16" ht="12.75" customHeight="1" x14ac:dyDescent="0.2">
      <c r="A169" s="17" t="s">
        <v>36</v>
      </c>
      <c r="B169" s="21" t="s">
        <v>186</v>
      </c>
      <c r="C169" s="21" t="s">
        <v>187</v>
      </c>
      <c r="D169" s="17" t="s">
        <v>38</v>
      </c>
      <c r="E169" s="22" t="s">
        <v>188</v>
      </c>
      <c r="F169" s="23" t="s">
        <v>57</v>
      </c>
      <c r="G169" s="24">
        <v>1</v>
      </c>
      <c r="H169" s="25"/>
      <c r="I169" s="25">
        <f>ROUND(ROUND(H169,2)*ROUND(G169,3),2)</f>
        <v>0</v>
      </c>
      <c r="O169">
        <f>(I169*21)/100</f>
        <v>0</v>
      </c>
      <c r="P169" t="s">
        <v>13</v>
      </c>
    </row>
    <row r="170" spans="1:16" ht="12.75" customHeight="1" x14ac:dyDescent="0.2">
      <c r="A170" s="26" t="s">
        <v>41</v>
      </c>
      <c r="E170" s="27" t="s">
        <v>42</v>
      </c>
    </row>
    <row r="171" spans="1:16" ht="12.75" customHeight="1" x14ac:dyDescent="0.2">
      <c r="A171" s="28" t="s">
        <v>43</v>
      </c>
      <c r="E171" s="29" t="s">
        <v>173</v>
      </c>
    </row>
    <row r="172" spans="1:16" ht="127.5" customHeight="1" x14ac:dyDescent="0.2">
      <c r="A172" t="s">
        <v>45</v>
      </c>
      <c r="E172" s="27" t="s">
        <v>189</v>
      </c>
    </row>
    <row r="173" spans="1:16" ht="12.75" customHeight="1" x14ac:dyDescent="0.2">
      <c r="A173" s="17" t="s">
        <v>36</v>
      </c>
      <c r="B173" s="21" t="s">
        <v>190</v>
      </c>
      <c r="C173" s="21" t="s">
        <v>191</v>
      </c>
      <c r="D173" s="17" t="s">
        <v>38</v>
      </c>
      <c r="E173" s="22" t="s">
        <v>192</v>
      </c>
      <c r="F173" s="23" t="s">
        <v>57</v>
      </c>
      <c r="G173" s="24">
        <v>1</v>
      </c>
      <c r="H173" s="25"/>
      <c r="I173" s="25">
        <f>ROUND(ROUND(H173,2)*ROUND(G173,3),2)</f>
        <v>0</v>
      </c>
      <c r="O173">
        <f>(I173*21)/100</f>
        <v>0</v>
      </c>
      <c r="P173" t="s">
        <v>13</v>
      </c>
    </row>
    <row r="174" spans="1:16" ht="12.75" customHeight="1" x14ac:dyDescent="0.2">
      <c r="A174" s="26" t="s">
        <v>41</v>
      </c>
      <c r="E174" s="27" t="s">
        <v>42</v>
      </c>
    </row>
    <row r="175" spans="1:16" ht="12.75" customHeight="1" x14ac:dyDescent="0.2">
      <c r="A175" s="28" t="s">
        <v>43</v>
      </c>
      <c r="E175" s="29" t="s">
        <v>173</v>
      </c>
    </row>
    <row r="176" spans="1:16" ht="127.5" customHeight="1" x14ac:dyDescent="0.2">
      <c r="A176" t="s">
        <v>45</v>
      </c>
      <c r="E176" s="27" t="s">
        <v>193</v>
      </c>
    </row>
    <row r="177" spans="1:16" ht="12.75" customHeight="1" x14ac:dyDescent="0.2">
      <c r="A177" s="17" t="s">
        <v>36</v>
      </c>
      <c r="B177" s="21" t="s">
        <v>194</v>
      </c>
      <c r="C177" s="21" t="s">
        <v>195</v>
      </c>
      <c r="D177" s="17" t="s">
        <v>38</v>
      </c>
      <c r="E177" s="22" t="s">
        <v>196</v>
      </c>
      <c r="F177" s="23" t="s">
        <v>57</v>
      </c>
      <c r="G177" s="24">
        <v>1</v>
      </c>
      <c r="H177" s="25"/>
      <c r="I177" s="25">
        <f>ROUND(ROUND(H177,2)*ROUND(G177,3),2)</f>
        <v>0</v>
      </c>
      <c r="O177">
        <f>(I177*21)/100</f>
        <v>0</v>
      </c>
      <c r="P177" t="s">
        <v>13</v>
      </c>
    </row>
    <row r="178" spans="1:16" ht="12.75" customHeight="1" x14ac:dyDescent="0.2">
      <c r="A178" s="26" t="s">
        <v>41</v>
      </c>
      <c r="E178" s="27" t="s">
        <v>42</v>
      </c>
    </row>
    <row r="179" spans="1:16" ht="12.75" customHeight="1" x14ac:dyDescent="0.2">
      <c r="A179" s="28" t="s">
        <v>43</v>
      </c>
      <c r="E179" s="29" t="s">
        <v>173</v>
      </c>
    </row>
    <row r="180" spans="1:16" ht="140.25" customHeight="1" x14ac:dyDescent="0.2">
      <c r="A180" t="s">
        <v>45</v>
      </c>
      <c r="E180" s="27" t="s">
        <v>182</v>
      </c>
    </row>
    <row r="181" spans="1:16" ht="12.75" customHeight="1" x14ac:dyDescent="0.2">
      <c r="A181" s="17" t="s">
        <v>36</v>
      </c>
      <c r="B181" s="21" t="s">
        <v>197</v>
      </c>
      <c r="C181" s="21" t="s">
        <v>198</v>
      </c>
      <c r="D181" s="17" t="s">
        <v>38</v>
      </c>
      <c r="E181" s="22" t="s">
        <v>199</v>
      </c>
      <c r="F181" s="23" t="s">
        <v>57</v>
      </c>
      <c r="G181" s="24">
        <v>1</v>
      </c>
      <c r="H181" s="25"/>
      <c r="I181" s="25">
        <f>ROUND(ROUND(H181,2)*ROUND(G181,3),2)</f>
        <v>0</v>
      </c>
      <c r="O181">
        <f>(I181*21)/100</f>
        <v>0</v>
      </c>
      <c r="P181" t="s">
        <v>13</v>
      </c>
    </row>
    <row r="182" spans="1:16" ht="12.75" customHeight="1" x14ac:dyDescent="0.2">
      <c r="A182" s="26" t="s">
        <v>41</v>
      </c>
      <c r="E182" s="27" t="s">
        <v>42</v>
      </c>
    </row>
    <row r="183" spans="1:16" ht="12.75" customHeight="1" x14ac:dyDescent="0.2">
      <c r="A183" s="28" t="s">
        <v>43</v>
      </c>
      <c r="E183" s="29" t="s">
        <v>173</v>
      </c>
    </row>
    <row r="184" spans="1:16" ht="114.75" customHeight="1" x14ac:dyDescent="0.2">
      <c r="A184" t="s">
        <v>45</v>
      </c>
      <c r="E184" s="27" t="s">
        <v>200</v>
      </c>
    </row>
    <row r="185" spans="1:16" ht="12.75" customHeight="1" x14ac:dyDescent="0.2">
      <c r="A185" s="17" t="s">
        <v>36</v>
      </c>
      <c r="B185" s="21" t="s">
        <v>201</v>
      </c>
      <c r="C185" s="21" t="s">
        <v>202</v>
      </c>
      <c r="D185" s="17" t="s">
        <v>38</v>
      </c>
      <c r="E185" s="22" t="s">
        <v>203</v>
      </c>
      <c r="F185" s="23" t="s">
        <v>57</v>
      </c>
      <c r="G185" s="24">
        <v>1</v>
      </c>
      <c r="H185" s="25"/>
      <c r="I185" s="25">
        <f>ROUND(ROUND(H185,2)*ROUND(G185,3),2)</f>
        <v>0</v>
      </c>
      <c r="O185">
        <f>(I185*21)/100</f>
        <v>0</v>
      </c>
      <c r="P185" t="s">
        <v>13</v>
      </c>
    </row>
    <row r="186" spans="1:16" ht="12.75" customHeight="1" x14ac:dyDescent="0.2">
      <c r="A186" s="26" t="s">
        <v>41</v>
      </c>
      <c r="E186" s="27" t="s">
        <v>42</v>
      </c>
    </row>
    <row r="187" spans="1:16" ht="12.75" customHeight="1" x14ac:dyDescent="0.2">
      <c r="A187" s="28" t="s">
        <v>43</v>
      </c>
      <c r="E187" s="29" t="s">
        <v>204</v>
      </c>
    </row>
    <row r="188" spans="1:16" ht="12.75" customHeight="1" x14ac:dyDescent="0.2">
      <c r="A188" t="s">
        <v>45</v>
      </c>
      <c r="E188" s="27" t="s">
        <v>205</v>
      </c>
    </row>
    <row r="189" spans="1:16" ht="12.75" customHeight="1" x14ac:dyDescent="0.2">
      <c r="A189" s="17" t="s">
        <v>36</v>
      </c>
      <c r="B189" s="21" t="s">
        <v>206</v>
      </c>
      <c r="C189" s="21" t="s">
        <v>207</v>
      </c>
      <c r="D189" s="17" t="s">
        <v>38</v>
      </c>
      <c r="E189" s="22" t="s">
        <v>208</v>
      </c>
      <c r="F189" s="23" t="s">
        <v>57</v>
      </c>
      <c r="G189" s="24">
        <v>1</v>
      </c>
      <c r="H189" s="25"/>
      <c r="I189" s="25">
        <f>ROUND(ROUND(H189,2)*ROUND(G189,3),2)</f>
        <v>0</v>
      </c>
      <c r="O189">
        <f>(I189*21)/100</f>
        <v>0</v>
      </c>
      <c r="P189" t="s">
        <v>13</v>
      </c>
    </row>
    <row r="190" spans="1:16" ht="12.75" customHeight="1" x14ac:dyDescent="0.2">
      <c r="A190" s="26" t="s">
        <v>41</v>
      </c>
      <c r="E190" s="27" t="s">
        <v>42</v>
      </c>
    </row>
    <row r="191" spans="1:16" ht="12.75" customHeight="1" x14ac:dyDescent="0.2">
      <c r="A191" s="28" t="s">
        <v>43</v>
      </c>
      <c r="E191" s="29" t="s">
        <v>173</v>
      </c>
    </row>
    <row r="192" spans="1:16" ht="140.25" customHeight="1" x14ac:dyDescent="0.2">
      <c r="A192" t="s">
        <v>45</v>
      </c>
      <c r="E192" s="27" t="s">
        <v>209</v>
      </c>
    </row>
    <row r="193" spans="1:16" ht="12.75" customHeight="1" x14ac:dyDescent="0.2">
      <c r="A193" s="17" t="s">
        <v>36</v>
      </c>
      <c r="B193" s="21" t="s">
        <v>210</v>
      </c>
      <c r="C193" s="21" t="s">
        <v>211</v>
      </c>
      <c r="D193" s="17" t="s">
        <v>38</v>
      </c>
      <c r="E193" s="22" t="s">
        <v>212</v>
      </c>
      <c r="F193" s="23" t="s">
        <v>57</v>
      </c>
      <c r="G193" s="24">
        <v>1</v>
      </c>
      <c r="H193" s="25"/>
      <c r="I193" s="25">
        <f>ROUND(ROUND(H193,2)*ROUND(G193,3),2)</f>
        <v>0</v>
      </c>
      <c r="O193">
        <f>(I193*21)/100</f>
        <v>0</v>
      </c>
      <c r="P193" t="s">
        <v>13</v>
      </c>
    </row>
    <row r="194" spans="1:16" ht="12.75" customHeight="1" x14ac:dyDescent="0.2">
      <c r="A194" s="26" t="s">
        <v>41</v>
      </c>
      <c r="E194" s="27" t="s">
        <v>42</v>
      </c>
    </row>
    <row r="195" spans="1:16" ht="12.75" customHeight="1" x14ac:dyDescent="0.2">
      <c r="A195" s="28" t="s">
        <v>43</v>
      </c>
      <c r="E195" s="29" t="s">
        <v>173</v>
      </c>
    </row>
    <row r="196" spans="1:16" ht="12.75" customHeight="1" x14ac:dyDescent="0.2">
      <c r="A196" t="s">
        <v>45</v>
      </c>
      <c r="E196" s="27" t="s">
        <v>213</v>
      </c>
    </row>
    <row r="197" spans="1:16" ht="12.75" customHeight="1" x14ac:dyDescent="0.2">
      <c r="A197" s="17" t="s">
        <v>36</v>
      </c>
      <c r="B197" s="21" t="s">
        <v>214</v>
      </c>
      <c r="C197" s="21" t="s">
        <v>215</v>
      </c>
      <c r="D197" s="17" t="s">
        <v>38</v>
      </c>
      <c r="E197" s="22" t="s">
        <v>216</v>
      </c>
      <c r="F197" s="23" t="s">
        <v>57</v>
      </c>
      <c r="G197" s="24">
        <v>1</v>
      </c>
      <c r="H197" s="25"/>
      <c r="I197" s="25">
        <f>ROUND(ROUND(H197,2)*ROUND(G197,3),2)</f>
        <v>0</v>
      </c>
      <c r="O197">
        <f>(I197*21)/100</f>
        <v>0</v>
      </c>
      <c r="P197" t="s">
        <v>13</v>
      </c>
    </row>
    <row r="198" spans="1:16" ht="12.75" customHeight="1" x14ac:dyDescent="0.2">
      <c r="A198" s="26" t="s">
        <v>41</v>
      </c>
      <c r="E198" s="27" t="s">
        <v>42</v>
      </c>
    </row>
    <row r="199" spans="1:16" ht="12.75" customHeight="1" x14ac:dyDescent="0.2">
      <c r="A199" s="28" t="s">
        <v>43</v>
      </c>
      <c r="E199" s="29" t="s">
        <v>204</v>
      </c>
    </row>
    <row r="200" spans="1:16" ht="12.75" customHeight="1" x14ac:dyDescent="0.2">
      <c r="A200" t="s">
        <v>45</v>
      </c>
      <c r="E200" s="27" t="s">
        <v>217</v>
      </c>
    </row>
    <row r="201" spans="1:16" ht="12.75" customHeight="1" x14ac:dyDescent="0.2">
      <c r="A201" s="17" t="s">
        <v>36</v>
      </c>
      <c r="B201" s="21" t="s">
        <v>218</v>
      </c>
      <c r="C201" s="21" t="s">
        <v>219</v>
      </c>
      <c r="D201" s="17" t="s">
        <v>38</v>
      </c>
      <c r="E201" s="22" t="s">
        <v>220</v>
      </c>
      <c r="F201" s="23" t="s">
        <v>57</v>
      </c>
      <c r="G201" s="24">
        <v>1</v>
      </c>
      <c r="H201" s="25"/>
      <c r="I201" s="25">
        <f>ROUND(ROUND(H201,2)*ROUND(G201,3),2)</f>
        <v>0</v>
      </c>
      <c r="O201">
        <f>(I201*21)/100</f>
        <v>0</v>
      </c>
      <c r="P201" t="s">
        <v>13</v>
      </c>
    </row>
    <row r="202" spans="1:16" ht="12.75" customHeight="1" x14ac:dyDescent="0.2">
      <c r="A202" s="26" t="s">
        <v>41</v>
      </c>
      <c r="E202" s="27" t="s">
        <v>42</v>
      </c>
    </row>
    <row r="203" spans="1:16" ht="12.75" customHeight="1" x14ac:dyDescent="0.2">
      <c r="A203" s="28" t="s">
        <v>43</v>
      </c>
      <c r="E203" s="29" t="s">
        <v>204</v>
      </c>
    </row>
    <row r="204" spans="1:16" ht="12.75" customHeight="1" x14ac:dyDescent="0.2">
      <c r="A204" t="s">
        <v>45</v>
      </c>
      <c r="E204" s="27" t="s">
        <v>221</v>
      </c>
    </row>
    <row r="205" spans="1:16" ht="12.75" customHeight="1" x14ac:dyDescent="0.2">
      <c r="A205" s="17" t="s">
        <v>36</v>
      </c>
      <c r="B205" s="21" t="s">
        <v>222</v>
      </c>
      <c r="C205" s="21" t="s">
        <v>223</v>
      </c>
      <c r="D205" s="17" t="s">
        <v>38</v>
      </c>
      <c r="E205" s="22" t="s">
        <v>224</v>
      </c>
      <c r="F205" s="23" t="s">
        <v>57</v>
      </c>
      <c r="G205" s="24">
        <v>1</v>
      </c>
      <c r="H205" s="25"/>
      <c r="I205" s="25">
        <f>ROUND(ROUND(H205,2)*ROUND(G205,3),2)</f>
        <v>0</v>
      </c>
      <c r="O205">
        <f>(I205*21)/100</f>
        <v>0</v>
      </c>
      <c r="P205" t="s">
        <v>13</v>
      </c>
    </row>
    <row r="206" spans="1:16" ht="12.75" customHeight="1" x14ac:dyDescent="0.2">
      <c r="A206" s="26" t="s">
        <v>41</v>
      </c>
      <c r="E206" s="27" t="s">
        <v>42</v>
      </c>
    </row>
    <row r="207" spans="1:16" ht="12.75" customHeight="1" x14ac:dyDescent="0.2">
      <c r="A207" s="28" t="s">
        <v>43</v>
      </c>
      <c r="E207" s="29" t="s">
        <v>225</v>
      </c>
    </row>
    <row r="208" spans="1:16" ht="140.25" customHeight="1" x14ac:dyDescent="0.2">
      <c r="A208" t="s">
        <v>45</v>
      </c>
      <c r="E208" s="27" t="s">
        <v>226</v>
      </c>
    </row>
    <row r="209" spans="1:16" ht="12.75" customHeight="1" x14ac:dyDescent="0.2">
      <c r="A209" s="17" t="s">
        <v>36</v>
      </c>
      <c r="B209" s="21" t="s">
        <v>227</v>
      </c>
      <c r="C209" s="21" t="s">
        <v>228</v>
      </c>
      <c r="D209" s="17" t="s">
        <v>38</v>
      </c>
      <c r="E209" s="22" t="s">
        <v>229</v>
      </c>
      <c r="F209" s="23" t="s">
        <v>57</v>
      </c>
      <c r="G209" s="24">
        <v>1</v>
      </c>
      <c r="H209" s="25"/>
      <c r="I209" s="25">
        <f>ROUND(ROUND(H209,2)*ROUND(G209,3),2)</f>
        <v>0</v>
      </c>
      <c r="O209">
        <f>(I209*21)/100</f>
        <v>0</v>
      </c>
      <c r="P209" t="s">
        <v>13</v>
      </c>
    </row>
    <row r="210" spans="1:16" ht="12.75" customHeight="1" x14ac:dyDescent="0.2">
      <c r="A210" s="26" t="s">
        <v>41</v>
      </c>
      <c r="E210" s="27" t="s">
        <v>42</v>
      </c>
    </row>
    <row r="211" spans="1:16" ht="12.75" customHeight="1" x14ac:dyDescent="0.2">
      <c r="A211" s="28" t="s">
        <v>43</v>
      </c>
      <c r="E211" s="29" t="s">
        <v>225</v>
      </c>
    </row>
    <row r="212" spans="1:16" ht="140.25" customHeight="1" x14ac:dyDescent="0.2">
      <c r="A212" t="s">
        <v>45</v>
      </c>
      <c r="E212" s="27" t="s">
        <v>230</v>
      </c>
    </row>
    <row r="213" spans="1:16" ht="12.75" customHeight="1" x14ac:dyDescent="0.2">
      <c r="A213" s="17" t="s">
        <v>36</v>
      </c>
      <c r="B213" s="21" t="s">
        <v>231</v>
      </c>
      <c r="C213" s="21" t="s">
        <v>232</v>
      </c>
      <c r="D213" s="17" t="s">
        <v>38</v>
      </c>
      <c r="E213" s="22" t="s">
        <v>233</v>
      </c>
      <c r="F213" s="23" t="s">
        <v>57</v>
      </c>
      <c r="G213" s="24">
        <v>1</v>
      </c>
      <c r="H213" s="25"/>
      <c r="I213" s="25">
        <f>ROUND(ROUND(H213,2)*ROUND(G213,3),2)</f>
        <v>0</v>
      </c>
      <c r="O213">
        <f>(I213*21)/100</f>
        <v>0</v>
      </c>
      <c r="P213" t="s">
        <v>13</v>
      </c>
    </row>
    <row r="214" spans="1:16" ht="12.75" customHeight="1" x14ac:dyDescent="0.2">
      <c r="A214" s="26" t="s">
        <v>41</v>
      </c>
      <c r="E214" s="27" t="s">
        <v>42</v>
      </c>
    </row>
    <row r="215" spans="1:16" ht="12.75" customHeight="1" x14ac:dyDescent="0.2">
      <c r="A215" s="28" t="s">
        <v>43</v>
      </c>
      <c r="E215" s="29" t="s">
        <v>225</v>
      </c>
    </row>
    <row r="216" spans="1:16" ht="12.75" customHeight="1" x14ac:dyDescent="0.2">
      <c r="A216" t="s">
        <v>45</v>
      </c>
      <c r="E216" s="27" t="s">
        <v>234</v>
      </c>
    </row>
    <row r="217" spans="1:16" ht="12.75" customHeight="1" x14ac:dyDescent="0.2">
      <c r="A217" s="10" t="s">
        <v>33</v>
      </c>
      <c r="B217" s="10"/>
      <c r="C217" s="30" t="s">
        <v>235</v>
      </c>
      <c r="D217" s="10"/>
      <c r="E217" s="19" t="s">
        <v>236</v>
      </c>
      <c r="F217" s="10"/>
      <c r="G217" s="10"/>
      <c r="H217" s="10"/>
      <c r="I217" s="31">
        <f>0+I218+I222+I226+I230+I234</f>
        <v>0</v>
      </c>
    </row>
    <row r="218" spans="1:16" ht="12.75" customHeight="1" x14ac:dyDescent="0.2">
      <c r="A218" s="17" t="s">
        <v>36</v>
      </c>
      <c r="B218" s="21" t="s">
        <v>237</v>
      </c>
      <c r="C218" s="21" t="s">
        <v>238</v>
      </c>
      <c r="D218" s="17" t="s">
        <v>38</v>
      </c>
      <c r="E218" s="22" t="s">
        <v>239</v>
      </c>
      <c r="F218" s="23" t="s">
        <v>57</v>
      </c>
      <c r="G218" s="24">
        <v>1</v>
      </c>
      <c r="H218" s="25"/>
      <c r="I218" s="25">
        <f>ROUND(ROUND(H218,2)*ROUND(G218,3),2)</f>
        <v>0</v>
      </c>
      <c r="O218">
        <f>(I218*21)/100</f>
        <v>0</v>
      </c>
      <c r="P218" t="s">
        <v>13</v>
      </c>
    </row>
    <row r="219" spans="1:16" ht="12.75" customHeight="1" x14ac:dyDescent="0.2">
      <c r="A219" s="26" t="s">
        <v>41</v>
      </c>
      <c r="E219" s="27" t="s">
        <v>42</v>
      </c>
    </row>
    <row r="220" spans="1:16" ht="12.75" customHeight="1" x14ac:dyDescent="0.2">
      <c r="A220" s="28" t="s">
        <v>43</v>
      </c>
      <c r="E220" s="29" t="s">
        <v>240</v>
      </c>
    </row>
    <row r="221" spans="1:16" ht="76.5" customHeight="1" x14ac:dyDescent="0.2">
      <c r="A221" t="s">
        <v>45</v>
      </c>
      <c r="E221" s="27" t="s">
        <v>241</v>
      </c>
    </row>
    <row r="222" spans="1:16" ht="12.75" customHeight="1" x14ac:dyDescent="0.2">
      <c r="A222" s="17" t="s">
        <v>36</v>
      </c>
      <c r="B222" s="21" t="s">
        <v>242</v>
      </c>
      <c r="C222" s="21" t="s">
        <v>243</v>
      </c>
      <c r="D222" s="17" t="s">
        <v>38</v>
      </c>
      <c r="E222" s="22" t="s">
        <v>244</v>
      </c>
      <c r="F222" s="23" t="s">
        <v>57</v>
      </c>
      <c r="G222" s="24">
        <v>1</v>
      </c>
      <c r="H222" s="25"/>
      <c r="I222" s="25">
        <f>ROUND(ROUND(H222,2)*ROUND(G222,3),2)</f>
        <v>0</v>
      </c>
      <c r="O222">
        <f>(I222*21)/100</f>
        <v>0</v>
      </c>
      <c r="P222" t="s">
        <v>13</v>
      </c>
    </row>
    <row r="223" spans="1:16" ht="12.75" customHeight="1" x14ac:dyDescent="0.2">
      <c r="A223" s="26" t="s">
        <v>41</v>
      </c>
      <c r="E223" s="27" t="s">
        <v>42</v>
      </c>
    </row>
    <row r="224" spans="1:16" ht="12.75" customHeight="1" x14ac:dyDescent="0.2">
      <c r="A224" s="28" t="s">
        <v>43</v>
      </c>
      <c r="E224" s="29" t="s">
        <v>240</v>
      </c>
    </row>
    <row r="225" spans="1:16" ht="76.5" customHeight="1" x14ac:dyDescent="0.2">
      <c r="A225" t="s">
        <v>45</v>
      </c>
      <c r="E225" s="27" t="s">
        <v>245</v>
      </c>
    </row>
    <row r="226" spans="1:16" ht="12.75" customHeight="1" x14ac:dyDescent="0.2">
      <c r="A226" s="17" t="s">
        <v>36</v>
      </c>
      <c r="B226" s="21" t="s">
        <v>246</v>
      </c>
      <c r="C226" s="21" t="s">
        <v>247</v>
      </c>
      <c r="D226" s="17" t="s">
        <v>38</v>
      </c>
      <c r="E226" s="22" t="s">
        <v>248</v>
      </c>
      <c r="F226" s="23" t="s">
        <v>249</v>
      </c>
      <c r="G226" s="24">
        <v>10</v>
      </c>
      <c r="H226" s="25"/>
      <c r="I226" s="25">
        <f>ROUND(ROUND(H226,2)*ROUND(G226,3),2)</f>
        <v>0</v>
      </c>
      <c r="O226">
        <f>(I226*21)/100</f>
        <v>0</v>
      </c>
      <c r="P226" t="s">
        <v>13</v>
      </c>
    </row>
    <row r="227" spans="1:16" ht="12.75" customHeight="1" x14ac:dyDescent="0.2">
      <c r="A227" s="26" t="s">
        <v>41</v>
      </c>
      <c r="E227" s="27" t="s">
        <v>42</v>
      </c>
    </row>
    <row r="228" spans="1:16" ht="12.75" customHeight="1" x14ac:dyDescent="0.2">
      <c r="A228" s="28" t="s">
        <v>43</v>
      </c>
      <c r="E228" s="29" t="s">
        <v>240</v>
      </c>
    </row>
    <row r="229" spans="1:16" ht="76.5" customHeight="1" x14ac:dyDescent="0.2">
      <c r="A229" t="s">
        <v>45</v>
      </c>
      <c r="E229" s="27" t="s">
        <v>250</v>
      </c>
    </row>
    <row r="230" spans="1:16" ht="12.75" customHeight="1" x14ac:dyDescent="0.2">
      <c r="A230" s="17" t="s">
        <v>36</v>
      </c>
      <c r="B230" s="21" t="s">
        <v>251</v>
      </c>
      <c r="C230" s="21" t="s">
        <v>252</v>
      </c>
      <c r="D230" s="17" t="s">
        <v>38</v>
      </c>
      <c r="E230" s="22" t="s">
        <v>253</v>
      </c>
      <c r="F230" s="23" t="s">
        <v>249</v>
      </c>
      <c r="G230" s="24">
        <v>2</v>
      </c>
      <c r="H230" s="25"/>
      <c r="I230" s="25">
        <f>ROUND(ROUND(H230,2)*ROUND(G230,3),2)</f>
        <v>0</v>
      </c>
      <c r="O230">
        <f>(I230*21)/100</f>
        <v>0</v>
      </c>
      <c r="P230" t="s">
        <v>13</v>
      </c>
    </row>
    <row r="231" spans="1:16" ht="12.75" customHeight="1" x14ac:dyDescent="0.2">
      <c r="A231" s="26" t="s">
        <v>41</v>
      </c>
      <c r="E231" s="27" t="s">
        <v>42</v>
      </c>
    </row>
    <row r="232" spans="1:16" ht="12.75" customHeight="1" x14ac:dyDescent="0.2">
      <c r="A232" s="28" t="s">
        <v>43</v>
      </c>
      <c r="E232" s="29" t="s">
        <v>240</v>
      </c>
    </row>
    <row r="233" spans="1:16" ht="76.5" customHeight="1" x14ac:dyDescent="0.2">
      <c r="A233" t="s">
        <v>45</v>
      </c>
      <c r="E233" s="27" t="s">
        <v>254</v>
      </c>
    </row>
    <row r="234" spans="1:16" ht="12.75" customHeight="1" x14ac:dyDescent="0.2">
      <c r="A234" s="17" t="s">
        <v>36</v>
      </c>
      <c r="B234" s="21" t="s">
        <v>255</v>
      </c>
      <c r="C234" s="21" t="s">
        <v>256</v>
      </c>
      <c r="D234" s="17" t="s">
        <v>38</v>
      </c>
      <c r="E234" s="22" t="s">
        <v>257</v>
      </c>
      <c r="F234" s="23" t="s">
        <v>249</v>
      </c>
      <c r="G234" s="24">
        <v>2</v>
      </c>
      <c r="H234" s="25"/>
      <c r="I234" s="25">
        <f>ROUND(ROUND(H234,2)*ROUND(G234,3),2)</f>
        <v>0</v>
      </c>
      <c r="O234">
        <f>(I234*21)/100</f>
        <v>0</v>
      </c>
      <c r="P234" t="s">
        <v>13</v>
      </c>
    </row>
    <row r="235" spans="1:16" ht="12.75" customHeight="1" x14ac:dyDescent="0.2">
      <c r="A235" s="26" t="s">
        <v>41</v>
      </c>
      <c r="E235" s="27" t="s">
        <v>42</v>
      </c>
    </row>
    <row r="236" spans="1:16" ht="12.75" customHeight="1" x14ac:dyDescent="0.2">
      <c r="A236" s="28" t="s">
        <v>43</v>
      </c>
      <c r="E236" s="29" t="s">
        <v>240</v>
      </c>
    </row>
    <row r="237" spans="1:16" ht="76.5" customHeight="1" x14ac:dyDescent="0.2">
      <c r="A237" t="s">
        <v>45</v>
      </c>
      <c r="E237" s="27" t="s">
        <v>258</v>
      </c>
    </row>
    <row r="238" spans="1:16" ht="12.75" customHeight="1" x14ac:dyDescent="0.2">
      <c r="A238" s="10" t="s">
        <v>33</v>
      </c>
      <c r="B238" s="10"/>
      <c r="C238" s="30" t="s">
        <v>259</v>
      </c>
      <c r="D238" s="10"/>
      <c r="E238" s="19" t="s">
        <v>260</v>
      </c>
      <c r="F238" s="10"/>
      <c r="G238" s="10"/>
      <c r="H238" s="10"/>
      <c r="I238" s="31">
        <f>0+I239+I243+I247+I251+I255+I259+I263</f>
        <v>0</v>
      </c>
    </row>
    <row r="239" spans="1:16" ht="12.75" customHeight="1" x14ac:dyDescent="0.2">
      <c r="A239" s="17" t="s">
        <v>36</v>
      </c>
      <c r="B239" s="21" t="s">
        <v>261</v>
      </c>
      <c r="C239" s="21" t="s">
        <v>262</v>
      </c>
      <c r="D239" s="17" t="s">
        <v>38</v>
      </c>
      <c r="E239" s="22" t="s">
        <v>263</v>
      </c>
      <c r="F239" s="23" t="s">
        <v>57</v>
      </c>
      <c r="G239" s="24">
        <v>1</v>
      </c>
      <c r="H239" s="25"/>
      <c r="I239" s="25">
        <f>ROUND(ROUND(H239,2)*ROUND(G239,3),2)</f>
        <v>0</v>
      </c>
      <c r="O239">
        <f>(I239*21)/100</f>
        <v>0</v>
      </c>
      <c r="P239" t="s">
        <v>13</v>
      </c>
    </row>
    <row r="240" spans="1:16" ht="12.75" customHeight="1" x14ac:dyDescent="0.2">
      <c r="A240" s="26" t="s">
        <v>41</v>
      </c>
      <c r="E240" s="27" t="s">
        <v>42</v>
      </c>
    </row>
    <row r="241" spans="1:16" ht="12.75" customHeight="1" x14ac:dyDescent="0.2">
      <c r="A241" s="28" t="s">
        <v>43</v>
      </c>
      <c r="E241" s="29" t="s">
        <v>264</v>
      </c>
    </row>
    <row r="242" spans="1:16" ht="114.75" customHeight="1" x14ac:dyDescent="0.2">
      <c r="A242" t="s">
        <v>45</v>
      </c>
      <c r="E242" s="27" t="s">
        <v>265</v>
      </c>
    </row>
    <row r="243" spans="1:16" ht="12.75" customHeight="1" x14ac:dyDescent="0.2">
      <c r="A243" s="17" t="s">
        <v>36</v>
      </c>
      <c r="B243" s="21" t="s">
        <v>266</v>
      </c>
      <c r="C243" s="21" t="s">
        <v>267</v>
      </c>
      <c r="D243" s="17" t="s">
        <v>38</v>
      </c>
      <c r="E243" s="22" t="s">
        <v>268</v>
      </c>
      <c r="F243" s="23" t="s">
        <v>40</v>
      </c>
      <c r="G243" s="24">
        <v>84</v>
      </c>
      <c r="H243" s="25"/>
      <c r="I243" s="25">
        <f>ROUND(ROUND(H243,2)*ROUND(G243,3),2)</f>
        <v>0</v>
      </c>
      <c r="O243">
        <f>(I243*21)/100</f>
        <v>0</v>
      </c>
      <c r="P243" t="s">
        <v>13</v>
      </c>
    </row>
    <row r="244" spans="1:16" ht="12.75" customHeight="1" x14ac:dyDescent="0.2">
      <c r="A244" s="26" t="s">
        <v>41</v>
      </c>
      <c r="E244" s="27" t="s">
        <v>42</v>
      </c>
    </row>
    <row r="245" spans="1:16" ht="12.75" customHeight="1" x14ac:dyDescent="0.2">
      <c r="A245" s="28" t="s">
        <v>43</v>
      </c>
      <c r="E245" s="29" t="s">
        <v>264</v>
      </c>
    </row>
    <row r="246" spans="1:16" ht="89.25" customHeight="1" x14ac:dyDescent="0.2">
      <c r="A246" t="s">
        <v>45</v>
      </c>
      <c r="E246" s="27" t="s">
        <v>269</v>
      </c>
    </row>
    <row r="247" spans="1:16" ht="12.75" customHeight="1" x14ac:dyDescent="0.2">
      <c r="A247" s="17" t="s">
        <v>36</v>
      </c>
      <c r="B247" s="21" t="s">
        <v>270</v>
      </c>
      <c r="C247" s="21" t="s">
        <v>271</v>
      </c>
      <c r="D247" s="17" t="s">
        <v>38</v>
      </c>
      <c r="E247" s="22" t="s">
        <v>272</v>
      </c>
      <c r="F247" s="23" t="s">
        <v>57</v>
      </c>
      <c r="G247" s="24">
        <v>5</v>
      </c>
      <c r="H247" s="25"/>
      <c r="I247" s="25">
        <f>ROUND(ROUND(H247,2)*ROUND(G247,3),2)</f>
        <v>0</v>
      </c>
      <c r="O247">
        <f>(I247*21)/100</f>
        <v>0</v>
      </c>
      <c r="P247" t="s">
        <v>13</v>
      </c>
    </row>
    <row r="248" spans="1:16" ht="12.75" customHeight="1" x14ac:dyDescent="0.2">
      <c r="A248" s="26" t="s">
        <v>41</v>
      </c>
      <c r="E248" s="27" t="s">
        <v>42</v>
      </c>
    </row>
    <row r="249" spans="1:16" ht="12.75" customHeight="1" x14ac:dyDescent="0.2">
      <c r="A249" s="28" t="s">
        <v>43</v>
      </c>
      <c r="E249" s="29" t="s">
        <v>264</v>
      </c>
    </row>
    <row r="250" spans="1:16" ht="89.25" customHeight="1" x14ac:dyDescent="0.2">
      <c r="A250" t="s">
        <v>45</v>
      </c>
      <c r="E250" s="27" t="s">
        <v>273</v>
      </c>
    </row>
    <row r="251" spans="1:16" ht="12.75" customHeight="1" x14ac:dyDescent="0.2">
      <c r="A251" s="17" t="s">
        <v>36</v>
      </c>
      <c r="B251" s="21" t="s">
        <v>274</v>
      </c>
      <c r="C251" s="21" t="s">
        <v>275</v>
      </c>
      <c r="D251" s="17" t="s">
        <v>38</v>
      </c>
      <c r="E251" s="22" t="s">
        <v>276</v>
      </c>
      <c r="F251" s="23" t="s">
        <v>57</v>
      </c>
      <c r="G251" s="24">
        <v>5</v>
      </c>
      <c r="H251" s="25"/>
      <c r="I251" s="25">
        <f>ROUND(ROUND(H251,2)*ROUND(G251,3),2)</f>
        <v>0</v>
      </c>
      <c r="O251">
        <f>(I251*21)/100</f>
        <v>0</v>
      </c>
      <c r="P251" t="s">
        <v>13</v>
      </c>
    </row>
    <row r="252" spans="1:16" ht="12.75" customHeight="1" x14ac:dyDescent="0.2">
      <c r="A252" s="26" t="s">
        <v>41</v>
      </c>
      <c r="E252" s="27" t="s">
        <v>42</v>
      </c>
    </row>
    <row r="253" spans="1:16" ht="12.75" customHeight="1" x14ac:dyDescent="0.2">
      <c r="A253" s="28" t="s">
        <v>43</v>
      </c>
      <c r="E253" s="29" t="s">
        <v>264</v>
      </c>
    </row>
    <row r="254" spans="1:16" ht="89.25" customHeight="1" x14ac:dyDescent="0.2">
      <c r="A254" t="s">
        <v>45</v>
      </c>
      <c r="E254" s="27" t="s">
        <v>277</v>
      </c>
    </row>
    <row r="255" spans="1:16" ht="12.75" customHeight="1" x14ac:dyDescent="0.2">
      <c r="A255" s="17" t="s">
        <v>36</v>
      </c>
      <c r="B255" s="21" t="s">
        <v>278</v>
      </c>
      <c r="C255" s="21" t="s">
        <v>279</v>
      </c>
      <c r="D255" s="17" t="s">
        <v>38</v>
      </c>
      <c r="E255" s="22" t="s">
        <v>280</v>
      </c>
      <c r="F255" s="23" t="s">
        <v>57</v>
      </c>
      <c r="G255" s="24">
        <v>2</v>
      </c>
      <c r="H255" s="25"/>
      <c r="I255" s="25">
        <f>ROUND(ROUND(H255,2)*ROUND(G255,3),2)</f>
        <v>0</v>
      </c>
      <c r="O255">
        <f>(I255*21)/100</f>
        <v>0</v>
      </c>
      <c r="P255" t="s">
        <v>13</v>
      </c>
    </row>
    <row r="256" spans="1:16" ht="12.75" customHeight="1" x14ac:dyDescent="0.2">
      <c r="A256" s="26" t="s">
        <v>41</v>
      </c>
      <c r="E256" s="27" t="s">
        <v>42</v>
      </c>
    </row>
    <row r="257" spans="1:16" ht="12.75" customHeight="1" x14ac:dyDescent="0.2">
      <c r="A257" s="28" t="s">
        <v>43</v>
      </c>
      <c r="E257" s="29" t="s">
        <v>264</v>
      </c>
    </row>
    <row r="258" spans="1:16" ht="12.75" customHeight="1" x14ac:dyDescent="0.2">
      <c r="A258" t="s">
        <v>45</v>
      </c>
      <c r="E258" s="27" t="s">
        <v>281</v>
      </c>
    </row>
    <row r="259" spans="1:16" ht="12.75" customHeight="1" x14ac:dyDescent="0.2">
      <c r="A259" s="17" t="s">
        <v>36</v>
      </c>
      <c r="B259" s="21" t="s">
        <v>282</v>
      </c>
      <c r="C259" s="21" t="s">
        <v>283</v>
      </c>
      <c r="D259" s="17" t="s">
        <v>38</v>
      </c>
      <c r="E259" s="22" t="s">
        <v>284</v>
      </c>
      <c r="F259" s="23" t="s">
        <v>57</v>
      </c>
      <c r="G259" s="24">
        <v>2</v>
      </c>
      <c r="H259" s="25"/>
      <c r="I259" s="25">
        <f>ROUND(ROUND(H259,2)*ROUND(G259,3),2)</f>
        <v>0</v>
      </c>
      <c r="O259">
        <f>(I259*21)/100</f>
        <v>0</v>
      </c>
      <c r="P259" t="s">
        <v>13</v>
      </c>
    </row>
    <row r="260" spans="1:16" ht="12.75" customHeight="1" x14ac:dyDescent="0.2">
      <c r="A260" s="26" t="s">
        <v>41</v>
      </c>
      <c r="E260" s="27" t="s">
        <v>42</v>
      </c>
    </row>
    <row r="261" spans="1:16" ht="12.75" customHeight="1" x14ac:dyDescent="0.2">
      <c r="A261" s="28" t="s">
        <v>43</v>
      </c>
      <c r="E261" s="29" t="s">
        <v>264</v>
      </c>
    </row>
    <row r="262" spans="1:16" ht="12.75" customHeight="1" x14ac:dyDescent="0.2">
      <c r="A262" t="s">
        <v>45</v>
      </c>
      <c r="E262" s="27" t="s">
        <v>285</v>
      </c>
    </row>
    <row r="263" spans="1:16" ht="12.75" customHeight="1" x14ac:dyDescent="0.2">
      <c r="B263" s="33">
        <v>61</v>
      </c>
      <c r="C263" s="34" t="s">
        <v>286</v>
      </c>
      <c r="D263" s="33"/>
      <c r="E263" s="22" t="s">
        <v>287</v>
      </c>
      <c r="F263" s="35" t="s">
        <v>288</v>
      </c>
      <c r="G263" s="33">
        <v>1</v>
      </c>
      <c r="H263" s="33"/>
      <c r="I263" s="25">
        <f>ROUND(ROUND(H263,2)*ROUND(G263,3),2)</f>
        <v>0</v>
      </c>
    </row>
    <row r="264" spans="1:16" ht="12.75" customHeight="1" x14ac:dyDescent="0.2">
      <c r="E264" s="36" t="s">
        <v>42</v>
      </c>
    </row>
    <row r="266" spans="1:16" ht="12.75" customHeight="1" x14ac:dyDescent="0.2">
      <c r="E266" t="s">
        <v>289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02-02-11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Melichar Stanislav</dc:creator>
  <cp:keywords/>
  <dc:description/>
  <cp:lastModifiedBy>Melichar Stanislav</cp:lastModifiedBy>
  <dcterms:created xsi:type="dcterms:W3CDTF">2021-05-19T05:23:37Z</dcterms:created>
  <dcterms:modified xsi:type="dcterms:W3CDTF">2021-05-19T05:23:37Z</dcterms:modified>
  <cp:category/>
  <cp:contentStatus/>
</cp:coreProperties>
</file>