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ýtahy - výrobce ..." sheetId="2" r:id="rId2"/>
    <sheet name="SO 02 - Výtahy - výrobce ..." sheetId="3" r:id="rId3"/>
    <sheet name="SO 03 - Výtahy – výrobce ..." sheetId="4" r:id="rId4"/>
    <sheet name="SO 04 - Výtahy - výrobce ..." sheetId="5" r:id="rId5"/>
    <sheet name="SO 05 - Výtahy – výrobce ..." sheetId="6" r:id="rId6"/>
    <sheet name="SO 06 - Výtahy – výrobce ..." sheetId="7" r:id="rId7"/>
    <sheet name="SO 07 - Výtahy – výrobce ..." sheetId="8" r:id="rId8"/>
    <sheet name="SO 08 - Výtahy - výrobce ..." sheetId="9" r:id="rId9"/>
    <sheet name="SO 09 - Výtahy - výrobce ..." sheetId="10" r:id="rId10"/>
    <sheet name="SO 10 - Výtahy - výrobce ..." sheetId="11" r:id="rId11"/>
    <sheet name="SO 11 - Schodišťová ploši..." sheetId="12" r:id="rId12"/>
    <sheet name="SO 12 - Schodišťová ploši..." sheetId="13" r:id="rId13"/>
    <sheet name="SO 13 - Pohyblivé schody ...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 01 - Výtahy - výrobce ...'!$C$115:$K$128</definedName>
    <definedName name="_xlnm.Print_Area" localSheetId="1">'SO 01 - Výtahy - výrobce ...'!$C$4:$J$76,'SO 01 - Výtahy - výrobce ...'!$C$82:$J$97,'SO 01 - Výtahy - výrobce ...'!$C$103:$J$128</definedName>
    <definedName name="_xlnm.Print_Titles" localSheetId="1">'SO 01 - Výtahy - výrobce ...'!$115:$115</definedName>
    <definedName name="_xlnm._FilterDatabase" localSheetId="2" hidden="1">'SO 02 - Výtahy - výrobce ...'!$C$115:$K$143</definedName>
    <definedName name="_xlnm.Print_Area" localSheetId="2">'SO 02 - Výtahy - výrobce ...'!$C$4:$J$76,'SO 02 - Výtahy - výrobce ...'!$C$82:$J$97,'SO 02 - Výtahy - výrobce ...'!$C$103:$J$143</definedName>
    <definedName name="_xlnm.Print_Titles" localSheetId="2">'SO 02 - Výtahy - výrobce ...'!$115:$115</definedName>
    <definedName name="_xlnm._FilterDatabase" localSheetId="3" hidden="1">'SO 03 - Výtahy – výrobce ...'!$C$115:$K$140</definedName>
    <definedName name="_xlnm.Print_Area" localSheetId="3">'SO 03 - Výtahy – výrobce ...'!$C$4:$J$76,'SO 03 - Výtahy – výrobce ...'!$C$82:$J$97,'SO 03 - Výtahy – výrobce ...'!$C$103:$J$140</definedName>
    <definedName name="_xlnm.Print_Titles" localSheetId="3">'SO 03 - Výtahy – výrobce ...'!$115:$115</definedName>
    <definedName name="_xlnm._FilterDatabase" localSheetId="4" hidden="1">'SO 04 - Výtahy - výrobce ...'!$C$115:$K$203</definedName>
    <definedName name="_xlnm.Print_Area" localSheetId="4">'SO 04 - Výtahy - výrobce ...'!$C$4:$J$76,'SO 04 - Výtahy - výrobce ...'!$C$82:$J$97,'SO 04 - Výtahy - výrobce ...'!$C$103:$J$203</definedName>
    <definedName name="_xlnm.Print_Titles" localSheetId="4">'SO 04 - Výtahy - výrobce ...'!$115:$115</definedName>
    <definedName name="_xlnm._FilterDatabase" localSheetId="5" hidden="1">'SO 05 - Výtahy – výrobce ...'!$C$115:$K$128</definedName>
    <definedName name="_xlnm.Print_Area" localSheetId="5">'SO 05 - Výtahy – výrobce ...'!$C$4:$J$76,'SO 05 - Výtahy – výrobce ...'!$C$82:$J$97,'SO 05 - Výtahy – výrobce ...'!$C$103:$J$128</definedName>
    <definedName name="_xlnm.Print_Titles" localSheetId="5">'SO 05 - Výtahy – výrobce ...'!$115:$115</definedName>
    <definedName name="_xlnm._FilterDatabase" localSheetId="6" hidden="1">'SO 06 - Výtahy – výrobce ...'!$C$115:$K$137</definedName>
    <definedName name="_xlnm.Print_Area" localSheetId="6">'SO 06 - Výtahy – výrobce ...'!$C$4:$J$76,'SO 06 - Výtahy – výrobce ...'!$C$82:$J$97,'SO 06 - Výtahy – výrobce ...'!$C$103:$J$137</definedName>
    <definedName name="_xlnm.Print_Titles" localSheetId="6">'SO 06 - Výtahy – výrobce ...'!$115:$115</definedName>
    <definedName name="_xlnm._FilterDatabase" localSheetId="7" hidden="1">'SO 07 - Výtahy – výrobce ...'!$C$115:$K$125</definedName>
    <definedName name="_xlnm.Print_Area" localSheetId="7">'SO 07 - Výtahy – výrobce ...'!$C$4:$J$76,'SO 07 - Výtahy – výrobce ...'!$C$82:$J$97,'SO 07 - Výtahy – výrobce ...'!$C$103:$J$125</definedName>
    <definedName name="_xlnm.Print_Titles" localSheetId="7">'SO 07 - Výtahy – výrobce ...'!$115:$115</definedName>
    <definedName name="_xlnm._FilterDatabase" localSheetId="8" hidden="1">'SO 08 - Výtahy - výrobce ...'!$C$115:$K$134</definedName>
    <definedName name="_xlnm.Print_Area" localSheetId="8">'SO 08 - Výtahy - výrobce ...'!$C$4:$J$76,'SO 08 - Výtahy - výrobce ...'!$C$82:$J$97,'SO 08 - Výtahy - výrobce ...'!$C$103:$J$134</definedName>
    <definedName name="_xlnm.Print_Titles" localSheetId="8">'SO 08 - Výtahy - výrobce ...'!$115:$115</definedName>
    <definedName name="_xlnm._FilterDatabase" localSheetId="9" hidden="1">'SO 09 - Výtahy - výrobce ...'!$C$115:$K$125</definedName>
    <definedName name="_xlnm.Print_Area" localSheetId="9">'SO 09 - Výtahy - výrobce ...'!$C$4:$J$76,'SO 09 - Výtahy - výrobce ...'!$C$82:$J$97,'SO 09 - Výtahy - výrobce ...'!$C$103:$J$125</definedName>
    <definedName name="_xlnm.Print_Titles" localSheetId="9">'SO 09 - Výtahy - výrobce ...'!$115:$115</definedName>
    <definedName name="_xlnm._FilterDatabase" localSheetId="10" hidden="1">'SO 10 - Výtahy - výrobce ...'!$C$115:$K$125</definedName>
    <definedName name="_xlnm.Print_Area" localSheetId="10">'SO 10 - Výtahy - výrobce ...'!$C$4:$J$76,'SO 10 - Výtahy - výrobce ...'!$C$82:$J$97,'SO 10 - Výtahy - výrobce ...'!$C$103:$J$125</definedName>
    <definedName name="_xlnm.Print_Titles" localSheetId="10">'SO 10 - Výtahy - výrobce ...'!$115:$115</definedName>
    <definedName name="_xlnm._FilterDatabase" localSheetId="11" hidden="1">'SO 11 - Schodišťová ploši...'!$C$115:$K$128</definedName>
    <definedName name="_xlnm.Print_Area" localSheetId="11">'SO 11 - Schodišťová ploši...'!$C$4:$J$76,'SO 11 - Schodišťová ploši...'!$C$82:$J$97,'SO 11 - Schodišťová ploši...'!$C$103:$J$128</definedName>
    <definedName name="_xlnm.Print_Titles" localSheetId="11">'SO 11 - Schodišťová ploši...'!$115:$115</definedName>
    <definedName name="_xlnm._FilterDatabase" localSheetId="12" hidden="1">'SO 12 - Schodišťová ploši...'!$C$115:$K$125</definedName>
    <definedName name="_xlnm.Print_Area" localSheetId="12">'SO 12 - Schodišťová ploši...'!$C$4:$J$76,'SO 12 - Schodišťová ploši...'!$C$82:$J$97,'SO 12 - Schodišťová ploši...'!$C$103:$J$125</definedName>
    <definedName name="_xlnm.Print_Titles" localSheetId="12">'SO 12 - Schodišťová ploši...'!$115:$115</definedName>
    <definedName name="_xlnm._FilterDatabase" localSheetId="13" hidden="1">'SO 13 - Pohyblivé schody ...'!$C$115:$K$152</definedName>
    <definedName name="_xlnm.Print_Area" localSheetId="13">'SO 13 - Pohyblivé schody ...'!$C$4:$J$76,'SO 13 - Pohyblivé schody ...'!$C$82:$J$97,'SO 13 - Pohyblivé schody ...'!$C$103:$J$152</definedName>
    <definedName name="_xlnm.Print_Titles" localSheetId="13">'SO 13 - Pohyblivé schody ...'!$115:$115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110"/>
  <c r="E7"/>
  <c r="E85"/>
  <c i="13" r="J37"/>
  <c r="J36"/>
  <c i="1" r="AY106"/>
  <c i="13" r="J35"/>
  <c i="1" r="AX106"/>
  <c i="13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91"/>
  <c r="J14"/>
  <c r="J12"/>
  <c r="J110"/>
  <c r="E7"/>
  <c r="E85"/>
  <c i="12" r="J37"/>
  <c r="J36"/>
  <c i="1" r="AY105"/>
  <c i="12" r="J35"/>
  <c i="1" r="AX105"/>
  <c i="12"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113"/>
  <c r="J17"/>
  <c r="J15"/>
  <c r="E15"/>
  <c r="F91"/>
  <c r="J14"/>
  <c r="J12"/>
  <c r="J110"/>
  <c r="E7"/>
  <c r="E106"/>
  <c i="11" r="J37"/>
  <c r="J36"/>
  <c i="1" r="AY104"/>
  <c i="11" r="J35"/>
  <c i="1" r="AX104"/>
  <c i="11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91"/>
  <c r="J14"/>
  <c r="J12"/>
  <c r="J110"/>
  <c r="E7"/>
  <c r="E85"/>
  <c i="10" r="J37"/>
  <c r="J36"/>
  <c i="1" r="AY103"/>
  <c i="10" r="J35"/>
  <c i="1" r="AX103"/>
  <c i="10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91"/>
  <c r="J14"/>
  <c r="J12"/>
  <c r="J110"/>
  <c r="E7"/>
  <c r="E85"/>
  <c i="9" r="J37"/>
  <c r="J36"/>
  <c i="1" r="AY102"/>
  <c i="9" r="J35"/>
  <c i="1" r="AX102"/>
  <c i="9"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110"/>
  <c r="E7"/>
  <c r="E106"/>
  <c i="8" r="J37"/>
  <c r="J36"/>
  <c i="1" r="AY101"/>
  <c i="8" r="J35"/>
  <c i="1" r="AX101"/>
  <c i="8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112"/>
  <c r="J14"/>
  <c r="J12"/>
  <c r="J89"/>
  <c r="E7"/>
  <c r="E85"/>
  <c i="7" r="J37"/>
  <c r="J36"/>
  <c i="1" r="AY100"/>
  <c i="7" r="J35"/>
  <c i="1" r="AX100"/>
  <c i="7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89"/>
  <c r="E7"/>
  <c r="E106"/>
  <c i="6" r="J37"/>
  <c r="J36"/>
  <c i="1" r="AY99"/>
  <c i="6" r="J35"/>
  <c i="1" r="AX99"/>
  <c i="6"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89"/>
  <c r="E7"/>
  <c r="E106"/>
  <c i="5" r="J37"/>
  <c r="J36"/>
  <c i="1" r="AY98"/>
  <c i="5" r="J35"/>
  <c i="1" r="AX98"/>
  <c i="5"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92"/>
  <c r="J17"/>
  <c r="J15"/>
  <c r="E15"/>
  <c r="F112"/>
  <c r="J14"/>
  <c r="J12"/>
  <c r="J89"/>
  <c r="E7"/>
  <c r="E85"/>
  <c i="4" r="J37"/>
  <c r="J36"/>
  <c i="1" r="AY97"/>
  <c i="4" r="J35"/>
  <c i="1" r="AX97"/>
  <c i="4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110"/>
  <c r="E7"/>
  <c r="E106"/>
  <c i="3" r="J37"/>
  <c r="J36"/>
  <c i="1" r="AY96"/>
  <c i="3" r="J35"/>
  <c i="1" r="AX96"/>
  <c i="3"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2" r="J37"/>
  <c r="J36"/>
  <c i="1" r="AY95"/>
  <c i="2" r="J35"/>
  <c i="1" r="AX95"/>
  <c i="2"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89"/>
  <c r="E7"/>
  <c r="E106"/>
  <c i="1" r="L90"/>
  <c r="AM90"/>
  <c r="AM89"/>
  <c r="L89"/>
  <c r="AM87"/>
  <c r="L87"/>
  <c r="L85"/>
  <c r="L84"/>
  <c i="14" r="BK150"/>
  <c r="J150"/>
  <c r="BK147"/>
  <c r="J147"/>
  <c r="BK144"/>
  <c r="J144"/>
  <c r="BK141"/>
  <c r="J141"/>
  <c r="BK138"/>
  <c r="J138"/>
  <c r="BK135"/>
  <c r="J135"/>
  <c r="BK132"/>
  <c r="J132"/>
  <c r="BK129"/>
  <c r="J129"/>
  <c r="BK126"/>
  <c r="J126"/>
  <c r="J123"/>
  <c r="BK120"/>
  <c r="J120"/>
  <c r="J117"/>
  <c i="13" r="BK123"/>
  <c r="J120"/>
  <c i="12" r="BK123"/>
  <c i="11" r="J123"/>
  <c r="BK120"/>
  <c r="BK117"/>
  <c i="10" r="J123"/>
  <c r="J117"/>
  <c i="9" r="J129"/>
  <c r="BK126"/>
  <c r="BK123"/>
  <c r="J120"/>
  <c r="J117"/>
  <c i="8" r="BK123"/>
  <c i="7" r="J135"/>
  <c r="J129"/>
  <c r="BK126"/>
  <c r="J123"/>
  <c r="BK117"/>
  <c i="6" r="J120"/>
  <c r="BK117"/>
  <c i="5" r="J198"/>
  <c r="BK195"/>
  <c r="BK192"/>
  <c r="BK189"/>
  <c r="BK186"/>
  <c r="BK183"/>
  <c r="J177"/>
  <c r="J165"/>
  <c r="BK162"/>
  <c r="BK159"/>
  <c r="J147"/>
  <c r="BK138"/>
  <c r="J132"/>
  <c r="BK123"/>
  <c r="J117"/>
  <c i="4" r="J126"/>
  <c r="BK123"/>
  <c r="BK120"/>
  <c i="3" r="J141"/>
  <c r="BK138"/>
  <c r="BK126"/>
  <c r="J123"/>
  <c r="J120"/>
  <c i="2" r="J126"/>
  <c r="J117"/>
  <c i="14" r="BK117"/>
  <c i="13" r="J123"/>
  <c r="BK120"/>
  <c r="BK117"/>
  <c i="12" r="J126"/>
  <c r="J123"/>
  <c r="J120"/>
  <c r="J117"/>
  <c i="11" r="BK123"/>
  <c r="J120"/>
  <c r="J117"/>
  <c i="10" r="BK120"/>
  <c i="9" r="BK132"/>
  <c r="BK129"/>
  <c r="BK117"/>
  <c i="8" r="J120"/>
  <c r="BK117"/>
  <c i="7" r="J132"/>
  <c r="BK129"/>
  <c i="6" r="BK120"/>
  <c i="5" r="BK198"/>
  <c r="J192"/>
  <c r="J183"/>
  <c r="BK180"/>
  <c r="J168"/>
  <c r="BK165"/>
  <c r="J162"/>
  <c r="BK153"/>
  <c r="J150"/>
  <c r="BK141"/>
  <c r="BK135"/>
  <c r="BK132"/>
  <c r="J129"/>
  <c r="J126"/>
  <c i="4" r="J138"/>
  <c r="J135"/>
  <c r="BK132"/>
  <c r="J129"/>
  <c r="J117"/>
  <c i="3" r="J135"/>
  <c r="BK132"/>
  <c r="BK123"/>
  <c i="2" r="BK126"/>
  <c i="14" r="BK123"/>
  <c i="13" r="J117"/>
  <c i="12" r="BK126"/>
  <c r="BK120"/>
  <c r="BK117"/>
  <c i="10" r="BK123"/>
  <c r="J120"/>
  <c r="BK117"/>
  <c i="9" r="J132"/>
  <c r="J126"/>
  <c r="J123"/>
  <c r="BK120"/>
  <c i="8" r="J123"/>
  <c r="J117"/>
  <c i="7" r="BK135"/>
  <c r="J126"/>
  <c r="BK123"/>
  <c r="J120"/>
  <c i="6" r="BK126"/>
  <c r="J123"/>
  <c r="J117"/>
  <c i="5" r="BK201"/>
  <c r="J195"/>
  <c r="J189"/>
  <c r="J186"/>
  <c r="BK174"/>
  <c r="J171"/>
  <c r="BK168"/>
  <c r="J159"/>
  <c r="BK156"/>
  <c r="BK144"/>
  <c r="J141"/>
  <c r="J138"/>
  <c r="J135"/>
  <c r="BK129"/>
  <c r="BK126"/>
  <c r="J120"/>
  <c i="4" r="BK138"/>
  <c r="BK135"/>
  <c r="BK126"/>
  <c r="J120"/>
  <c r="BK117"/>
  <c i="3" r="BK141"/>
  <c r="J138"/>
  <c r="BK129"/>
  <c r="BK117"/>
  <c i="2" r="J123"/>
  <c r="J120"/>
  <c r="BK117"/>
  <c i="8" r="BK120"/>
  <c i="7" r="BK132"/>
  <c r="BK120"/>
  <c r="J117"/>
  <c i="6" r="J126"/>
  <c r="BK123"/>
  <c i="5" r="J201"/>
  <c r="J180"/>
  <c r="BK177"/>
  <c r="J174"/>
  <c r="BK171"/>
  <c r="J156"/>
  <c r="J153"/>
  <c r="BK150"/>
  <c r="BK147"/>
  <c r="J144"/>
  <c r="J123"/>
  <c r="BK120"/>
  <c r="BK117"/>
  <c i="4" r="J132"/>
  <c r="BK129"/>
  <c r="J123"/>
  <c i="3" r="BK135"/>
  <c r="J132"/>
  <c r="J129"/>
  <c r="J126"/>
  <c r="BK120"/>
  <c r="J117"/>
  <c i="2" r="BK123"/>
  <c r="BK120"/>
  <c i="1" r="AS94"/>
  <c i="2" l="1" r="R116"/>
  <c i="3" r="P116"/>
  <c i="1" r="AU96"/>
  <c i="4" r="P116"/>
  <c i="1" r="AU97"/>
  <c i="5" r="T116"/>
  <c i="6" r="T116"/>
  <c i="7" r="T116"/>
  <c i="2" r="P116"/>
  <c i="1" r="AU95"/>
  <c i="3" r="T116"/>
  <c i="4" r="R116"/>
  <c i="5" r="R116"/>
  <c i="6" r="R116"/>
  <c i="7" r="P116"/>
  <c i="1" r="AU100"/>
  <c i="8" r="R116"/>
  <c i="9" r="R116"/>
  <c i="10" r="P116"/>
  <c i="1" r="AU103"/>
  <c i="11" r="T116"/>
  <c i="12" r="P116"/>
  <c i="1" r="AU105"/>
  <c i="2" r="BK116"/>
  <c r="J116"/>
  <c r="J96"/>
  <c i="3" r="BK116"/>
  <c r="J116"/>
  <c i="4" r="BK116"/>
  <c r="J116"/>
  <c i="5" r="P116"/>
  <c i="1" r="AU98"/>
  <c i="6" r="P116"/>
  <c i="1" r="AU99"/>
  <c i="7" r="R116"/>
  <c i="8" r="BK116"/>
  <c r="J116"/>
  <c r="J96"/>
  <c r="P116"/>
  <c i="1" r="AU101"/>
  <c i="9" r="BK116"/>
  <c r="J116"/>
  <c r="J96"/>
  <c r="T116"/>
  <c i="10" r="BK116"/>
  <c r="J116"/>
  <c r="J96"/>
  <c r="R116"/>
  <c i="11" r="P116"/>
  <c i="1" r="AU104"/>
  <c i="12" r="BK116"/>
  <c r="J116"/>
  <c r="J96"/>
  <c r="T116"/>
  <c i="13" r="BK116"/>
  <c r="J116"/>
  <c r="J96"/>
  <c r="P116"/>
  <c i="1" r="AU106"/>
  <c i="13" r="T116"/>
  <c i="2" r="T116"/>
  <c i="3" r="R116"/>
  <c i="4" r="T116"/>
  <c i="5" r="BK116"/>
  <c r="J116"/>
  <c r="J96"/>
  <c i="6" r="BK116"/>
  <c r="J116"/>
  <c i="7" r="BK116"/>
  <c r="J116"/>
  <c i="8" r="T116"/>
  <c i="9" r="P116"/>
  <c i="1" r="AU102"/>
  <c i="10" r="T116"/>
  <c i="11" r="BK116"/>
  <c r="J116"/>
  <c r="J96"/>
  <c r="R116"/>
  <c i="12" r="R116"/>
  <c i="13" r="R116"/>
  <c i="14" r="BK116"/>
  <c r="J116"/>
  <c r="J96"/>
  <c r="P116"/>
  <c i="1" r="AU107"/>
  <c i="14" r="R116"/>
  <c r="T116"/>
  <c i="2" r="J92"/>
  <c r="J110"/>
  <c r="BE117"/>
  <c i="3" r="J91"/>
  <c r="BE120"/>
  <c r="BE141"/>
  <c i="4" r="E85"/>
  <c r="F112"/>
  <c r="F113"/>
  <c r="BE117"/>
  <c r="BE132"/>
  <c r="BE135"/>
  <c i="5" r="F91"/>
  <c r="E106"/>
  <c r="J110"/>
  <c r="BE123"/>
  <c r="BE129"/>
  <c r="BE132"/>
  <c r="BE135"/>
  <c r="BE174"/>
  <c r="BE183"/>
  <c r="BE192"/>
  <c r="BE195"/>
  <c i="6" r="J92"/>
  <c r="J112"/>
  <c r="BE117"/>
  <c i="7" r="E85"/>
  <c r="F91"/>
  <c r="J92"/>
  <c r="J110"/>
  <c r="BE126"/>
  <c r="BE135"/>
  <c i="8" r="F91"/>
  <c r="J91"/>
  <c r="J113"/>
  <c i="2" r="E85"/>
  <c r="F91"/>
  <c r="F113"/>
  <c i="3" r="E85"/>
  <c r="F91"/>
  <c r="J92"/>
  <c i="4" r="J91"/>
  <c r="BE126"/>
  <c i="5" r="J91"/>
  <c r="F113"/>
  <c r="BE120"/>
  <c r="BE138"/>
  <c r="BE162"/>
  <c r="BE189"/>
  <c r="BE198"/>
  <c r="BE201"/>
  <c i="6" r="E85"/>
  <c r="F91"/>
  <c i="7" r="F113"/>
  <c r="BE129"/>
  <c i="8" r="F92"/>
  <c r="BE123"/>
  <c i="9" r="E85"/>
  <c r="J92"/>
  <c r="J112"/>
  <c r="BE117"/>
  <c i="10" r="J91"/>
  <c r="E106"/>
  <c r="F112"/>
  <c r="BE120"/>
  <c r="BE123"/>
  <c i="11" r="J89"/>
  <c r="E106"/>
  <c r="F112"/>
  <c r="J113"/>
  <c r="BE117"/>
  <c r="BE120"/>
  <c r="BE123"/>
  <c i="12" r="E85"/>
  <c r="J89"/>
  <c r="J92"/>
  <c r="F112"/>
  <c r="BE120"/>
  <c i="13" r="J91"/>
  <c r="E106"/>
  <c r="F112"/>
  <c r="BE117"/>
  <c i="2" r="J91"/>
  <c r="BE126"/>
  <c i="3" r="F92"/>
  <c r="BE117"/>
  <c r="BE126"/>
  <c r="BE135"/>
  <c r="BE138"/>
  <c i="4" r="J92"/>
  <c r="BE120"/>
  <c r="BE123"/>
  <c i="5" r="J113"/>
  <c r="BE117"/>
  <c r="BE144"/>
  <c r="BE156"/>
  <c r="BE159"/>
  <c r="BE168"/>
  <c r="BE171"/>
  <c r="BE180"/>
  <c r="BE186"/>
  <c i="6" r="J110"/>
  <c r="F113"/>
  <c r="BE123"/>
  <c i="7" r="J112"/>
  <c r="BE117"/>
  <c r="BE120"/>
  <c r="BE123"/>
  <c r="BE132"/>
  <c i="8" r="E106"/>
  <c r="J110"/>
  <c r="BE120"/>
  <c i="9" r="J89"/>
  <c r="F113"/>
  <c r="BE126"/>
  <c r="BE129"/>
  <c i="10" r="J89"/>
  <c r="F92"/>
  <c r="J113"/>
  <c i="11" r="F92"/>
  <c r="J112"/>
  <c i="12" r="F92"/>
  <c r="J112"/>
  <c r="BE117"/>
  <c r="BE123"/>
  <c r="BE126"/>
  <c i="13" r="F92"/>
  <c r="J113"/>
  <c r="BE120"/>
  <c r="BE123"/>
  <c i="14" r="J89"/>
  <c r="J91"/>
  <c r="F92"/>
  <c r="J92"/>
  <c r="E106"/>
  <c r="F112"/>
  <c i="2" r="BE120"/>
  <c r="BE123"/>
  <c i="3" r="J89"/>
  <c r="BE123"/>
  <c r="BE129"/>
  <c r="BE132"/>
  <c i="4" r="J89"/>
  <c r="BE129"/>
  <c r="BE138"/>
  <c i="5" r="BE126"/>
  <c r="BE141"/>
  <c r="BE147"/>
  <c r="BE150"/>
  <c r="BE153"/>
  <c r="BE165"/>
  <c r="BE177"/>
  <c i="6" r="BE120"/>
  <c r="BE126"/>
  <c i="8" r="BE117"/>
  <c i="9" r="F91"/>
  <c r="BE120"/>
  <c r="BE123"/>
  <c r="BE132"/>
  <c i="10" r="BE117"/>
  <c i="13" r="J89"/>
  <c i="14" r="BE117"/>
  <c r="BE120"/>
  <c r="BE123"/>
  <c r="BE126"/>
  <c r="BE129"/>
  <c r="BE132"/>
  <c r="BE135"/>
  <c r="BE138"/>
  <c r="BE141"/>
  <c r="BE144"/>
  <c r="BE147"/>
  <c r="BE150"/>
  <c i="2" r="F34"/>
  <c i="1" r="BA95"/>
  <c i="3" r="F34"/>
  <c i="1" r="BA96"/>
  <c i="4" r="F35"/>
  <c i="1" r="BB97"/>
  <c i="3" r="F36"/>
  <c i="1" r="BC96"/>
  <c i="10" r="F34"/>
  <c i="1" r="BA103"/>
  <c i="12" r="F36"/>
  <c i="1" r="BC105"/>
  <c i="5" r="F37"/>
  <c i="1" r="BD98"/>
  <c i="8" r="J34"/>
  <c i="1" r="AW101"/>
  <c i="13" r="J34"/>
  <c i="1" r="AW106"/>
  <c i="3" r="F35"/>
  <c i="1" r="BB96"/>
  <c i="5" r="F34"/>
  <c i="1" r="BA98"/>
  <c i="6" r="J34"/>
  <c i="1" r="AW99"/>
  <c i="7" r="F36"/>
  <c i="1" r="BC100"/>
  <c i="8" r="F34"/>
  <c i="1" r="BA101"/>
  <c i="13" r="F36"/>
  <c i="1" r="BC106"/>
  <c i="14" r="F35"/>
  <c i="1" r="BB107"/>
  <c i="14" r="F37"/>
  <c i="1" r="BD107"/>
  <c i="2" r="F37"/>
  <c i="1" r="BD95"/>
  <c i="3" r="F37"/>
  <c i="1" r="BD96"/>
  <c i="6" r="F34"/>
  <c i="1" r="BA99"/>
  <c i="5" r="F36"/>
  <c i="1" r="BC98"/>
  <c i="9" r="F36"/>
  <c i="1" r="BC102"/>
  <c i="2" r="F36"/>
  <c i="1" r="BC95"/>
  <c i="3" r="J30"/>
  <c i="1" r="AG96"/>
  <c i="6" r="F36"/>
  <c i="1" r="BC99"/>
  <c i="7" r="F34"/>
  <c i="1" r="BA100"/>
  <c i="7" r="F37"/>
  <c i="1" r="BD100"/>
  <c i="8" r="F37"/>
  <c i="1" r="BD101"/>
  <c i="9" r="F34"/>
  <c i="1" r="BA102"/>
  <c i="10" r="F36"/>
  <c i="1" r="BC103"/>
  <c i="11" r="J34"/>
  <c i="1" r="AW104"/>
  <c i="4" r="F37"/>
  <c i="1" r="BD97"/>
  <c i="9" r="J34"/>
  <c i="1" r="AW102"/>
  <c i="10" r="F37"/>
  <c i="1" r="BD103"/>
  <c i="11" r="F36"/>
  <c i="1" r="BC104"/>
  <c i="14" r="J34"/>
  <c i="1" r="AW107"/>
  <c i="6" r="F37"/>
  <c i="1" r="BD99"/>
  <c i="7" r="J34"/>
  <c i="1" r="AW100"/>
  <c i="7" r="F35"/>
  <c i="1" r="BB100"/>
  <c i="8" r="F35"/>
  <c i="1" r="BB101"/>
  <c i="10" r="F35"/>
  <c i="1" r="BB103"/>
  <c i="11" r="F37"/>
  <c i="1" r="BD104"/>
  <c i="12" r="F34"/>
  <c i="1" r="BA105"/>
  <c i="3" r="J34"/>
  <c i="1" r="AW96"/>
  <c i="4" r="J30"/>
  <c i="1" r="AG97"/>
  <c i="12" r="J34"/>
  <c i="1" r="AW105"/>
  <c i="5" r="F35"/>
  <c i="1" r="BB98"/>
  <c i="8" r="F36"/>
  <c i="1" r="BC101"/>
  <c i="10" r="J34"/>
  <c i="1" r="AW103"/>
  <c i="13" r="F34"/>
  <c i="1" r="BA106"/>
  <c i="14" r="F34"/>
  <c i="1" r="BA107"/>
  <c i="5" r="J34"/>
  <c i="1" r="AW98"/>
  <c i="2" r="F35"/>
  <c i="1" r="BB95"/>
  <c i="4" r="J34"/>
  <c i="1" r="AW97"/>
  <c i="6" r="F35"/>
  <c i="1" r="BB99"/>
  <c i="11" r="F35"/>
  <c i="1" r="BB104"/>
  <c i="4" r="F36"/>
  <c i="1" r="BC97"/>
  <c i="9" r="F35"/>
  <c i="1" r="BB102"/>
  <c i="12" r="F37"/>
  <c i="1" r="BD105"/>
  <c i="13" r="F35"/>
  <c i="1" r="BB106"/>
  <c i="13" r="F37"/>
  <c i="1" r="BD106"/>
  <c i="2" r="J34"/>
  <c i="1" r="AW95"/>
  <c i="4" r="F34"/>
  <c i="1" r="BA97"/>
  <c i="6" r="J30"/>
  <c i="1" r="AG99"/>
  <c i="7" r="J30"/>
  <c i="1" r="AG100"/>
  <c i="9" r="F37"/>
  <c i="1" r="BD102"/>
  <c i="11" r="F34"/>
  <c i="1" r="BA104"/>
  <c i="12" r="F35"/>
  <c i="1" r="BB105"/>
  <c i="14" r="F36"/>
  <c i="1" r="BC107"/>
  <c i="6" l="1" r="J96"/>
  <c i="7" r="J96"/>
  <c i="3" r="J96"/>
  <c i="4" r="J96"/>
  <c i="11" r="J30"/>
  <c i="1" r="AG104"/>
  <c i="9" r="J30"/>
  <c i="1" r="AG102"/>
  <c i="12" r="J30"/>
  <c i="1" r="AG105"/>
  <c i="14" r="J30"/>
  <c i="1" r="AG107"/>
  <c i="5" r="J33"/>
  <c i="1" r="AV98"/>
  <c r="AT98"/>
  <c i="8" r="J33"/>
  <c i="1" r="AV101"/>
  <c r="AT101"/>
  <c r="AU94"/>
  <c i="6" r="J33"/>
  <c i="1" r="AV99"/>
  <c r="AT99"/>
  <c i="13" r="F33"/>
  <c i="1" r="AZ106"/>
  <c i="2" r="J33"/>
  <c i="1" r="AV95"/>
  <c r="AT95"/>
  <c i="10" r="F33"/>
  <c i="1" r="AZ103"/>
  <c i="14" r="F33"/>
  <c i="1" r="AZ107"/>
  <c i="5" r="J30"/>
  <c i="1" r="AG98"/>
  <c r="AN98"/>
  <c i="10" r="J30"/>
  <c i="1" r="AG103"/>
  <c i="13" r="J30"/>
  <c i="1" r="AG106"/>
  <c i="4" r="F33"/>
  <c i="1" r="AZ97"/>
  <c i="7" r="J33"/>
  <c i="1" r="AV100"/>
  <c r="AT100"/>
  <c i="11" r="J33"/>
  <c i="1" r="AV104"/>
  <c r="AT104"/>
  <c i="2" r="F33"/>
  <c i="1" r="AZ95"/>
  <c i="8" r="F33"/>
  <c i="1" r="AZ101"/>
  <c i="13" r="J33"/>
  <c i="1" r="AV106"/>
  <c r="AT106"/>
  <c i="3" r="J33"/>
  <c i="1" r="AV96"/>
  <c r="AT96"/>
  <c i="11" r="F33"/>
  <c i="1" r="AZ104"/>
  <c i="14" r="J33"/>
  <c i="1" r="AV107"/>
  <c r="AT107"/>
  <c i="8" r="J30"/>
  <c i="1" r="AG101"/>
  <c r="AN101"/>
  <c i="2" r="J30"/>
  <c i="1" r="AG95"/>
  <c r="AN95"/>
  <c r="BD94"/>
  <c r="W33"/>
  <c i="3" r="F33"/>
  <c i="1" r="AZ96"/>
  <c r="BC94"/>
  <c r="W32"/>
  <c i="5" r="F33"/>
  <c i="1" r="AZ98"/>
  <c i="12" r="F33"/>
  <c i="1" r="AZ105"/>
  <c i="6" r="F33"/>
  <c i="1" r="AZ99"/>
  <c i="9" r="F33"/>
  <c i="1" r="AZ102"/>
  <c i="7" r="F33"/>
  <c i="1" r="AZ100"/>
  <c r="BA94"/>
  <c r="AW94"/>
  <c r="AK30"/>
  <c i="9" r="J33"/>
  <c i="1" r="AV102"/>
  <c r="AT102"/>
  <c i="4" r="J33"/>
  <c i="1" r="AV97"/>
  <c r="AT97"/>
  <c i="10" r="J33"/>
  <c i="1" r="AV103"/>
  <c r="AT103"/>
  <c r="BB94"/>
  <c r="AX94"/>
  <c i="12" r="J33"/>
  <c i="1" r="AV105"/>
  <c r="AT105"/>
  <c i="2" l="1" r="J39"/>
  <c i="11" r="J39"/>
  <c i="13" r="J39"/>
  <c i="8" r="J39"/>
  <c i="10" r="J39"/>
  <c i="12" r="J39"/>
  <c i="14" r="J39"/>
  <c i="5" r="J39"/>
  <c i="9" r="J39"/>
  <c i="6" r="J39"/>
  <c i="3" r="J39"/>
  <c i="4" r="J39"/>
  <c i="7" r="J39"/>
  <c i="1" r="AN96"/>
  <c r="AN97"/>
  <c r="AN99"/>
  <c r="AN100"/>
  <c r="AN104"/>
  <c r="AN102"/>
  <c r="AN105"/>
  <c r="AN107"/>
  <c r="AN103"/>
  <c r="AN106"/>
  <c r="AY94"/>
  <c r="AG94"/>
  <c r="AK26"/>
  <c r="AZ94"/>
  <c r="W29"/>
  <c r="W31"/>
  <c r="W30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<sst xmlns="http://schemas.openxmlformats.org/spreadsheetml/2006/main">
  <si>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</si>
  <si>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</si>
  <si>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</si>
  <si>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</si>
  <si>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</si>
  <si>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{86c8cb6f-c65b-4cc4-a0ca-c55b657b2b61}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</si>
  <si>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</si>
  <si>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</si>
  <si>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</si>
  <si>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</si>
  <si>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</si>
  <si>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</si>
  <si>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</si>
  <si>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</si>
  <si>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</si>
  <si>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</si>
  <si>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</si>
  <si>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Pozáruční servis a údržba UTZ u OŘ Plzeň</t>
  </si>
  <si>
    <t>KSO:</t>
  </si>
  <si>
    <t>CC-CZ:</t>
  </si>
  <si>
    <t>Místo:</t>
  </si>
  <si>
    <t xml:space="preserve"> </t>
  </si>
  <si>
    <t>Datum:</t>
  </si>
  <si>
    <t>9. 2. 2021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</si>
  <si>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</si>
  <si>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</si>
  <si>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</si>
  <si>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</si>
  <si>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</si>
  <si>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</si>
  <si>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</si>
  <si>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</si>
  <si>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</si>
  <si>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</si>
  <si>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</si>
  <si>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</si>
  <si>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</si>
  <si>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</si>
  <si>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</si>
  <si>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</si>
  <si>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</si>
  <si>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</si>
  <si>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</si>
  <si>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</si>
  <si>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</si>
  <si>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</si>
  <si>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</si>
  <si>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</si>
  <si>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</si>
  <si>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</si>
  <si>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</si>
  <si>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</si>
  <si>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</si>
  <si>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</si>
  <si>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</si>
  <si>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</si>
  <si>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</si>
  <si>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</si>
  <si>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</si>
  <si>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</si>
  <si>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</si>
  <si>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</si>
  <si>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</si>
  <si>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</si>
  <si>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</si>
  <si>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</si>
  <si>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</si>
  <si>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</si>
  <si>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</si>
  <si>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</si>
  <si>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</si>
  <si>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</si>
  <si>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</si>
  <si>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</si>
  <si>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</si>
  <si>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</si>
  <si>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</si>
  <si>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</si>
  <si>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</si>
  <si>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Výtahy - výrobce KONE Industrial S.p.A., Pero, Italy</t>
  </si>
  <si>
    <t>STA</t>
  </si>
  <si>
    <t>1</t>
  </si>
  <si>
    <t>{3b99c56d-827b-470d-88c1-77da0dd7390b}</t>
  </si>
  <si>
    <t>2</t>
  </si>
  <si>
    <t>SO 02</t>
  </si>
  <si>
    <t>Výtahy - výrobce KONE a.s., PRAHA</t>
  </si>
  <si>
    <t>{235fce88-290d-41a4-8af9-265c19db44b0}</t>
  </si>
  <si>
    <t>SO 03</t>
  </si>
  <si>
    <t>Výtahy – výrobce OTIS a.s., Břeclav</t>
  </si>
  <si>
    <t>{e660bd36-1334-4c0c-bcf2-9b1a891db32b}</t>
  </si>
  <si>
    <t>SO 04</t>
  </si>
  <si>
    <t>Výtahy - výrobce SCHINDLER</t>
  </si>
  <si>
    <t>{51b2c9a9-d639-4486-a06d-7e81ee32f990}</t>
  </si>
  <si>
    <t>SO 05</t>
  </si>
  <si>
    <t>Výtahy – výrobce SCHMITT+SOHN s.r.o.</t>
  </si>
  <si>
    <t>{f89b37ba-072a-4c99-b3c9-ebd3b653e39f}</t>
  </si>
  <si>
    <t>SO 06</t>
  </si>
  <si>
    <t>Výtahy – výrobce TRAMONTÁŽ, spol s r. o., Chrudim</t>
  </si>
  <si>
    <t>{a0c38267-1f41-4533-87e4-ec38b95edf9b}</t>
  </si>
  <si>
    <t>SO 07</t>
  </si>
  <si>
    <t>Výtahy – výrobce TRANSPORTA BŘECLAV</t>
  </si>
  <si>
    <t>{b40929e6-5f9f-4a6d-96aa-e1d8d61c9b3e}</t>
  </si>
  <si>
    <t>SO 08</t>
  </si>
  <si>
    <t>Výtahy - výrobce Výtahy VELKÉ MEZIŘÍČÍ</t>
  </si>
  <si>
    <t>{ce5aea33-f86b-4d10-9f14-55d6f37962a8}</t>
  </si>
  <si>
    <t>SO 09</t>
  </si>
  <si>
    <t>Výtahy - výrobce VOTO PLZEŇ</t>
  </si>
  <si>
    <t>{aac18b04-1630-41b4-8839-b09357c69b89}</t>
  </si>
  <si>
    <t>SO 10</t>
  </si>
  <si>
    <t>Výtahy - výrobce Výtahy PLZEŇ</t>
  </si>
  <si>
    <t>{edb35660-96ef-41da-acfd-9301549bff25}</t>
  </si>
  <si>
    <t>SO 11</t>
  </si>
  <si>
    <t>Schodišťová plošina - výrobce ALTECH</t>
  </si>
  <si>
    <t>{88aca494-df84-4e15-80df-4186f666f331}</t>
  </si>
  <si>
    <t>SO 12</t>
  </si>
  <si>
    <t>Schodišťová plošina - výrobce ITS Praha</t>
  </si>
  <si>
    <t>{ca40d9d4-9b4e-4118-ade2-5febd701b257}</t>
  </si>
  <si>
    <t>SO 13</t>
  </si>
  <si>
    <t>Pohyblivé schody - výrobce SCHINDLER</t>
  </si>
  <si>
    <t>{148530de-9191-4f62-878e-d26ec621728e}</t>
  </si>
  <si>
    <t>KRYCÍ LIST SOUPISU PRACÍ</t>
  </si>
  <si>
    <t>Objekt:</t>
  </si>
  <si>
    <t>SO 01 - Výtahy - výrobce KONE Industrial S.p.A., Pero, Italy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</si>
  <si>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</si>
  <si>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</si>
  <si>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</si>
  <si>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</si>
  <si>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</si>
  <si>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</si>
  <si>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</si>
  <si>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</si>
  <si>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</si>
  <si>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</si>
  <si>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</si>
  <si>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</si>
  <si>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</si>
  <si>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</si>
  <si>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</si>
  <si>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</si>
  <si>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</si>
  <si>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</si>
  <si>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</si>
  <si>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</t>
  </si>
  <si>
    <t>Planá u M. Lázní - nástupiště č. 1, výtah č. 40044575, typ PW08/10-19, počet stanic 2, nosnost 630 kg, rok. v. 2009 - Paušální měsíční platba smluvních servisních služeb</t>
  </si>
  <si>
    <t>měsíc</t>
  </si>
  <si>
    <t>4</t>
  </si>
  <si>
    <t>ROZPOCET</t>
  </si>
  <si>
    <t>PP</t>
  </si>
  <si>
    <t>P</t>
  </si>
  <si>
    <t xml:space="preserve">Poznámka k položce:_x000d_
Poznámka k položce: _x000d_
Pravidelné odborné prohlídky s cílem zkontrolovat bezpečnou funkci a provoz výtahu - provozní revize, revize, prohlídky a zkoušky UTZ v termínu a rozsahu stanoveném vyhláškou č. 100/1995 Sb. v platném znění, včetně vystavení zpráv o těchto provedených prohlídkách a jejich předání objednateli. Pravidelná preventivní údržba výtahového zařízení, včetně seřízení a mazání - 1x za 3 měsíce. Čištění strojovny, prohlubně a střechy klece od nečistot vzniklých běžným provozem výtahu. (nejedná se o čištění po stavbě či přestavbě, toxických látek  a průsaků vody) - 1x za 6 měsíců - Dispečink pro hlášení poruch 24 hod/7 dní - Kontrola funkčnosti havarijní komunikace - Nástup na opravu od 7:00 do 15:30 nejpozději následující pracovní den od   nahlášení na dispečink - Vyproštění uvízlých osob s nástupem na vyproštění nejpozději do 60 minut od nahlášení na dispečink 24 hod/7 dní</t>
  </si>
  <si>
    <t>02</t>
  </si>
  <si>
    <t>Planá u M. Lázní - nástupiště ostrovní, výtah č. 40044576, typ PW 08/10-19, počet stanic 2, nosnost 630 kg, rok v. 2009 - Paušální měsíční platba smluvních servisních služeb</t>
  </si>
  <si>
    <t>3</t>
  </si>
  <si>
    <t>100</t>
  </si>
  <si>
    <t xml:space="preserve">Návštěva servisního technika na odstranění poruchy výtahu v pracovní době,  včetně dopravy.</t>
  </si>
  <si>
    <t>hod</t>
  </si>
  <si>
    <t>6</t>
  </si>
  <si>
    <t>Návštěva servisního technika na odstranění poruchy výtahu v pracovní době, včetně dopravy.</t>
  </si>
  <si>
    <t>Poznámka k položce:_x000d_
Poznámka k položce: Návštěva servisního technika na odstranění poruch výtahu v běžné pracovní době, Po-Pá 7 - 15 hod, včetně dopravy. Pokud nerní požadováno jinak, servisní technik se dostaví následující pracovní den._x000d_
_x000d_
Materiál použitý k opravě výtahu bude oceněn zvlášť cenou, v místě a čase obvyklou.</t>
  </si>
  <si>
    <t>101</t>
  </si>
  <si>
    <t>Návštěva servisního technika na odstranění poruchy výtahu v mimopracovní době, včetně dopravy.</t>
  </si>
  <si>
    <t>8</t>
  </si>
  <si>
    <t>Poznámka k položce:_x000d_
Poznámka k položce: Návštěva servisního technika na odstranění poruchy výtahu v mimopracovní době, včetně dopravy. Pá 15 - 24 hod So - Ne 0 - 24 hod Po 0 - 7 hod._x000d_
_x000d_
Materiál použitý k opravě výtahu bude oceněn zvlášť cenou, v místě a čase obvyklou.</t>
  </si>
  <si>
    <t>SO 02 - Výtahy - výrobce KONE a.s., PRAHA</t>
  </si>
  <si>
    <t>03</t>
  </si>
  <si>
    <t>Ejpovice - kolej č. 1, výtah č. 42113067, typ PW 08/10-19, počet stanic 2, nosnost 630 kg, rok v. 2014 - Paušální měsíční platba smluvních servisních služeb</t>
  </si>
  <si>
    <t>04</t>
  </si>
  <si>
    <t>Ejpovice - kolej č. 2, výtah č. 42113068, typ PW 08/10-19, počet stanic 2, nosnost 630 kg, rok v. 2014 - Paušální měsíční platba smluvních servisních služeb</t>
  </si>
  <si>
    <t>05</t>
  </si>
  <si>
    <t>Kařízek - nástupiště č. 1, výtah č.40168490, typ PW 13/10-19, počet stanic 2, nosnost 1000 kg, rok v. 2011 - Paušální měsíční platba smluvních servisních služeb</t>
  </si>
  <si>
    <t>06</t>
  </si>
  <si>
    <t>Kařízek - nástupiště č. 2, výtah č. 40168491, typ PW 13/10-19, počet stanic 2, nosnost 1000 kg, rok v. 2011 - Paušální měsíční platba smluvních servisních služeb</t>
  </si>
  <si>
    <t>5</t>
  </si>
  <si>
    <t>07</t>
  </si>
  <si>
    <t>Kařízek - nástupiště P1, výtah č. 40168489, typ PW 13/10-19, počet stanic 2, nosnost 1000 kg, rok v. 2011 - Paušální měsíční platba smluvních servisních služeb</t>
  </si>
  <si>
    <t>10</t>
  </si>
  <si>
    <t>7</t>
  </si>
  <si>
    <t>08</t>
  </si>
  <si>
    <t>Soběslav - nástupiště ostrovní, výtah č. 42266688, typ PW 08/10-19, počet stanic 2, nosnost 630 kg, rok v. 2015 - Paušální měsíční platba smluvních servisních služeb</t>
  </si>
  <si>
    <t>12</t>
  </si>
  <si>
    <t>09</t>
  </si>
  <si>
    <t>Soběslav - nástupiště u VB, výtah č. 42266689, typ PW 08/10-19, počet stanic 2, nosnost 630 kg, rok v. 2015 - Paušální měsíční platba smluvních servisních služeb</t>
  </si>
  <si>
    <t>14</t>
  </si>
  <si>
    <t>16</t>
  </si>
  <si>
    <t>9</t>
  </si>
  <si>
    <t>18</t>
  </si>
  <si>
    <t>SO 03 - Výtahy – výrobce OTIS a.s., Břeclav</t>
  </si>
  <si>
    <t>Strakonice - nástupiště č. 1, výtah č. D7131 typ GENESIS 630/1, počet stanic 2, nosnost 630 kg, rok v. 2014 - Paušální měsíční platba smluvních servisních služeb</t>
  </si>
  <si>
    <t>11</t>
  </si>
  <si>
    <t>Strakonice - nástupiště č. 2, výtah č. D7132, typ GENESIS 630/1, počet stanic 2, nosnost 630 kg, rok v. 2014 - Paušální měsíční platba smluvních servisních služeb</t>
  </si>
  <si>
    <t>Strakonice - nástupiště č. 3, výtah č .D7133, typ GENESIS 630/1, počet stanic 2, nosnost 630 kg, rok v. 2015 - Paušální měsíční platba smluvních servisních služeb</t>
  </si>
  <si>
    <t>Strakonice - nástupiště č. 3, výtah č. D7133, typ GENESIS 630/1, počet stanic 2, nosnost 630 kg, rok v. 2015 - Paušální měsíční platba smluvních servisních služeb</t>
  </si>
  <si>
    <t>13</t>
  </si>
  <si>
    <t>Strakonice - výstup z podchodu, výtah č. D7134, typ GENESIS 630/1, počet stanic 2, nosnost 630 kg, rok v. 2015 - Paušální měsíční platba smluvních servisních služeb</t>
  </si>
  <si>
    <t>Železná Ruda - Alžbětín osobní, výtah č. 361/99/K/11, typ není, počet stanic není, nosnost 630 kg, rok v. není - Paušální měsíční platba smluvních servisních služeb</t>
  </si>
  <si>
    <t>Železná Ruda - Alžbětín nákladníí, výtah č. 362/99/K/11, typ není, počet stanic není, nosnost 630 kg, rok v. není - Paušální měsíční platba smluvních servisních služeb</t>
  </si>
  <si>
    <t xml:space="preserve">Návštěva servisního technika na odstranění poruchy výtahu v pracovní době,  včetně dopravy</t>
  </si>
  <si>
    <t>SO 04 - Výtahy - výrobce SCHINDLER</t>
  </si>
  <si>
    <t>Č. Budějovice - nástupiště č. 2, výtah č. 10587026, typ S 3100, počet stanic 2, nosnost 630 kg, rok v. 2012 - Paušální měsíční platba smluvních servisních služeb</t>
  </si>
  <si>
    <t>17</t>
  </si>
  <si>
    <t>Č. Budějovice - nástupiště č. 3, výtah č. 10680737, typ S 3100, počet stanic 2, nosnost 630 kg, rok v. 2013 - Paušální měsíční platba smluvních servisních služeb</t>
  </si>
  <si>
    <t>Č. Budějovice - nástupiště č. 4, výtah č. 10587026-1, typ S 3100, počet stanic 2, nosnost 630 kg, rok v. 2012 - Paušální měsíční platba smluvních servisních služeb</t>
  </si>
  <si>
    <t>19</t>
  </si>
  <si>
    <t>Chotoviny - nástupiště č. 1, výtah č. 10747174, typ S 3300, počet stanic 2, nosnost 1 125 kg, rok v. 2014 - Paušální měsíční platba smluvních servisních služeb</t>
  </si>
  <si>
    <t>20</t>
  </si>
  <si>
    <t>Plzeň, Sušická 25, SSZ, výtah č. 10713363, typ S 3100, počet stanic 5, nosnost 630 kg, rok v. 2013 - Paušální měsíční platba smluvních servisních služeb</t>
  </si>
  <si>
    <t>Plzeň Jižní předměstí - Hálkova ulice, výtah č. 10617241, typ S 5400, počet stanic 2, nosnost 630 kg, rok v. 2013 - Paušální měsíční platba smluvních servisních služeb</t>
  </si>
  <si>
    <t>22</t>
  </si>
  <si>
    <t>Plzeň Jižní předměstí - výpravní budova, výtah č. 10617239, typ S 5400, počet stanic 2, nosnost 630 kg, rok v. 2013 - Paušální měsíční platba smluvních servisních služeb</t>
  </si>
  <si>
    <t>23</t>
  </si>
  <si>
    <t>Plzeň Jižní předměstí - Borská ulice, výtah č. 10617240, typ S 5400, počet stanic 2, nosnost 630 kg, rok v. 2013 - Paušální měsíční platba smluvních servisních služeb</t>
  </si>
  <si>
    <t>24</t>
  </si>
  <si>
    <t>Plzeň hl.n. - nástupiště č. 1 (západ), výtah č. 10617245, typ S 5400, počet stanic 2, nosnost 1 000 kg, rok v. 2013 - Paušální měsíční platba smluvních servisních služeb</t>
  </si>
  <si>
    <t>25</t>
  </si>
  <si>
    <t>Plzeň hl.n. - nástupiště č. 2 (západ), výtah č. 10617244, typ S 5400, počet stanic 2, nosnost 1 000 kg, rok v. 2012 - Paušální měsíční platba smluvních servisních služeb</t>
  </si>
  <si>
    <t>26</t>
  </si>
  <si>
    <t>Plzeň hl.n. - nástupiště č. 6 (západ), výtah č. 10617243, typ S 5400, počet stanic 2, nosnost 1 000 kg, rok v. 2012 - Paušální měsíční platba smluvních servisních služeb</t>
  </si>
  <si>
    <t>27</t>
  </si>
  <si>
    <t>Plzeň hl.n. - podchod Železniční ul., výtah č. 10617242, typ S 5400, počet stanic 2, nosnost 1 000 kg, rok v. 2014 - Paušální měsíční platba smluvních servisních služeb</t>
  </si>
  <si>
    <t>28</t>
  </si>
  <si>
    <t>Plzeň hl.n. - nástupiště č. 1, podchod Východ, výtah č. 10821298, typ S 3300, počet stanic 2, nosnost 1 125 kg, rok v. 2017 - Paušální měsíční platba smluvních servisních služeb</t>
  </si>
  <si>
    <t>měsíc;</t>
  </si>
  <si>
    <t>29</t>
  </si>
  <si>
    <t>Plzeň hl.n. - nástupiště č. 2, podchod Východ, výtah č. 10820197, typ S 3300, počet stanic 2, nosnost 1 125 kg, rok v. 2017 - Paušální měsíční platba smluvních servisních služeb</t>
  </si>
  <si>
    <t>30</t>
  </si>
  <si>
    <t>Plzeň hl.n. - nástupiště č. 3, podchod Východ, výtah č. 10821296, typ S 3300, počet stanic 2, nosnost 1 125 kg, rok v. 2017 - Paušální měsíční platba smluvních servisních služeb</t>
  </si>
  <si>
    <t>31</t>
  </si>
  <si>
    <t>Plzeň hl.n. - nástupiště č. 4, podchod Východ, výtah č. 10821295, typ S 3300, počet stanic 2, nosnost 1 125 kg, rok v. 2017 - Paušální měsíční platba smluvních servisních služeb</t>
  </si>
  <si>
    <t>32</t>
  </si>
  <si>
    <t>Plzeň hl.n. - nástupiště č. 5, podchod Východ, výtah č. 11122106, typ S 3300, počet stanic 2, nosnost 1 125 kg, rok v. není - Paušální měsíční platba smluvních servisních služeb</t>
  </si>
  <si>
    <t>34</t>
  </si>
  <si>
    <t>33</t>
  </si>
  <si>
    <t>Plzeň hl.n. - nástupiště č. 6, podchod Východ, výtah č. 11122105, typ S 3300, počet stanic 2, nosnost 1 125 kg, rok v. není - Paušální měsíční platba smluvních servisních služeb</t>
  </si>
  <si>
    <t>36</t>
  </si>
  <si>
    <t>Plzeň hl.n. - nástupiště č. 1, zavazadlový Tunel, výtah nákladní č. 10821293, typ KLEE-HY, počet stanic 2, nosnost 2 500 kg, rok v. 2017í - Paušální měsíční platba smluvních servisních služeb</t>
  </si>
  <si>
    <t>38</t>
  </si>
  <si>
    <t>35</t>
  </si>
  <si>
    <t xml:space="preserve">Plzeň hl.n. - nástupiště č. 2, zavazadlový Tunel, výtah nákladní  č. 10821291, typ KLEE-HY, počet stanic 2, nosnost 2 500 kg, rok v. 2017í - Paušální měsíční platba smluvních servisních služeb</t>
  </si>
  <si>
    <t>40</t>
  </si>
  <si>
    <t>Plzeň hl.n. - nástupiště č. 3, zavazadlový Tunel, výtah nákladní č. 10821290, typ KLEE-HY, počet stanic 2, nosnost 2 500 kg, rok v. 2017í - Paušální měsíční platba smluvních servisních služeb</t>
  </si>
  <si>
    <t>42</t>
  </si>
  <si>
    <t>37</t>
  </si>
  <si>
    <t>Rokycany - nástupiště č. 2, výtah č. 10470943, typ S 3300, počet stanic 2, nosnost 675 kg, rok v. 2009 - Paušální měsíční platba smluvních servisních služeb</t>
  </si>
  <si>
    <t>44</t>
  </si>
  <si>
    <t>Rokycany - nástupiště č. 3, výtah č. 637417, typ S 3300, počet stanic 2, nosnost 675 kg, rok v. 2009 - Paušální měsíční platba smluvních servisních služeb</t>
  </si>
  <si>
    <t>46</t>
  </si>
  <si>
    <t xml:space="preserve">Poznámka k položce:_x000d_
Poznámka k položce: _x000d_
Pravidelné odborné prohlídky s cílem zkontrolovat bezpečnou funkci a provoz výtahu - provozní revize, revize, prohlídky a zkoušky UTZ v termínu a rozsahu stanoveném vyhláškou č. 100/1995 Sb. v platném znění, včetně vystavení zpráv o těchto provedených prohlídkách a jejich předání objednateli. Pravidelná preventivní údržba výtahového zařízení, včetně seřízení a mazání - 1x za 3 měsíce. Čištění strojovny, prohlubně a střechy klece od nečistot vzniklých běžným provozem výtahu. (nejedná se o čištění po stavbě či přestavbě, toxických látek  a průsaků vody) - 1x za 6 měsíců - Dispečink pro hlášení poruch 24 hod/7 dní - Kontrola funkčnosti havarijní komunikace - Nástup na opravu od 7:00 do 15:30 nejpozději následující pracovní den od   nahlášení na dispečink - Vyproštění uvízlých osob s nástupem na vyproštění nejpozději do 60 minut od nahlášení na dispečink 24 hod/7 dníí</t>
  </si>
  <si>
    <t>39</t>
  </si>
  <si>
    <t>Rokycany - výstup Dukelská, výtah č. 10470942, typ S 3300, počet stanic 2, nosnost 675 kg, rok v. 2009 - Paušální měsíční platba smluvních servisních služeb</t>
  </si>
  <si>
    <t>48</t>
  </si>
  <si>
    <t>Veselí nad Lužnicí - 1. nástupiště, výtah č.10718434 , typ S 3300, počet stanic 2, nosnost 1 125 kg, rok v. 2014 - Paušální měsíční platba smluvních servisních služeb</t>
  </si>
  <si>
    <t>50</t>
  </si>
  <si>
    <t>41</t>
  </si>
  <si>
    <t>Veselí nad Lužnicí - 2. nástupiště, výtah č.10718434-2 , typ S 3300, počet stanic 2, nosnost 1 125 kg, rok v. 2014 - Paušální měsíční platba smluvních servisních služeb</t>
  </si>
  <si>
    <t>52</t>
  </si>
  <si>
    <t>Veselí nad Lužnicí - 3. nástupiště, výtah č.10718434-1, typ S 3300, počet stanic 2, nosnost 1125 kg, rok v. 2014 - Paušální měsíční platba smluvních servisních služeb</t>
  </si>
  <si>
    <t>54</t>
  </si>
  <si>
    <t>56</t>
  </si>
  <si>
    <t>Poznámka k položce:_x000d_
Poznámka k položce: Návštěva servisního technika na odstranění poruch výtahu v běžné pracovní době, Po-Pá 7 - 15 hod, včetně dopravy. Pokud nerní požadováno jinak, servisní technik se dostaví následující pracovní den._x000d_
_x000d_
_x000d_
Materiál použitý k opravě výtahu bude oceněn zvlášť cenou, v místě a čase obvyklou.</t>
  </si>
  <si>
    <t>58</t>
  </si>
  <si>
    <t>SO 05 - Výtahy – výrobce SCHMITT+SOHN s.r.o.</t>
  </si>
  <si>
    <t>43</t>
  </si>
  <si>
    <t>Horažďovice předměstí - nástupiště č. 1, výtah č. 80456, typ AOM/4, počet stanic 2, nosnost 1 000 kg, rok v. 2015 - Paušální měsíční platba smluvních servisních služeb</t>
  </si>
  <si>
    <t>Horažďovice předměstí - nástupiště č. 2, výtah č. 80455, typ AOM/4, počet stanic 2, nosnost 1000 kg, rok v. 2015 - Paušální měsíční platba smluvních servisních služeb</t>
  </si>
  <si>
    <t>Návštěva servisního technika na odstranění poruchy výtahu v mimopracovní době, včetně dopravy</t>
  </si>
  <si>
    <t>SO 06 - Výtahy – výrobce TRAMONTÁŽ, spol s r. o., Chrudim</t>
  </si>
  <si>
    <t>45</t>
  </si>
  <si>
    <t>Č. Budějovice VB, Info centrum, výtah č. 60/99, typ HVO 0525/2-045 NC 1, počet stanic 2, nosnost 525 kg, rok v. 1999 - Paušální měsíční platba smluvních servisních služeb</t>
  </si>
  <si>
    <t>Plzeň hl.n. - ČD Centrum (budova), výtah č. 57/2002, typ HVO 0630/2-052 PT1, počet stanic 2, nosnost 630 kg, rok v. 2002 - Paušální měsíční platba smluvních servisních služeb</t>
  </si>
  <si>
    <t>47</t>
  </si>
  <si>
    <t xml:space="preserve">Plzeň hl.n. - nástupuiště č. 5, zavazadlový Tunel,  výtah č. 16/2018, typ HVO 2500/2-025 PC1, počet stanic 2, nosnost 2 500 kg, rok v. 2018 - Paušální měsíční platba smluvních servisních služeb</t>
  </si>
  <si>
    <t>Plzeň hl.n. - nástupiště č. 6, zavazadlový Tunel, výtah č. 15/2018, typ HVO 2500/2-025 PC1, počet stanic 2, nosnost 2 500 kg, rok v. 2018 - Paušální měsíční platba smluvních servisních služeb</t>
  </si>
  <si>
    <t>49</t>
  </si>
  <si>
    <t>Plzeň hl.n. - výstup, zavazadlový Tunel, výtah č. 14/2018, typ HVO 2500/2-025 PC1, počet stanic 2, nosnost 2 500 kg, rok v. 2018 - Paušální měsíční platba smluvních servisních služeb</t>
  </si>
  <si>
    <t>SO 07 - Výtahy – výrobce TRANSPORTA BŘECLAV</t>
  </si>
  <si>
    <t>Plzeň seř. n. – budova HZS, výtah č. 2535-5-135, typ NGS 500/018, počet stanic 3, nosnost 500 kg, rok v. 2003 - Paušální měsíční platba smluvních servisních služeb</t>
  </si>
  <si>
    <t xml:space="preserve">Poznámka k položce:_x000d_
Poznámka k položce: Návštěva servisního technika na odstranění poruch výtahu v běžné pracovní době, Po-Pá 7 - 15 hod. včetně dopravy.  Pokud nerní požadováno jinak, servisní technik se dostaví následující pracovní den._x000d_
_x000d_
Materiál použitý k opravě výtahu bude oceněn zvlášť cenou, v místě a čase obvyklou.</t>
  </si>
  <si>
    <t>SO 08 - Výtahy - výrobce Výtahy VELKÉ MEZIŘÍČÍ</t>
  </si>
  <si>
    <t>51</t>
  </si>
  <si>
    <t>Tábor - nástupiště č. 1, výtah č. 5011/2008, typ OTI 630/0,69, počet stanic 2, nosnost 630 kg, rok v. 2008 - Paušální měsíční platba smluvních servisních služeb</t>
  </si>
  <si>
    <t>Tábor - nástupiště č. 2, výtah č. 5012/2008, typ OTI 630/0,69, počet stanic 2, nosnost 630 kg, rok v. 2008 - Paušální měsíční platba smluvních servisních služeb</t>
  </si>
  <si>
    <t>53</t>
  </si>
  <si>
    <t>Tábor - nástupiště č. 3, výtah č. 5014/2008, typ OTI 630/0,69, počet stanic 2, nosnost 630 kg, rok v. 2008 - Paušální měsíční platba smluvních servisních služeb</t>
  </si>
  <si>
    <t xml:space="preserve">Tábor - nástupiště č. 4, výtah č. 5013/2008, typ OTI 630/0,69, počet  stanic 2, nosnost 630 kg, rok v. 2008 - Paušální měsíční platba smluvních servisních služeb</t>
  </si>
  <si>
    <t>Poznámka k položce:_x000d_
Poznámka k položce: Návštěva servisního technika na odstranění poruch výtahu v běžné pracovní době, včetně dopravy. Po-Pá 7 - 15 hod. Pokud nerní požadováno jinak, servisní technik se dostaví následující pracovní den._x000d_
_x000d_
Materiál použitý k opravě výtahu bude oceněn zvlášť cenou, v místě a čase obvyklou.</t>
  </si>
  <si>
    <t>SO 09 - Výtahy - výrobce VOTO PLZEŇ</t>
  </si>
  <si>
    <t>55</t>
  </si>
  <si>
    <t>Plzeň – Sušická 23, OŘ, výtah č. 1407, typ OT-T 900/1,0, počet stanic 6, nosnost 600 kg, rok v. 2006 - Paušální měsíční platba smluvních servisních služeb</t>
  </si>
  <si>
    <t>SO 10 - Výtahy - výrobce Výtahy PLZEŇ</t>
  </si>
  <si>
    <t>Plzeň Koterov - provozní budova TO, výtah č. 17093/M, typ TNV 500, počet stanic 3, nosnost 500 kg, rok v. 1997 - Paušální měsíční platba smluvních servisních služeb</t>
  </si>
  <si>
    <t xml:space="preserve">Poznámka k položce:_x000d_
Poznámka k položce: Návštěva servisního technika na odstranění poruch výtahu v běžné pracovní době, Po-Pá 7 - 15 hod, včetně dopravy.  Pokud nerní požadováno jinak, servisní technik se dostaví následující pracovní den._x000d_
_x000d_
Materiál použitý k opravě výtahu bude oceněn zvlášť cenou, v místě a čase obvyklou.</t>
  </si>
  <si>
    <t>SO 11 - Schodišťová plošina - výrobce ALTECH</t>
  </si>
  <si>
    <t>57</t>
  </si>
  <si>
    <t>Ošelín - výpravní budova, schodišťová plošina, č. plošiny SP3491, typ SP - OMEGA, počet stanic 2, nosnost 225 kg, rok v. 2011</t>
  </si>
  <si>
    <t>mesíc</t>
  </si>
  <si>
    <t>Poznámka k položce:_x000d_
Poznámka k položce: _x000d_
Pravidelné odborné prohlídky s cílem zkontrolovat bezpečnou funkci a provoz schodišťové plošiny - provozní revize, revize, prohlídky a zkoušky UTZ v termínu a rozsahu stanoveném vyhláškou č. 100/1995 Sb. v platném znění, včetně vystavení zpráv o těchto provedených prohlídkách a jejich předání objednateli. Pravidelná preventivní údržba schodišťové plošiny, včetně seřízení a mazání - 1x za 3 měsíce. Dispečink pro hlášení poruch 24 hod/7 dní - Nástup na opravu od 7:00 do 15:30 nejpozději následující pracovní den od nahlášení na dispečink - Vyproštění uvízlých osob s nástupem na vyproštění nejpozději do 60 minut od nahlášení na dispečink 24 hod/7 dní</t>
  </si>
  <si>
    <t>Domažlice - výpravní budova, č. plošiny SP2409, typ SP150 - OMEGA, počet stanic 2, nosnost 225 kg, rok v. 2008</t>
  </si>
  <si>
    <t>Návštěva servisního technika na odstranění poruchy schodišťové plošiny v pracovní době, včetně dopravy.</t>
  </si>
  <si>
    <t>Poznámka k položce:_x000d_
Poznámka k položce: Návštěva servisního technika na odstranění poruch schodišťové plošiny v běžné pracovní době, Po-Pá 7 - 15 hod, včetně dopravy. Pokud nerní požadováno jinak, servisní technik se dostaví následující pracovní den._x000d_
_x000d_
Materiál použitý k opravě schodišťové plošiny bude oceněn zvlášť cenou, v místě a čase obvyklou.</t>
  </si>
  <si>
    <t>Návštěva servisního technika na odstranění poruchy schodišťové plošiny v mimopracovní době, včetně dopravy.</t>
  </si>
  <si>
    <t>Poznámka k položce:_x000d_
Poznámka k položce: Návštěva servisního technika na odstranění porucy schdišťové plošiny v mimopracovní době, včetně dopravy. Pá 15 - 24 hod So - Ne 0 - 24 hod Po 0 - 7 hod._x000d_
_x000d_
Materiál použitý k opravě schodišťové plošiny bude oceněn zvlášť cenou, v místě a čase obvyklou.</t>
  </si>
  <si>
    <t>SO 12 - Schodišťová plošina - výrobce ITS Praha</t>
  </si>
  <si>
    <t>59</t>
  </si>
  <si>
    <t>Plzeň hl.n. - ústřední stavědlo, schodišťová plošina, č. 7, typ SVU 225, počet stanic 2, nosnost 225 kg, rok v. 2015</t>
  </si>
  <si>
    <t>-1219548835</t>
  </si>
  <si>
    <t>Plzeň hl.n. - ústřední stavědlo, dopravní plošina, č. 7, typ SVU 225, počet stanic 2, nosnost 225 kg, rok v. 2015</t>
  </si>
  <si>
    <t>1326729477</t>
  </si>
  <si>
    <t>Poznámka k položce:_x000d_
Poznámka k položce: Návštěva servisního technika na odstranění poruch schodišťové plošiny v běžné pracovní době, Po-Pá 7 - 15 hod, včetně dopravy. Pokud nerní požadováno jinak, servisní technik se dostaví následující pracovní den._x000d_
_x000d_
Materiál použitý k opravě schdišťové plošiny bude oceněn zvlášť cenou, v místě a čase obvyklou.</t>
  </si>
  <si>
    <t>1040760964</t>
  </si>
  <si>
    <t>Poznámka k položce:_x000d_
Poznámka k položce: Návštěva servisního technika na odstranění poruchy schodišťové plošiny v mimopracovní době, včetně dopravy. Pá 15 - 24 hod So - Ne 0 - 24 hod Po 0 - 7 hod._x000d_
_x000d_
Materiál použitý k opravě schodišťové plošiny bude oceněn zvlášť cenou, v místě a čase obvyklou.</t>
  </si>
  <si>
    <t>SO 13 - Pohyblivé schody - výrobce SCHINDLER</t>
  </si>
  <si>
    <t>60</t>
  </si>
  <si>
    <t>Plzeň hl.n.- nástupiště č. 1 (blíž VB), pohyblivé schody č. 10617248, typ 9300AE, počet stanic 2, nosnost 5 000 kg, rok v. 2013 - Paušální měsíční platba smluvních servisních služeb</t>
  </si>
  <si>
    <t xml:space="preserve">Poznámka k položce:_x000d_
Poznámka k položce: _x000d_
Pravidelné odborné prohlídky s cílem zkontrolovat bezpečnou funkci a provoz pohyblivých schodů - provozní revize, revize, prohlídky a zkoušky UTZ v termínu a rozsahu stanoveném vyhláškou č. 100/1995 Sb. v platném znění, včetně vystavení zpráv o těchto provedených prohlídkách a jejich předání objednateli. Pravidelná preventivní údržba pohyblivých schodů, včetně seřízení a mazání - 1x za 3 měsíce. Dispečink pro hlášení poruch 24 hod/7 dní - Nástup na opravu od 7:00 do 15:30 nejpozději následující pracovní den od nahlášení na dispečink </t>
  </si>
  <si>
    <t>61</t>
  </si>
  <si>
    <t>Plzeň hl.n.- nástupiště č. 1 (dál od VB), pohyblivé schody č. 10617255, typ 9300AE, počet stanic 2, nosnost 5 000 kg, rok v. 2012 - Paušální měsíční platba smluvních servisních služeb</t>
  </si>
  <si>
    <t>62</t>
  </si>
  <si>
    <t>Plzeň hl.n.- nástupiště č. 2 (Praha), pohyblivé schody č. 10617250, typ 9300AE, počet stanic 2, nosnost 5 000 kg, rok v. 2013 - Paušální měsíční platba smluvních servisních služeb</t>
  </si>
  <si>
    <t>63</t>
  </si>
  <si>
    <t>Plzeň hl.n.- nástupiště č. 2 (Cheb), pohyblivé schody č. 10617251, typ 9300AE, počet stanic 2, nosnost 5 000 kg, rok v. 2013 - Paušální měsíční platba smluvních servisních služeb</t>
  </si>
  <si>
    <t>64</t>
  </si>
  <si>
    <t>Plzeň hl.n.- nástupiště č. 3 (dál od VB), pohyblivé schody č. 10617253, typ 9300AE, počet stanic 2, nosnost 5 000 kg, rok v. 2013 - Paušální měsíční platba smluvních servisních služeb</t>
  </si>
  <si>
    <t>65</t>
  </si>
  <si>
    <t>Plzeň hl.n.- nástupiště č. 1 (blíž VB), pohyblivé schody č. 10617254, typ 9300AE, počet stanic 2, nosnost 5 000 kg, rok v. 2013 - Paušální měsíční platba smluvních servisních služeb</t>
  </si>
  <si>
    <t>66</t>
  </si>
  <si>
    <t>Plzeň hl.n.- nástupiště č. 5 (blíž VB), pohyblivé schody č. 10617247, typ 9300AE, počet stanic 2, nosnost 5 000 kg, rok v. 2012 - Paušální měsíční platba smluvních servisních služeb</t>
  </si>
  <si>
    <t>67</t>
  </si>
  <si>
    <t>Plzeň hl.n.- nástupiště č. 5 (dál od VB), pohyblivé schody č. 10617252, typ 9300AE, počet stanic 2, nosnost 5 000 kg, rok v. 2012 - Paušální měsíční platba smluvních servisních služeb</t>
  </si>
  <si>
    <t>68</t>
  </si>
  <si>
    <t>Plzeň hl.n.- nástupiště č. 6 (Cheb), pohyblivé schody č. 10617246, typ 9300AE, počet stanic 2, nosnost 5 000 kg, rok v. 2012 - Paušální měsíční platba smluvních servisních služeb</t>
  </si>
  <si>
    <t>69</t>
  </si>
  <si>
    <t>Plzeň hl.n.- nástupiště č. 6 (Praha), pohyblivé schody č. 10617249, typ 9300AE, počet stanic 2, nosnost 5 000 kg, rok v. 2012 - Paušální měsíční platba smluvních servisních služeb</t>
  </si>
  <si>
    <t>Návštěva servisního technika na odstranění poruchy pohyblivých schodů v pracovní době, včetně dopravy.</t>
  </si>
  <si>
    <t>Návštěva servisního technika na odstranění poruchy pohyblivých schodů v pracovní době, včetně dopravy</t>
  </si>
  <si>
    <t>Poznámka k položce:_x000d_
Poznámka k položce: Návštěva servisního technika na odstranění poruch pohyblivých schodů v běžné pracovní době, Po-Pá 7 - 15 hod, včetně dopravy. Pokud nerní požadováno jinak, servisní technik se dostaví následující pracovní den._x000d_
_x000d_
Materiál použitý k opravě schodů bude oceněn zvlášť cenou, v místě a čase obvyklou.</t>
  </si>
  <si>
    <t>Návštěva servisního technika na odstranění poruchy pohyblivých schodů v mimopracovní době, včetně dopravy.</t>
  </si>
  <si>
    <t>Poznámka k položce:_x000d_
Poznámka k položce: Návštěva servisního technika na odstranění poruchy pohyblivých schodů v mimopracovní době, včetně dopravy. Pá 15 - 24 hod So - Ne 0 - 24 hod Po 0 - 7 hod._x000d_
_x000d_
Materiál použitý k opravě schodů bude oceněn zvlášť cenou, v místě a čase obvyklou.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</si>
</sst>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65421026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Pozáruční servis a údržba UTZ u OŘ Plzeň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9. 2. 2021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ROUND(SUM(AS95:AS107),2)</f>
        <v>0</v>
      </c>
      <c r="AT94" s="108">
        <f>ROUND(SUM(AV94:AW94),2)</f>
        <v>0</v>
      </c>
      <c r="AU94" s="109">
        <f>ROUND(SUM(AU95:AU107),5)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ROUND(SUM(AZ95:AZ107),2)</f>
        <v>0</v>
      </c>
      <c r="BA94" s="108">
        <f>ROUND(SUM(BA95:BA107),2)</f>
        <v>0</v>
      </c>
      <c r="BB94" s="108">
        <f>ROUND(SUM(BB95:BB107),2)</f>
        <v>0</v>
      </c>
      <c r="BC94" s="108">
        <f>ROUND(SUM(BC95:BC107),2)</f>
        <v>0</v>
      </c>
      <c r="BD94" s="110">
        <f>ROUND(SUM(BD95:BD107),2)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24.7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01 - Výtahy - výrobce 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'SO 01 - Výtahy - výrobce ...'!P116</f>
        <v>0</v>
      </c>
      <c r="AV95" s="122">
        <f>'SO 01 - Výtahy - výrobce ...'!J33</f>
        <v>0</v>
      </c>
      <c r="AW95" s="122">
        <f>'SO 01 - Výtahy - výrobce ...'!J34</f>
        <v>0</v>
      </c>
      <c r="AX95" s="122">
        <f>'SO 01 - Výtahy - výrobce ...'!J35</f>
        <v>0</v>
      </c>
      <c r="AY95" s="122">
        <f>'SO 01 - Výtahy - výrobce ...'!J36</f>
        <v>0</v>
      </c>
      <c r="AZ95" s="122">
        <f>'SO 01 - Výtahy - výrobce ...'!F33</f>
        <v>0</v>
      </c>
      <c r="BA95" s="122">
        <f>'SO 01 - Výtahy - výrobce ...'!F34</f>
        <v>0</v>
      </c>
      <c r="BB95" s="122">
        <f>'SO 01 - Výtahy - výrobce ...'!F35</f>
        <v>0</v>
      </c>
      <c r="BC95" s="122">
        <f>'SO 01 - Výtahy - výrobce ...'!F36</f>
        <v>0</v>
      </c>
      <c r="BD95" s="124">
        <f>'SO 01 - Výtahy - výrobce ...'!F37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16.5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02 - Výtahy - výrobce 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1">
        <v>0</v>
      </c>
      <c r="AT96" s="122">
        <f>ROUND(SUM(AV96:AW96),2)</f>
        <v>0</v>
      </c>
      <c r="AU96" s="123">
        <f>'SO 02 - Výtahy - výrobce ...'!P116</f>
        <v>0</v>
      </c>
      <c r="AV96" s="122">
        <f>'SO 02 - Výtahy - výrobce ...'!J33</f>
        <v>0</v>
      </c>
      <c r="AW96" s="122">
        <f>'SO 02 - Výtahy - výrobce ...'!J34</f>
        <v>0</v>
      </c>
      <c r="AX96" s="122">
        <f>'SO 02 - Výtahy - výrobce ...'!J35</f>
        <v>0</v>
      </c>
      <c r="AY96" s="122">
        <f>'SO 02 - Výtahy - výrobce ...'!J36</f>
        <v>0</v>
      </c>
      <c r="AZ96" s="122">
        <f>'SO 02 - Výtahy - výrobce ...'!F33</f>
        <v>0</v>
      </c>
      <c r="BA96" s="122">
        <f>'SO 02 - Výtahy - výrobce ...'!F34</f>
        <v>0</v>
      </c>
      <c r="BB96" s="122">
        <f>'SO 02 - Výtahy - výrobce ...'!F35</f>
        <v>0</v>
      </c>
      <c r="BC96" s="122">
        <f>'SO 02 - Výtahy - výrobce ...'!F36</f>
        <v>0</v>
      </c>
      <c r="BD96" s="124">
        <f>'SO 02 - Výtahy - výrobce ...'!F37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7" customFormat="1" ht="16.5" customHeight="1">
      <c r="A97" s="113" t="s">
        <v>77</v>
      </c>
      <c r="B97" s="114"/>
      <c r="C97" s="115"/>
      <c r="D97" s="116" t="s">
        <v>87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03 - Výtahy – výrobce 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80</v>
      </c>
      <c r="AR97" s="120"/>
      <c r="AS97" s="121">
        <v>0</v>
      </c>
      <c r="AT97" s="122">
        <f>ROUND(SUM(AV97:AW97),2)</f>
        <v>0</v>
      </c>
      <c r="AU97" s="123">
        <f>'SO 03 - Výtahy – výrobce ...'!P116</f>
        <v>0</v>
      </c>
      <c r="AV97" s="122">
        <f>'SO 03 - Výtahy – výrobce ...'!J33</f>
        <v>0</v>
      </c>
      <c r="AW97" s="122">
        <f>'SO 03 - Výtahy – výrobce ...'!J34</f>
        <v>0</v>
      </c>
      <c r="AX97" s="122">
        <f>'SO 03 - Výtahy – výrobce ...'!J35</f>
        <v>0</v>
      </c>
      <c r="AY97" s="122">
        <f>'SO 03 - Výtahy – výrobce ...'!J36</f>
        <v>0</v>
      </c>
      <c r="AZ97" s="122">
        <f>'SO 03 - Výtahy – výrobce ...'!F33</f>
        <v>0</v>
      </c>
      <c r="BA97" s="122">
        <f>'SO 03 - Výtahy – výrobce ...'!F34</f>
        <v>0</v>
      </c>
      <c r="BB97" s="122">
        <f>'SO 03 - Výtahy – výrobce ...'!F35</f>
        <v>0</v>
      </c>
      <c r="BC97" s="122">
        <f>'SO 03 - Výtahy – výrobce ...'!F36</f>
        <v>0</v>
      </c>
      <c r="BD97" s="124">
        <f>'SO 03 - Výtahy – výrobce ...'!F37</f>
        <v>0</v>
      </c>
      <c r="BE97" s="7"/>
      <c r="BT97" s="125" t="s">
        <v>81</v>
      </c>
      <c r="BV97" s="125" t="s">
        <v>75</v>
      </c>
      <c r="BW97" s="125" t="s">
        <v>89</v>
      </c>
      <c r="BX97" s="125" t="s">
        <v>5</v>
      </c>
      <c r="CL97" s="125" t="s">
        <v>1</v>
      </c>
      <c r="CM97" s="125" t="s">
        <v>83</v>
      </c>
    </row>
    <row r="98" s="7" customFormat="1" ht="16.5" customHeight="1">
      <c r="A98" s="113" t="s">
        <v>77</v>
      </c>
      <c r="B98" s="114"/>
      <c r="C98" s="115"/>
      <c r="D98" s="116" t="s">
        <v>90</v>
      </c>
      <c r="E98" s="116"/>
      <c r="F98" s="116"/>
      <c r="G98" s="116"/>
      <c r="H98" s="116"/>
      <c r="I98" s="117"/>
      <c r="J98" s="116" t="s">
        <v>91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04 - Výtahy - výrobce 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80</v>
      </c>
      <c r="AR98" s="120"/>
      <c r="AS98" s="121">
        <v>0</v>
      </c>
      <c r="AT98" s="122">
        <f>ROUND(SUM(AV98:AW98),2)</f>
        <v>0</v>
      </c>
      <c r="AU98" s="123">
        <f>'SO 04 - Výtahy - výrobce ...'!P116</f>
        <v>0</v>
      </c>
      <c r="AV98" s="122">
        <f>'SO 04 - Výtahy - výrobce ...'!J33</f>
        <v>0</v>
      </c>
      <c r="AW98" s="122">
        <f>'SO 04 - Výtahy - výrobce ...'!J34</f>
        <v>0</v>
      </c>
      <c r="AX98" s="122">
        <f>'SO 04 - Výtahy - výrobce ...'!J35</f>
        <v>0</v>
      </c>
      <c r="AY98" s="122">
        <f>'SO 04 - Výtahy - výrobce ...'!J36</f>
        <v>0</v>
      </c>
      <c r="AZ98" s="122">
        <f>'SO 04 - Výtahy - výrobce ...'!F33</f>
        <v>0</v>
      </c>
      <c r="BA98" s="122">
        <f>'SO 04 - Výtahy - výrobce ...'!F34</f>
        <v>0</v>
      </c>
      <c r="BB98" s="122">
        <f>'SO 04 - Výtahy - výrobce ...'!F35</f>
        <v>0</v>
      </c>
      <c r="BC98" s="122">
        <f>'SO 04 - Výtahy - výrobce ...'!F36</f>
        <v>0</v>
      </c>
      <c r="BD98" s="124">
        <f>'SO 04 - Výtahy - výrobce ...'!F37</f>
        <v>0</v>
      </c>
      <c r="BE98" s="7"/>
      <c r="BT98" s="125" t="s">
        <v>81</v>
      </c>
      <c r="BV98" s="125" t="s">
        <v>75</v>
      </c>
      <c r="BW98" s="125" t="s">
        <v>92</v>
      </c>
      <c r="BX98" s="125" t="s">
        <v>5</v>
      </c>
      <c r="CL98" s="125" t="s">
        <v>1</v>
      </c>
      <c r="CM98" s="125" t="s">
        <v>83</v>
      </c>
    </row>
    <row r="99" s="7" customFormat="1" ht="16.5" customHeight="1">
      <c r="A99" s="113" t="s">
        <v>77</v>
      </c>
      <c r="B99" s="114"/>
      <c r="C99" s="115"/>
      <c r="D99" s="116" t="s">
        <v>93</v>
      </c>
      <c r="E99" s="116"/>
      <c r="F99" s="116"/>
      <c r="G99" s="116"/>
      <c r="H99" s="116"/>
      <c r="I99" s="117"/>
      <c r="J99" s="116" t="s">
        <v>94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'SO 05 - Výtahy – výrobce ...'!J30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80</v>
      </c>
      <c r="AR99" s="120"/>
      <c r="AS99" s="121">
        <v>0</v>
      </c>
      <c r="AT99" s="122">
        <f>ROUND(SUM(AV99:AW99),2)</f>
        <v>0</v>
      </c>
      <c r="AU99" s="123">
        <f>'SO 05 - Výtahy – výrobce ...'!P116</f>
        <v>0</v>
      </c>
      <c r="AV99" s="122">
        <f>'SO 05 - Výtahy – výrobce ...'!J33</f>
        <v>0</v>
      </c>
      <c r="AW99" s="122">
        <f>'SO 05 - Výtahy – výrobce ...'!J34</f>
        <v>0</v>
      </c>
      <c r="AX99" s="122">
        <f>'SO 05 - Výtahy – výrobce ...'!J35</f>
        <v>0</v>
      </c>
      <c r="AY99" s="122">
        <f>'SO 05 - Výtahy – výrobce ...'!J36</f>
        <v>0</v>
      </c>
      <c r="AZ99" s="122">
        <f>'SO 05 - Výtahy – výrobce ...'!F33</f>
        <v>0</v>
      </c>
      <c r="BA99" s="122">
        <f>'SO 05 - Výtahy – výrobce ...'!F34</f>
        <v>0</v>
      </c>
      <c r="BB99" s="122">
        <f>'SO 05 - Výtahy – výrobce ...'!F35</f>
        <v>0</v>
      </c>
      <c r="BC99" s="122">
        <f>'SO 05 - Výtahy – výrobce ...'!F36</f>
        <v>0</v>
      </c>
      <c r="BD99" s="124">
        <f>'SO 05 - Výtahy – výrobce ...'!F37</f>
        <v>0</v>
      </c>
      <c r="BE99" s="7"/>
      <c r="BT99" s="125" t="s">
        <v>81</v>
      </c>
      <c r="BV99" s="125" t="s">
        <v>75</v>
      </c>
      <c r="BW99" s="125" t="s">
        <v>95</v>
      </c>
      <c r="BX99" s="125" t="s">
        <v>5</v>
      </c>
      <c r="CL99" s="125" t="s">
        <v>1</v>
      </c>
      <c r="CM99" s="125" t="s">
        <v>83</v>
      </c>
    </row>
    <row r="100" s="7" customFormat="1" ht="24.75" customHeight="1">
      <c r="A100" s="113" t="s">
        <v>77</v>
      </c>
      <c r="B100" s="114"/>
      <c r="C100" s="115"/>
      <c r="D100" s="116" t="s">
        <v>96</v>
      </c>
      <c r="E100" s="116"/>
      <c r="F100" s="116"/>
      <c r="G100" s="116"/>
      <c r="H100" s="116"/>
      <c r="I100" s="117"/>
      <c r="J100" s="116" t="s">
        <v>97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'SO 06 - Výtahy – výrobce ...'!J30</f>
        <v>0</v>
      </c>
      <c r="AH100" s="117"/>
      <c r="AI100" s="117"/>
      <c r="AJ100" s="117"/>
      <c r="AK100" s="117"/>
      <c r="AL100" s="117"/>
      <c r="AM100" s="117"/>
      <c r="AN100" s="118">
        <f>SUM(AG100,AT100)</f>
        <v>0</v>
      </c>
      <c r="AO100" s="117"/>
      <c r="AP100" s="117"/>
      <c r="AQ100" s="119" t="s">
        <v>80</v>
      </c>
      <c r="AR100" s="120"/>
      <c r="AS100" s="121">
        <v>0</v>
      </c>
      <c r="AT100" s="122">
        <f>ROUND(SUM(AV100:AW100),2)</f>
        <v>0</v>
      </c>
      <c r="AU100" s="123">
        <f>'SO 06 - Výtahy – výrobce ...'!P116</f>
        <v>0</v>
      </c>
      <c r="AV100" s="122">
        <f>'SO 06 - Výtahy – výrobce ...'!J33</f>
        <v>0</v>
      </c>
      <c r="AW100" s="122">
        <f>'SO 06 - Výtahy – výrobce ...'!J34</f>
        <v>0</v>
      </c>
      <c r="AX100" s="122">
        <f>'SO 06 - Výtahy – výrobce ...'!J35</f>
        <v>0</v>
      </c>
      <c r="AY100" s="122">
        <f>'SO 06 - Výtahy – výrobce ...'!J36</f>
        <v>0</v>
      </c>
      <c r="AZ100" s="122">
        <f>'SO 06 - Výtahy – výrobce ...'!F33</f>
        <v>0</v>
      </c>
      <c r="BA100" s="122">
        <f>'SO 06 - Výtahy – výrobce ...'!F34</f>
        <v>0</v>
      </c>
      <c r="BB100" s="122">
        <f>'SO 06 - Výtahy – výrobce ...'!F35</f>
        <v>0</v>
      </c>
      <c r="BC100" s="122">
        <f>'SO 06 - Výtahy – výrobce ...'!F36</f>
        <v>0</v>
      </c>
      <c r="BD100" s="124">
        <f>'SO 06 - Výtahy – výrobce ...'!F37</f>
        <v>0</v>
      </c>
      <c r="BE100" s="7"/>
      <c r="BT100" s="125" t="s">
        <v>81</v>
      </c>
      <c r="BV100" s="125" t="s">
        <v>75</v>
      </c>
      <c r="BW100" s="125" t="s">
        <v>98</v>
      </c>
      <c r="BX100" s="125" t="s">
        <v>5</v>
      </c>
      <c r="CL100" s="125" t="s">
        <v>1</v>
      </c>
      <c r="CM100" s="125" t="s">
        <v>83</v>
      </c>
    </row>
    <row r="101" s="7" customFormat="1" ht="24.75" customHeight="1">
      <c r="A101" s="113" t="s">
        <v>77</v>
      </c>
      <c r="B101" s="114"/>
      <c r="C101" s="115"/>
      <c r="D101" s="116" t="s">
        <v>99</v>
      </c>
      <c r="E101" s="116"/>
      <c r="F101" s="116"/>
      <c r="G101" s="116"/>
      <c r="H101" s="116"/>
      <c r="I101" s="117"/>
      <c r="J101" s="116" t="s">
        <v>100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'SO 07 - Výtahy – výrobce 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80</v>
      </c>
      <c r="AR101" s="120"/>
      <c r="AS101" s="121">
        <v>0</v>
      </c>
      <c r="AT101" s="122">
        <f>ROUND(SUM(AV101:AW101),2)</f>
        <v>0</v>
      </c>
      <c r="AU101" s="123">
        <f>'SO 07 - Výtahy – výrobce ...'!P116</f>
        <v>0</v>
      </c>
      <c r="AV101" s="122">
        <f>'SO 07 - Výtahy – výrobce ...'!J33</f>
        <v>0</v>
      </c>
      <c r="AW101" s="122">
        <f>'SO 07 - Výtahy – výrobce ...'!J34</f>
        <v>0</v>
      </c>
      <c r="AX101" s="122">
        <f>'SO 07 - Výtahy – výrobce ...'!J35</f>
        <v>0</v>
      </c>
      <c r="AY101" s="122">
        <f>'SO 07 - Výtahy – výrobce ...'!J36</f>
        <v>0</v>
      </c>
      <c r="AZ101" s="122">
        <f>'SO 07 - Výtahy – výrobce ...'!F33</f>
        <v>0</v>
      </c>
      <c r="BA101" s="122">
        <f>'SO 07 - Výtahy – výrobce ...'!F34</f>
        <v>0</v>
      </c>
      <c r="BB101" s="122">
        <f>'SO 07 - Výtahy – výrobce ...'!F35</f>
        <v>0</v>
      </c>
      <c r="BC101" s="122">
        <f>'SO 07 - Výtahy – výrobce ...'!F36</f>
        <v>0</v>
      </c>
      <c r="BD101" s="124">
        <f>'SO 07 - Výtahy – výrobce ...'!F37</f>
        <v>0</v>
      </c>
      <c r="BE101" s="7"/>
      <c r="BT101" s="125" t="s">
        <v>81</v>
      </c>
      <c r="BV101" s="125" t="s">
        <v>75</v>
      </c>
      <c r="BW101" s="125" t="s">
        <v>101</v>
      </c>
      <c r="BX101" s="125" t="s">
        <v>5</v>
      </c>
      <c r="CL101" s="125" t="s">
        <v>1</v>
      </c>
      <c r="CM101" s="125" t="s">
        <v>83</v>
      </c>
    </row>
    <row r="102" s="7" customFormat="1" ht="24.75" customHeight="1">
      <c r="A102" s="113" t="s">
        <v>77</v>
      </c>
      <c r="B102" s="114"/>
      <c r="C102" s="115"/>
      <c r="D102" s="116" t="s">
        <v>102</v>
      </c>
      <c r="E102" s="116"/>
      <c r="F102" s="116"/>
      <c r="G102" s="116"/>
      <c r="H102" s="116"/>
      <c r="I102" s="117"/>
      <c r="J102" s="116" t="s">
        <v>103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'SO 08 - Výtahy - výrobce ...'!J30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80</v>
      </c>
      <c r="AR102" s="120"/>
      <c r="AS102" s="121">
        <v>0</v>
      </c>
      <c r="AT102" s="122">
        <f>ROUND(SUM(AV102:AW102),2)</f>
        <v>0</v>
      </c>
      <c r="AU102" s="123">
        <f>'SO 08 - Výtahy - výrobce ...'!P116</f>
        <v>0</v>
      </c>
      <c r="AV102" s="122">
        <f>'SO 08 - Výtahy - výrobce ...'!J33</f>
        <v>0</v>
      </c>
      <c r="AW102" s="122">
        <f>'SO 08 - Výtahy - výrobce ...'!J34</f>
        <v>0</v>
      </c>
      <c r="AX102" s="122">
        <f>'SO 08 - Výtahy - výrobce ...'!J35</f>
        <v>0</v>
      </c>
      <c r="AY102" s="122">
        <f>'SO 08 - Výtahy - výrobce ...'!J36</f>
        <v>0</v>
      </c>
      <c r="AZ102" s="122">
        <f>'SO 08 - Výtahy - výrobce ...'!F33</f>
        <v>0</v>
      </c>
      <c r="BA102" s="122">
        <f>'SO 08 - Výtahy - výrobce ...'!F34</f>
        <v>0</v>
      </c>
      <c r="BB102" s="122">
        <f>'SO 08 - Výtahy - výrobce ...'!F35</f>
        <v>0</v>
      </c>
      <c r="BC102" s="122">
        <f>'SO 08 - Výtahy - výrobce ...'!F36</f>
        <v>0</v>
      </c>
      <c r="BD102" s="124">
        <f>'SO 08 - Výtahy - výrobce ...'!F37</f>
        <v>0</v>
      </c>
      <c r="BE102" s="7"/>
      <c r="BT102" s="125" t="s">
        <v>81</v>
      </c>
      <c r="BV102" s="125" t="s">
        <v>75</v>
      </c>
      <c r="BW102" s="125" t="s">
        <v>104</v>
      </c>
      <c r="BX102" s="125" t="s">
        <v>5</v>
      </c>
      <c r="CL102" s="125" t="s">
        <v>1</v>
      </c>
      <c r="CM102" s="125" t="s">
        <v>83</v>
      </c>
    </row>
    <row r="103" s="7" customFormat="1" ht="16.5" customHeight="1">
      <c r="A103" s="113" t="s">
        <v>77</v>
      </c>
      <c r="B103" s="114"/>
      <c r="C103" s="115"/>
      <c r="D103" s="116" t="s">
        <v>105</v>
      </c>
      <c r="E103" s="116"/>
      <c r="F103" s="116"/>
      <c r="G103" s="116"/>
      <c r="H103" s="116"/>
      <c r="I103" s="117"/>
      <c r="J103" s="116" t="s">
        <v>106</v>
      </c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8">
        <f>'SO 09 - Výtahy - výrobce ...'!J30</f>
        <v>0</v>
      </c>
      <c r="AH103" s="117"/>
      <c r="AI103" s="117"/>
      <c r="AJ103" s="117"/>
      <c r="AK103" s="117"/>
      <c r="AL103" s="117"/>
      <c r="AM103" s="117"/>
      <c r="AN103" s="118">
        <f>SUM(AG103,AT103)</f>
        <v>0</v>
      </c>
      <c r="AO103" s="117"/>
      <c r="AP103" s="117"/>
      <c r="AQ103" s="119" t="s">
        <v>80</v>
      </c>
      <c r="AR103" s="120"/>
      <c r="AS103" s="121">
        <v>0</v>
      </c>
      <c r="AT103" s="122">
        <f>ROUND(SUM(AV103:AW103),2)</f>
        <v>0</v>
      </c>
      <c r="AU103" s="123">
        <f>'SO 09 - Výtahy - výrobce ...'!P116</f>
        <v>0</v>
      </c>
      <c r="AV103" s="122">
        <f>'SO 09 - Výtahy - výrobce ...'!J33</f>
        <v>0</v>
      </c>
      <c r="AW103" s="122">
        <f>'SO 09 - Výtahy - výrobce ...'!J34</f>
        <v>0</v>
      </c>
      <c r="AX103" s="122">
        <f>'SO 09 - Výtahy - výrobce ...'!J35</f>
        <v>0</v>
      </c>
      <c r="AY103" s="122">
        <f>'SO 09 - Výtahy - výrobce ...'!J36</f>
        <v>0</v>
      </c>
      <c r="AZ103" s="122">
        <f>'SO 09 - Výtahy - výrobce ...'!F33</f>
        <v>0</v>
      </c>
      <c r="BA103" s="122">
        <f>'SO 09 - Výtahy - výrobce ...'!F34</f>
        <v>0</v>
      </c>
      <c r="BB103" s="122">
        <f>'SO 09 - Výtahy - výrobce ...'!F35</f>
        <v>0</v>
      </c>
      <c r="BC103" s="122">
        <f>'SO 09 - Výtahy - výrobce ...'!F36</f>
        <v>0</v>
      </c>
      <c r="BD103" s="124">
        <f>'SO 09 - Výtahy - výrobce ...'!F37</f>
        <v>0</v>
      </c>
      <c r="BE103" s="7"/>
      <c r="BT103" s="125" t="s">
        <v>81</v>
      </c>
      <c r="BV103" s="125" t="s">
        <v>75</v>
      </c>
      <c r="BW103" s="125" t="s">
        <v>107</v>
      </c>
      <c r="BX103" s="125" t="s">
        <v>5</v>
      </c>
      <c r="CL103" s="125" t="s">
        <v>1</v>
      </c>
      <c r="CM103" s="125" t="s">
        <v>83</v>
      </c>
    </row>
    <row r="104" s="7" customFormat="1" ht="16.5" customHeight="1">
      <c r="A104" s="113" t="s">
        <v>77</v>
      </c>
      <c r="B104" s="114"/>
      <c r="C104" s="115"/>
      <c r="D104" s="116" t="s">
        <v>108</v>
      </c>
      <c r="E104" s="116"/>
      <c r="F104" s="116"/>
      <c r="G104" s="116"/>
      <c r="H104" s="116"/>
      <c r="I104" s="117"/>
      <c r="J104" s="116" t="s">
        <v>109</v>
      </c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8">
        <f>'SO 10 - Výtahy - výrobce ...'!J30</f>
        <v>0</v>
      </c>
      <c r="AH104" s="117"/>
      <c r="AI104" s="117"/>
      <c r="AJ104" s="117"/>
      <c r="AK104" s="117"/>
      <c r="AL104" s="117"/>
      <c r="AM104" s="117"/>
      <c r="AN104" s="118">
        <f>SUM(AG104,AT104)</f>
        <v>0</v>
      </c>
      <c r="AO104" s="117"/>
      <c r="AP104" s="117"/>
      <c r="AQ104" s="119" t="s">
        <v>80</v>
      </c>
      <c r="AR104" s="120"/>
      <c r="AS104" s="121">
        <v>0</v>
      </c>
      <c r="AT104" s="122">
        <f>ROUND(SUM(AV104:AW104),2)</f>
        <v>0</v>
      </c>
      <c r="AU104" s="123">
        <f>'SO 10 - Výtahy - výrobce ...'!P116</f>
        <v>0</v>
      </c>
      <c r="AV104" s="122">
        <f>'SO 10 - Výtahy - výrobce ...'!J33</f>
        <v>0</v>
      </c>
      <c r="AW104" s="122">
        <f>'SO 10 - Výtahy - výrobce ...'!J34</f>
        <v>0</v>
      </c>
      <c r="AX104" s="122">
        <f>'SO 10 - Výtahy - výrobce ...'!J35</f>
        <v>0</v>
      </c>
      <c r="AY104" s="122">
        <f>'SO 10 - Výtahy - výrobce ...'!J36</f>
        <v>0</v>
      </c>
      <c r="AZ104" s="122">
        <f>'SO 10 - Výtahy - výrobce ...'!F33</f>
        <v>0</v>
      </c>
      <c r="BA104" s="122">
        <f>'SO 10 - Výtahy - výrobce ...'!F34</f>
        <v>0</v>
      </c>
      <c r="BB104" s="122">
        <f>'SO 10 - Výtahy - výrobce ...'!F35</f>
        <v>0</v>
      </c>
      <c r="BC104" s="122">
        <f>'SO 10 - Výtahy - výrobce ...'!F36</f>
        <v>0</v>
      </c>
      <c r="BD104" s="124">
        <f>'SO 10 - Výtahy - výrobce ...'!F37</f>
        <v>0</v>
      </c>
      <c r="BE104" s="7"/>
      <c r="BT104" s="125" t="s">
        <v>81</v>
      </c>
      <c r="BV104" s="125" t="s">
        <v>75</v>
      </c>
      <c r="BW104" s="125" t="s">
        <v>110</v>
      </c>
      <c r="BX104" s="125" t="s">
        <v>5</v>
      </c>
      <c r="CL104" s="125" t="s">
        <v>1</v>
      </c>
      <c r="CM104" s="125" t="s">
        <v>83</v>
      </c>
    </row>
    <row r="105" s="7" customFormat="1" ht="16.5" customHeight="1">
      <c r="A105" s="113" t="s">
        <v>77</v>
      </c>
      <c r="B105" s="114"/>
      <c r="C105" s="115"/>
      <c r="D105" s="116" t="s">
        <v>111</v>
      </c>
      <c r="E105" s="116"/>
      <c r="F105" s="116"/>
      <c r="G105" s="116"/>
      <c r="H105" s="116"/>
      <c r="I105" s="117"/>
      <c r="J105" s="116" t="s">
        <v>112</v>
      </c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8">
        <f>'SO 11 - Schodišťová ploši...'!J30</f>
        <v>0</v>
      </c>
      <c r="AH105" s="117"/>
      <c r="AI105" s="117"/>
      <c r="AJ105" s="117"/>
      <c r="AK105" s="117"/>
      <c r="AL105" s="117"/>
      <c r="AM105" s="117"/>
      <c r="AN105" s="118">
        <f>SUM(AG105,AT105)</f>
        <v>0</v>
      </c>
      <c r="AO105" s="117"/>
      <c r="AP105" s="117"/>
      <c r="AQ105" s="119" t="s">
        <v>80</v>
      </c>
      <c r="AR105" s="120"/>
      <c r="AS105" s="121">
        <v>0</v>
      </c>
      <c r="AT105" s="122">
        <f>ROUND(SUM(AV105:AW105),2)</f>
        <v>0</v>
      </c>
      <c r="AU105" s="123">
        <f>'SO 11 - Schodišťová ploši...'!P116</f>
        <v>0</v>
      </c>
      <c r="AV105" s="122">
        <f>'SO 11 - Schodišťová ploši...'!J33</f>
        <v>0</v>
      </c>
      <c r="AW105" s="122">
        <f>'SO 11 - Schodišťová ploši...'!J34</f>
        <v>0</v>
      </c>
      <c r="AX105" s="122">
        <f>'SO 11 - Schodišťová ploši...'!J35</f>
        <v>0</v>
      </c>
      <c r="AY105" s="122">
        <f>'SO 11 - Schodišťová ploši...'!J36</f>
        <v>0</v>
      </c>
      <c r="AZ105" s="122">
        <f>'SO 11 - Schodišťová ploši...'!F33</f>
        <v>0</v>
      </c>
      <c r="BA105" s="122">
        <f>'SO 11 - Schodišťová ploši...'!F34</f>
        <v>0</v>
      </c>
      <c r="BB105" s="122">
        <f>'SO 11 - Schodišťová ploši...'!F35</f>
        <v>0</v>
      </c>
      <c r="BC105" s="122">
        <f>'SO 11 - Schodišťová ploši...'!F36</f>
        <v>0</v>
      </c>
      <c r="BD105" s="124">
        <f>'SO 11 - Schodišťová ploši...'!F37</f>
        <v>0</v>
      </c>
      <c r="BE105" s="7"/>
      <c r="BT105" s="125" t="s">
        <v>81</v>
      </c>
      <c r="BV105" s="125" t="s">
        <v>75</v>
      </c>
      <c r="BW105" s="125" t="s">
        <v>113</v>
      </c>
      <c r="BX105" s="125" t="s">
        <v>5</v>
      </c>
      <c r="CL105" s="125" t="s">
        <v>1</v>
      </c>
      <c r="CM105" s="125" t="s">
        <v>83</v>
      </c>
    </row>
    <row r="106" s="7" customFormat="1" ht="24.75" customHeight="1">
      <c r="A106" s="113" t="s">
        <v>77</v>
      </c>
      <c r="B106" s="114"/>
      <c r="C106" s="115"/>
      <c r="D106" s="116" t="s">
        <v>114</v>
      </c>
      <c r="E106" s="116"/>
      <c r="F106" s="116"/>
      <c r="G106" s="116"/>
      <c r="H106" s="116"/>
      <c r="I106" s="117"/>
      <c r="J106" s="116" t="s">
        <v>115</v>
      </c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8">
        <f>'SO 12 - Schodišťová ploši...'!J30</f>
        <v>0</v>
      </c>
      <c r="AH106" s="117"/>
      <c r="AI106" s="117"/>
      <c r="AJ106" s="117"/>
      <c r="AK106" s="117"/>
      <c r="AL106" s="117"/>
      <c r="AM106" s="117"/>
      <c r="AN106" s="118">
        <f>SUM(AG106,AT106)</f>
        <v>0</v>
      </c>
      <c r="AO106" s="117"/>
      <c r="AP106" s="117"/>
      <c r="AQ106" s="119" t="s">
        <v>80</v>
      </c>
      <c r="AR106" s="120"/>
      <c r="AS106" s="121">
        <v>0</v>
      </c>
      <c r="AT106" s="122">
        <f>ROUND(SUM(AV106:AW106),2)</f>
        <v>0</v>
      </c>
      <c r="AU106" s="123">
        <f>'SO 12 - Schodišťová ploši...'!P116</f>
        <v>0</v>
      </c>
      <c r="AV106" s="122">
        <f>'SO 12 - Schodišťová ploši...'!J33</f>
        <v>0</v>
      </c>
      <c r="AW106" s="122">
        <f>'SO 12 - Schodišťová ploši...'!J34</f>
        <v>0</v>
      </c>
      <c r="AX106" s="122">
        <f>'SO 12 - Schodišťová ploši...'!J35</f>
        <v>0</v>
      </c>
      <c r="AY106" s="122">
        <f>'SO 12 - Schodišťová ploši...'!J36</f>
        <v>0</v>
      </c>
      <c r="AZ106" s="122">
        <f>'SO 12 - Schodišťová ploši...'!F33</f>
        <v>0</v>
      </c>
      <c r="BA106" s="122">
        <f>'SO 12 - Schodišťová ploši...'!F34</f>
        <v>0</v>
      </c>
      <c r="BB106" s="122">
        <f>'SO 12 - Schodišťová ploši...'!F35</f>
        <v>0</v>
      </c>
      <c r="BC106" s="122">
        <f>'SO 12 - Schodišťová ploši...'!F36</f>
        <v>0</v>
      </c>
      <c r="BD106" s="124">
        <f>'SO 12 - Schodišťová ploši...'!F37</f>
        <v>0</v>
      </c>
      <c r="BE106" s="7"/>
      <c r="BT106" s="125" t="s">
        <v>81</v>
      </c>
      <c r="BV106" s="125" t="s">
        <v>75</v>
      </c>
      <c r="BW106" s="125" t="s">
        <v>116</v>
      </c>
      <c r="BX106" s="125" t="s">
        <v>5</v>
      </c>
      <c r="CL106" s="125" t="s">
        <v>1</v>
      </c>
      <c r="CM106" s="125" t="s">
        <v>83</v>
      </c>
    </row>
    <row r="107" s="7" customFormat="1" ht="16.5" customHeight="1">
      <c r="A107" s="113" t="s">
        <v>77</v>
      </c>
      <c r="B107" s="114"/>
      <c r="C107" s="115"/>
      <c r="D107" s="116" t="s">
        <v>117</v>
      </c>
      <c r="E107" s="116"/>
      <c r="F107" s="116"/>
      <c r="G107" s="116"/>
      <c r="H107" s="116"/>
      <c r="I107" s="117"/>
      <c r="J107" s="116" t="s">
        <v>118</v>
      </c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8">
        <f>'SO 13 - Pohyblivé schody ...'!J30</f>
        <v>0</v>
      </c>
      <c r="AH107" s="117"/>
      <c r="AI107" s="117"/>
      <c r="AJ107" s="117"/>
      <c r="AK107" s="117"/>
      <c r="AL107" s="117"/>
      <c r="AM107" s="117"/>
      <c r="AN107" s="118">
        <f>SUM(AG107,AT107)</f>
        <v>0</v>
      </c>
      <c r="AO107" s="117"/>
      <c r="AP107" s="117"/>
      <c r="AQ107" s="119" t="s">
        <v>80</v>
      </c>
      <c r="AR107" s="120"/>
      <c r="AS107" s="126">
        <v>0</v>
      </c>
      <c r="AT107" s="127">
        <f>ROUND(SUM(AV107:AW107),2)</f>
        <v>0</v>
      </c>
      <c r="AU107" s="128">
        <f>'SO 13 - Pohyblivé schody ...'!P116</f>
        <v>0</v>
      </c>
      <c r="AV107" s="127">
        <f>'SO 13 - Pohyblivé schody ...'!J33</f>
        <v>0</v>
      </c>
      <c r="AW107" s="127">
        <f>'SO 13 - Pohyblivé schody ...'!J34</f>
        <v>0</v>
      </c>
      <c r="AX107" s="127">
        <f>'SO 13 - Pohyblivé schody ...'!J35</f>
        <v>0</v>
      </c>
      <c r="AY107" s="127">
        <f>'SO 13 - Pohyblivé schody ...'!J36</f>
        <v>0</v>
      </c>
      <c r="AZ107" s="127">
        <f>'SO 13 - Pohyblivé schody ...'!F33</f>
        <v>0</v>
      </c>
      <c r="BA107" s="127">
        <f>'SO 13 - Pohyblivé schody ...'!F34</f>
        <v>0</v>
      </c>
      <c r="BB107" s="127">
        <f>'SO 13 - Pohyblivé schody ...'!F35</f>
        <v>0</v>
      </c>
      <c r="BC107" s="127">
        <f>'SO 13 - Pohyblivé schody ...'!F36</f>
        <v>0</v>
      </c>
      <c r="BD107" s="129">
        <f>'SO 13 - Pohyblivé schody ...'!F37</f>
        <v>0</v>
      </c>
      <c r="BE107" s="7"/>
      <c r="BT107" s="125" t="s">
        <v>81</v>
      </c>
      <c r="BV107" s="125" t="s">
        <v>75</v>
      </c>
      <c r="BW107" s="125" t="s">
        <v>119</v>
      </c>
      <c r="BX107" s="125" t="s">
        <v>5</v>
      </c>
      <c r="CL107" s="125" t="s">
        <v>1</v>
      </c>
      <c r="CM107" s="125" t="s">
        <v>83</v>
      </c>
    </row>
    <row r="108" s="2" customFormat="1" ht="30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8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</row>
    <row r="109" s="2" customFormat="1" ht="6.96" customHeight="1">
      <c r="A109" s="32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38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</row>
  </sheetData>
  <sheetProtection sheet="1" formatColumns="0" formatRows="0" objects="1" scenarios="1" spinCount="100000" saltValue="Fa9d8cjgYeutxzwua6q/qZxxtOeJxzMR7OvpEUJ8XoPmKE4P/Ok+LUhyznULfzp1Iha8vJWBqWtoodu8iKHVxg==" hashValue="soPLBzYoiSI/TzY2GB+30jQOovVrwshf+/GfiFQgFyV+gytyGpjwMiV4TytZGryiJqeqRYCwxgH3XsVhrDgntA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SO 01 - Výtahy - výrobce ...'!C2" display="/"/>
    <hyperlink ref="A96" location="'SO 02 - Výtahy - výrobce ...'!C2" display="/"/>
    <hyperlink ref="A97" location="'SO 03 - Výtahy – výrobce ...'!C2" display="/"/>
    <hyperlink ref="A98" location="'SO 04 - Výtahy - výrobce ...'!C2" display="/"/>
    <hyperlink ref="A99" location="'SO 05 - Výtahy – výrobce ...'!C2" display="/"/>
    <hyperlink ref="A100" location="'SO 06 - Výtahy – výrobce ...'!C2" display="/"/>
    <hyperlink ref="A101" location="'SO 07 - Výtahy – výrobce ...'!C2" display="/"/>
    <hyperlink ref="A102" location="'SO 08 - Výtahy - výrobce ...'!C2" display="/"/>
    <hyperlink ref="A103" location="'SO 09 - Výtahy - výrobce ...'!C2" display="/"/>
    <hyperlink ref="A104" location="'SO 10 - Výtahy - výrobce ...'!C2" display="/"/>
    <hyperlink ref="A105" location="'SO 11 - Schodišťová ploši...'!C2" display="/"/>
    <hyperlink ref="A106" location="'SO 12 - Schodišťová ploši...'!C2" display="/"/>
    <hyperlink ref="A107" location="'SO 13 - Pohyblivé schod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285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09 - Výtahy - výrobce VOTO PLZEŇ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09 - Výtahy - výrobce VOTO PLZEŇ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SUM(P117:P125)</f>
        <v>0</v>
      </c>
      <c r="Q116" s="98"/>
      <c r="R116" s="182">
        <f>SUM(R117:R125)</f>
        <v>0</v>
      </c>
      <c r="S116" s="98"/>
      <c r="T116" s="183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SUM(BK117:BK125)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286</v>
      </c>
      <c r="F117" s="187" t="s">
        <v>287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287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21.75" customHeight="1">
      <c r="A120" s="32"/>
      <c r="B120" s="33"/>
      <c r="C120" s="185" t="s">
        <v>83</v>
      </c>
      <c r="D120" s="185" t="s">
        <v>141</v>
      </c>
      <c r="E120" s="186" t="s">
        <v>153</v>
      </c>
      <c r="F120" s="187" t="s">
        <v>157</v>
      </c>
      <c r="G120" s="188" t="s">
        <v>155</v>
      </c>
      <c r="H120" s="189">
        <v>60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157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158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159</v>
      </c>
      <c r="F123" s="187" t="s">
        <v>160</v>
      </c>
      <c r="G123" s="188" t="s">
        <v>155</v>
      </c>
      <c r="H123" s="189">
        <v>40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160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162</v>
      </c>
      <c r="G125" s="34"/>
      <c r="H125" s="34"/>
      <c r="I125" s="201"/>
      <c r="J125" s="34"/>
      <c r="K125" s="34"/>
      <c r="L125" s="38"/>
      <c r="M125" s="205"/>
      <c r="N125" s="206"/>
      <c r="O125" s="207"/>
      <c r="P125" s="207"/>
      <c r="Q125" s="207"/>
      <c r="R125" s="207"/>
      <c r="S125" s="207"/>
      <c r="T125" s="208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G4KcWOw5Sgic+lLepsPoJRPj95wdIt9N31BlLtb4lklB7apS1mwPXNCqnLt5UaTHe/DqzWCZhyNh582PSFwWLQ==" hashValue="VUE3ScPQW2ADZSlP2IzkR+SOSuELHS7p+wuMPhpjbbGE+jtGG8ad10EcxZ9UpedWj6sWVUESvHrbrPhcTDBbIw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110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288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10 - Výtahy - výrobce Výtahy PLZEŇ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10 - Výtahy - výrobce Výtahy PLZEŇ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SUM(P117:P125)</f>
        <v>0</v>
      </c>
      <c r="Q116" s="98"/>
      <c r="R116" s="182">
        <f>SUM(R117:R125)</f>
        <v>0</v>
      </c>
      <c r="S116" s="98"/>
      <c r="T116" s="183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SUM(BK117:BK125)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257</v>
      </c>
      <c r="F117" s="187" t="s">
        <v>289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289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21.75" customHeight="1">
      <c r="A120" s="32"/>
      <c r="B120" s="33"/>
      <c r="C120" s="185" t="s">
        <v>83</v>
      </c>
      <c r="D120" s="185" t="s">
        <v>141</v>
      </c>
      <c r="E120" s="186" t="s">
        <v>153</v>
      </c>
      <c r="F120" s="187" t="s">
        <v>157</v>
      </c>
      <c r="G120" s="188" t="s">
        <v>155</v>
      </c>
      <c r="H120" s="189">
        <v>60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157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290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159</v>
      </c>
      <c r="F123" s="187" t="s">
        <v>264</v>
      </c>
      <c r="G123" s="188" t="s">
        <v>155</v>
      </c>
      <c r="H123" s="189">
        <v>40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160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162</v>
      </c>
      <c r="G125" s="34"/>
      <c r="H125" s="34"/>
      <c r="I125" s="201"/>
      <c r="J125" s="34"/>
      <c r="K125" s="34"/>
      <c r="L125" s="38"/>
      <c r="M125" s="205"/>
      <c r="N125" s="206"/>
      <c r="O125" s="207"/>
      <c r="P125" s="207"/>
      <c r="Q125" s="207"/>
      <c r="R125" s="207"/>
      <c r="S125" s="207"/>
      <c r="T125" s="208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Q7bCFuqPLc6xrZpX5VLRryqEK8CZ51suRGSCwJTaT4kOCDrqvLPABK6SQjoMPGQK+XLVZH2vyRffzDCH6ZXrNA==" hashValue="r6DWXJRJNHZfMNcPeChI96GDhg7W0/CmsPcTgTVWZD3rvYjscaEWzIG/4cjhutghTOezbvRQ7FQS7cWVZyu/yQ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113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291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ROUND((SUM(BE116:BE128)),  2)</f>
        <v>0</v>
      </c>
      <c r="G33" s="32"/>
      <c r="H33" s="32"/>
      <c r="I33" s="149">
        <v>0.20999999999999999</v>
      </c>
      <c r="J33" s="148">
        <f>ROUND(((SUM(BE116:BE128))*I33),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ROUND((SUM(BF116:BF128)),  2)</f>
        <v>0</v>
      </c>
      <c r="G34" s="32"/>
      <c r="H34" s="32"/>
      <c r="I34" s="149">
        <v>0.14999999999999999</v>
      </c>
      <c r="J34" s="148">
        <f>ROUND(((SUM(BF116:BF128))*I34),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11 - Schodišťová plošina - výrobce ALTECH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11 - Schodišťová plošina - výrobce ALTECH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SUM(P117:P128)</f>
        <v>0</v>
      </c>
      <c r="Q116" s="98"/>
      <c r="R116" s="182">
        <f>SUM(R117:R128)</f>
        <v>0</v>
      </c>
      <c r="S116" s="98"/>
      <c r="T116" s="183">
        <f>SUM(T117:T128)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SUM(BK117:BK128)</f>
        <v>0</v>
      </c>
    </row>
    <row r="117" s="2" customFormat="1" ht="33" customHeight="1">
      <c r="A117" s="32"/>
      <c r="B117" s="33"/>
      <c r="C117" s="185" t="s">
        <v>81</v>
      </c>
      <c r="D117" s="185" t="s">
        <v>141</v>
      </c>
      <c r="E117" s="186" t="s">
        <v>292</v>
      </c>
      <c r="F117" s="187" t="s">
        <v>293</v>
      </c>
      <c r="G117" s="188" t="s">
        <v>294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293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295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33" customHeight="1">
      <c r="A120" s="32"/>
      <c r="B120" s="33"/>
      <c r="C120" s="185" t="s">
        <v>83</v>
      </c>
      <c r="D120" s="185" t="s">
        <v>141</v>
      </c>
      <c r="E120" s="186" t="s">
        <v>259</v>
      </c>
      <c r="F120" s="187" t="s">
        <v>296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296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295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153</v>
      </c>
      <c r="F123" s="187" t="s">
        <v>297</v>
      </c>
      <c r="G123" s="188" t="s">
        <v>155</v>
      </c>
      <c r="H123" s="189">
        <v>24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297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298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33" customHeight="1">
      <c r="A126" s="32"/>
      <c r="B126" s="33"/>
      <c r="C126" s="185" t="s">
        <v>145</v>
      </c>
      <c r="D126" s="185" t="s">
        <v>141</v>
      </c>
      <c r="E126" s="186" t="s">
        <v>159</v>
      </c>
      <c r="F126" s="187" t="s">
        <v>299</v>
      </c>
      <c r="G126" s="188" t="s">
        <v>155</v>
      </c>
      <c r="H126" s="189">
        <v>16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299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300</v>
      </c>
      <c r="G128" s="34"/>
      <c r="H128" s="34"/>
      <c r="I128" s="201"/>
      <c r="J128" s="34"/>
      <c r="K128" s="34"/>
      <c r="L128" s="38"/>
      <c r="M128" s="205"/>
      <c r="N128" s="206"/>
      <c r="O128" s="207"/>
      <c r="P128" s="207"/>
      <c r="Q128" s="207"/>
      <c r="R128" s="207"/>
      <c r="S128" s="207"/>
      <c r="T128" s="208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6.96" customHeight="1">
      <c r="A129" s="32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2uXApuiyTOVrFFbV7Se7Au8fDxb5TNEgsr6UWOUBDas3k7NafiYU2OxtHAWYgSjT8xnZj4DsNP7NN05CXFUFwQ==" hashValue="dYcczDuzSPFdQXgi/H5BPZFezCJn5KixzY/42kuYl38UeAwXi4J23cwOITIxSky93GHY2TeA4DBdz9loOCiBQQ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116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301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12 - Schodišťová plošina - výrobce ITS Praha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12 - Schodišťová plošina - výrobce ITS Praha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SUM(P117:P125)</f>
        <v>0</v>
      </c>
      <c r="Q116" s="98"/>
      <c r="R116" s="182">
        <f>SUM(R117:R125)</f>
        <v>0</v>
      </c>
      <c r="S116" s="98"/>
      <c r="T116" s="183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SUM(BK117:BK125)</f>
        <v>0</v>
      </c>
    </row>
    <row r="117" s="2" customFormat="1" ht="33" customHeight="1">
      <c r="A117" s="32"/>
      <c r="B117" s="33"/>
      <c r="C117" s="185" t="s">
        <v>81</v>
      </c>
      <c r="D117" s="185" t="s">
        <v>141</v>
      </c>
      <c r="E117" s="186" t="s">
        <v>302</v>
      </c>
      <c r="F117" s="187" t="s">
        <v>303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304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305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295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33" customHeight="1">
      <c r="A120" s="32"/>
      <c r="B120" s="33"/>
      <c r="C120" s="185" t="s">
        <v>83</v>
      </c>
      <c r="D120" s="185" t="s">
        <v>141</v>
      </c>
      <c r="E120" s="186" t="s">
        <v>153</v>
      </c>
      <c r="F120" s="187" t="s">
        <v>297</v>
      </c>
      <c r="G120" s="188" t="s">
        <v>155</v>
      </c>
      <c r="H120" s="189">
        <v>12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306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297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307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159</v>
      </c>
      <c r="F123" s="187" t="s">
        <v>299</v>
      </c>
      <c r="G123" s="188" t="s">
        <v>155</v>
      </c>
      <c r="H123" s="189">
        <v>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308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299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309</v>
      </c>
      <c r="G125" s="34"/>
      <c r="H125" s="34"/>
      <c r="I125" s="201"/>
      <c r="J125" s="34"/>
      <c r="K125" s="34"/>
      <c r="L125" s="38"/>
      <c r="M125" s="205"/>
      <c r="N125" s="206"/>
      <c r="O125" s="207"/>
      <c r="P125" s="207"/>
      <c r="Q125" s="207"/>
      <c r="R125" s="207"/>
      <c r="S125" s="207"/>
      <c r="T125" s="208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cXT93jzRx62CsJnDvRvGC9s8II5jd8+mbM0qOE/Qv+pvHiA0Xfg1k/DQ6cg0ggIzuJ0rsoHRzQo3Z0Eu6mgDCg==" hashValue="o6SsloAvsmBqZVguqJNdWiy/FxcJ12NKJ+FeN9whgDfKPhXJBSVRrQ2vX1o/eIbyCTYnDe+CkV3H8/Udyhveng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119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310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ROUND((SUM(BE116:BE152)),  2)</f>
        <v>0</v>
      </c>
      <c r="G33" s="32"/>
      <c r="H33" s="32"/>
      <c r="I33" s="149">
        <v>0.20999999999999999</v>
      </c>
      <c r="J33" s="148">
        <f>ROUND(((SUM(BE116:BE152))*I33),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ROUND((SUM(BF116:BF152)),  2)</f>
        <v>0</v>
      </c>
      <c r="G34" s="32"/>
      <c r="H34" s="32"/>
      <c r="I34" s="149">
        <v>0.14999999999999999</v>
      </c>
      <c r="J34" s="148">
        <f>ROUND(((SUM(BF116:BF152))*I34),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ROUND((SUM(BG116:BG152)),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ROUND((SUM(BH116:BH152)),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ROUND((SUM(BI116:BI152)),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13 - Pohyblivé schody - výrobce SCHINDLER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13 - Pohyblivé schody - výrobce SCHINDLER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SUM(P117:P152)</f>
        <v>0</v>
      </c>
      <c r="Q116" s="98"/>
      <c r="R116" s="182">
        <f>SUM(R117:R152)</f>
        <v>0</v>
      </c>
      <c r="S116" s="98"/>
      <c r="T116" s="183">
        <f>SUM(T117:T152)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SUM(BK117:BK152)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311</v>
      </c>
      <c r="F117" s="187" t="s">
        <v>312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312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313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55.5" customHeight="1">
      <c r="A120" s="32"/>
      <c r="B120" s="33"/>
      <c r="C120" s="185" t="s">
        <v>83</v>
      </c>
      <c r="D120" s="185" t="s">
        <v>141</v>
      </c>
      <c r="E120" s="186" t="s">
        <v>314</v>
      </c>
      <c r="F120" s="187" t="s">
        <v>315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315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313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44.25" customHeight="1">
      <c r="A123" s="32"/>
      <c r="B123" s="33"/>
      <c r="C123" s="185" t="s">
        <v>152</v>
      </c>
      <c r="D123" s="185" t="s">
        <v>141</v>
      </c>
      <c r="E123" s="186" t="s">
        <v>316</v>
      </c>
      <c r="F123" s="187" t="s">
        <v>317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317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313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44.25" customHeight="1">
      <c r="A126" s="32"/>
      <c r="B126" s="33"/>
      <c r="C126" s="185" t="s">
        <v>145</v>
      </c>
      <c r="D126" s="185" t="s">
        <v>141</v>
      </c>
      <c r="E126" s="186" t="s">
        <v>318</v>
      </c>
      <c r="F126" s="187" t="s">
        <v>319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319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313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55.5" customHeight="1">
      <c r="A129" s="32"/>
      <c r="B129" s="33"/>
      <c r="C129" s="185" t="s">
        <v>172</v>
      </c>
      <c r="D129" s="185" t="s">
        <v>141</v>
      </c>
      <c r="E129" s="186" t="s">
        <v>320</v>
      </c>
      <c r="F129" s="187" t="s">
        <v>321</v>
      </c>
      <c r="G129" s="188" t="s">
        <v>144</v>
      </c>
      <c r="H129" s="189">
        <v>48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321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313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44.25" customHeight="1">
      <c r="A132" s="32"/>
      <c r="B132" s="33"/>
      <c r="C132" s="185" t="s">
        <v>156</v>
      </c>
      <c r="D132" s="185" t="s">
        <v>141</v>
      </c>
      <c r="E132" s="186" t="s">
        <v>322</v>
      </c>
      <c r="F132" s="187" t="s">
        <v>323</v>
      </c>
      <c r="G132" s="188" t="s">
        <v>144</v>
      </c>
      <c r="H132" s="189">
        <v>48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323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313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44.25" customHeight="1">
      <c r="A135" s="32"/>
      <c r="B135" s="33"/>
      <c r="C135" s="185" t="s">
        <v>176</v>
      </c>
      <c r="D135" s="185" t="s">
        <v>141</v>
      </c>
      <c r="E135" s="186" t="s">
        <v>324</v>
      </c>
      <c r="F135" s="187" t="s">
        <v>325</v>
      </c>
      <c r="G135" s="188" t="s">
        <v>144</v>
      </c>
      <c r="H135" s="189">
        <v>48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141</v>
      </c>
      <c r="AU135" s="197" t="s">
        <v>73</v>
      </c>
      <c r="AY135" s="11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145</v>
      </c>
      <c r="BM135" s="197" t="s">
        <v>182</v>
      </c>
    </row>
    <row r="136" s="2" customFormat="1">
      <c r="A136" s="32"/>
      <c r="B136" s="33"/>
      <c r="C136" s="34"/>
      <c r="D136" s="199" t="s">
        <v>147</v>
      </c>
      <c r="E136" s="34"/>
      <c r="F136" s="200" t="s">
        <v>325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147</v>
      </c>
      <c r="AU136" s="11" t="s">
        <v>73</v>
      </c>
    </row>
    <row r="137" s="2" customFormat="1">
      <c r="A137" s="32"/>
      <c r="B137" s="33"/>
      <c r="C137" s="34"/>
      <c r="D137" s="199" t="s">
        <v>148</v>
      </c>
      <c r="E137" s="34"/>
      <c r="F137" s="204" t="s">
        <v>313</v>
      </c>
      <c r="G137" s="34"/>
      <c r="H137" s="34"/>
      <c r="I137" s="201"/>
      <c r="J137" s="34"/>
      <c r="K137" s="34"/>
      <c r="L137" s="38"/>
      <c r="M137" s="202"/>
      <c r="N137" s="203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148</v>
      </c>
      <c r="AU137" s="11" t="s">
        <v>73</v>
      </c>
    </row>
    <row r="138" s="2" customFormat="1" ht="55.5" customHeight="1">
      <c r="A138" s="32"/>
      <c r="B138" s="33"/>
      <c r="C138" s="185" t="s">
        <v>161</v>
      </c>
      <c r="D138" s="185" t="s">
        <v>141</v>
      </c>
      <c r="E138" s="186" t="s">
        <v>326</v>
      </c>
      <c r="F138" s="187" t="s">
        <v>327</v>
      </c>
      <c r="G138" s="188" t="s">
        <v>144</v>
      </c>
      <c r="H138" s="189">
        <v>48</v>
      </c>
      <c r="I138" s="190"/>
      <c r="J138" s="191">
        <f>ROUND(I138*H138,2)</f>
        <v>0</v>
      </c>
      <c r="K138" s="192"/>
      <c r="L138" s="38"/>
      <c r="M138" s="193" t="s">
        <v>1</v>
      </c>
      <c r="N138" s="19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145</v>
      </c>
      <c r="AT138" s="197" t="s">
        <v>141</v>
      </c>
      <c r="AU138" s="197" t="s">
        <v>73</v>
      </c>
      <c r="AY138" s="11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145</v>
      </c>
      <c r="BM138" s="197" t="s">
        <v>183</v>
      </c>
    </row>
    <row r="139" s="2" customFormat="1">
      <c r="A139" s="32"/>
      <c r="B139" s="33"/>
      <c r="C139" s="34"/>
      <c r="D139" s="199" t="s">
        <v>147</v>
      </c>
      <c r="E139" s="34"/>
      <c r="F139" s="200" t="s">
        <v>327</v>
      </c>
      <c r="G139" s="34"/>
      <c r="H139" s="34"/>
      <c r="I139" s="201"/>
      <c r="J139" s="34"/>
      <c r="K139" s="34"/>
      <c r="L139" s="38"/>
      <c r="M139" s="202"/>
      <c r="N139" s="203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147</v>
      </c>
      <c r="AU139" s="11" t="s">
        <v>73</v>
      </c>
    </row>
    <row r="140" s="2" customFormat="1">
      <c r="A140" s="32"/>
      <c r="B140" s="33"/>
      <c r="C140" s="34"/>
      <c r="D140" s="199" t="s">
        <v>148</v>
      </c>
      <c r="E140" s="34"/>
      <c r="F140" s="204" t="s">
        <v>313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148</v>
      </c>
      <c r="AU140" s="11" t="s">
        <v>73</v>
      </c>
    </row>
    <row r="141" s="2" customFormat="1" ht="44.25" customHeight="1">
      <c r="A141" s="32"/>
      <c r="B141" s="33"/>
      <c r="C141" s="185" t="s">
        <v>184</v>
      </c>
      <c r="D141" s="185" t="s">
        <v>141</v>
      </c>
      <c r="E141" s="186" t="s">
        <v>328</v>
      </c>
      <c r="F141" s="187" t="s">
        <v>329</v>
      </c>
      <c r="G141" s="188" t="s">
        <v>144</v>
      </c>
      <c r="H141" s="189">
        <v>48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145</v>
      </c>
      <c r="AT141" s="197" t="s">
        <v>141</v>
      </c>
      <c r="AU141" s="197" t="s">
        <v>73</v>
      </c>
      <c r="AY141" s="11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145</v>
      </c>
      <c r="BM141" s="197" t="s">
        <v>185</v>
      </c>
    </row>
    <row r="142" s="2" customFormat="1">
      <c r="A142" s="32"/>
      <c r="B142" s="33"/>
      <c r="C142" s="34"/>
      <c r="D142" s="199" t="s">
        <v>147</v>
      </c>
      <c r="E142" s="34"/>
      <c r="F142" s="200" t="s">
        <v>329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147</v>
      </c>
      <c r="AU142" s="11" t="s">
        <v>73</v>
      </c>
    </row>
    <row r="143" s="2" customFormat="1">
      <c r="A143" s="32"/>
      <c r="B143" s="33"/>
      <c r="C143" s="34"/>
      <c r="D143" s="199" t="s">
        <v>148</v>
      </c>
      <c r="E143" s="34"/>
      <c r="F143" s="204" t="s">
        <v>313</v>
      </c>
      <c r="G143" s="34"/>
      <c r="H143" s="34"/>
      <c r="I143" s="201"/>
      <c r="J143" s="34"/>
      <c r="K143" s="34"/>
      <c r="L143" s="38"/>
      <c r="M143" s="202"/>
      <c r="N143" s="203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148</v>
      </c>
      <c r="AU143" s="11" t="s">
        <v>73</v>
      </c>
    </row>
    <row r="144" s="2" customFormat="1" ht="44.25" customHeight="1">
      <c r="A144" s="32"/>
      <c r="B144" s="33"/>
      <c r="C144" s="185" t="s">
        <v>175</v>
      </c>
      <c r="D144" s="185" t="s">
        <v>141</v>
      </c>
      <c r="E144" s="186" t="s">
        <v>330</v>
      </c>
      <c r="F144" s="187" t="s">
        <v>331</v>
      </c>
      <c r="G144" s="188" t="s">
        <v>144</v>
      </c>
      <c r="H144" s="189">
        <v>48</v>
      </c>
      <c r="I144" s="190"/>
      <c r="J144" s="191">
        <f>ROUND(I144*H144,2)</f>
        <v>0</v>
      </c>
      <c r="K144" s="192"/>
      <c r="L144" s="38"/>
      <c r="M144" s="193" t="s">
        <v>1</v>
      </c>
      <c r="N144" s="194" t="s">
        <v>38</v>
      </c>
      <c r="O144" s="8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145</v>
      </c>
      <c r="AT144" s="197" t="s">
        <v>141</v>
      </c>
      <c r="AU144" s="197" t="s">
        <v>73</v>
      </c>
      <c r="AY144" s="11" t="s">
        <v>146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1" t="s">
        <v>81</v>
      </c>
      <c r="BK144" s="198">
        <f>ROUND(I144*H144,2)</f>
        <v>0</v>
      </c>
      <c r="BL144" s="11" t="s">
        <v>145</v>
      </c>
      <c r="BM144" s="197" t="s">
        <v>204</v>
      </c>
    </row>
    <row r="145" s="2" customFormat="1">
      <c r="A145" s="32"/>
      <c r="B145" s="33"/>
      <c r="C145" s="34"/>
      <c r="D145" s="199" t="s">
        <v>147</v>
      </c>
      <c r="E145" s="34"/>
      <c r="F145" s="200" t="s">
        <v>331</v>
      </c>
      <c r="G145" s="34"/>
      <c r="H145" s="34"/>
      <c r="I145" s="201"/>
      <c r="J145" s="34"/>
      <c r="K145" s="34"/>
      <c r="L145" s="38"/>
      <c r="M145" s="202"/>
      <c r="N145" s="203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147</v>
      </c>
      <c r="AU145" s="11" t="s">
        <v>73</v>
      </c>
    </row>
    <row r="146" s="2" customFormat="1">
      <c r="A146" s="32"/>
      <c r="B146" s="33"/>
      <c r="C146" s="34"/>
      <c r="D146" s="199" t="s">
        <v>148</v>
      </c>
      <c r="E146" s="34"/>
      <c r="F146" s="204" t="s">
        <v>313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148</v>
      </c>
      <c r="AU146" s="11" t="s">
        <v>73</v>
      </c>
    </row>
    <row r="147" s="2" customFormat="1" ht="33" customHeight="1">
      <c r="A147" s="32"/>
      <c r="B147" s="33"/>
      <c r="C147" s="185" t="s">
        <v>188</v>
      </c>
      <c r="D147" s="185" t="s">
        <v>141</v>
      </c>
      <c r="E147" s="186" t="s">
        <v>153</v>
      </c>
      <c r="F147" s="187" t="s">
        <v>332</v>
      </c>
      <c r="G147" s="188" t="s">
        <v>155</v>
      </c>
      <c r="H147" s="189">
        <v>420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145</v>
      </c>
      <c r="AT147" s="197" t="s">
        <v>141</v>
      </c>
      <c r="AU147" s="197" t="s">
        <v>73</v>
      </c>
      <c r="AY147" s="11" t="s">
        <v>146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145</v>
      </c>
      <c r="BM147" s="197" t="s">
        <v>207</v>
      </c>
    </row>
    <row r="148" s="2" customFormat="1">
      <c r="A148" s="32"/>
      <c r="B148" s="33"/>
      <c r="C148" s="34"/>
      <c r="D148" s="199" t="s">
        <v>147</v>
      </c>
      <c r="E148" s="34"/>
      <c r="F148" s="200" t="s">
        <v>333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147</v>
      </c>
      <c r="AU148" s="11" t="s">
        <v>73</v>
      </c>
    </row>
    <row r="149" s="2" customFormat="1">
      <c r="A149" s="32"/>
      <c r="B149" s="33"/>
      <c r="C149" s="34"/>
      <c r="D149" s="199" t="s">
        <v>148</v>
      </c>
      <c r="E149" s="34"/>
      <c r="F149" s="204" t="s">
        <v>334</v>
      </c>
      <c r="G149" s="34"/>
      <c r="H149" s="34"/>
      <c r="I149" s="201"/>
      <c r="J149" s="34"/>
      <c r="K149" s="34"/>
      <c r="L149" s="38"/>
      <c r="M149" s="202"/>
      <c r="N149" s="203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148</v>
      </c>
      <c r="AU149" s="11" t="s">
        <v>73</v>
      </c>
    </row>
    <row r="150" s="2" customFormat="1" ht="33" customHeight="1">
      <c r="A150" s="32"/>
      <c r="B150" s="33"/>
      <c r="C150" s="185" t="s">
        <v>179</v>
      </c>
      <c r="D150" s="185" t="s">
        <v>141</v>
      </c>
      <c r="E150" s="186" t="s">
        <v>159</v>
      </c>
      <c r="F150" s="187" t="s">
        <v>335</v>
      </c>
      <c r="G150" s="188" t="s">
        <v>155</v>
      </c>
      <c r="H150" s="189">
        <v>280</v>
      </c>
      <c r="I150" s="190"/>
      <c r="J150" s="191">
        <f>ROUND(I150*H150,2)</f>
        <v>0</v>
      </c>
      <c r="K150" s="192"/>
      <c r="L150" s="38"/>
      <c r="M150" s="193" t="s">
        <v>1</v>
      </c>
      <c r="N150" s="194" t="s">
        <v>38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145</v>
      </c>
      <c r="AT150" s="197" t="s">
        <v>141</v>
      </c>
      <c r="AU150" s="197" t="s">
        <v>73</v>
      </c>
      <c r="AY150" s="11" t="s">
        <v>146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1" t="s">
        <v>81</v>
      </c>
      <c r="BK150" s="198">
        <f>ROUND(I150*H150,2)</f>
        <v>0</v>
      </c>
      <c r="BL150" s="11" t="s">
        <v>145</v>
      </c>
      <c r="BM150" s="197" t="s">
        <v>211</v>
      </c>
    </row>
    <row r="151" s="2" customFormat="1">
      <c r="A151" s="32"/>
      <c r="B151" s="33"/>
      <c r="C151" s="34"/>
      <c r="D151" s="199" t="s">
        <v>147</v>
      </c>
      <c r="E151" s="34"/>
      <c r="F151" s="200" t="s">
        <v>335</v>
      </c>
      <c r="G151" s="34"/>
      <c r="H151" s="34"/>
      <c r="I151" s="201"/>
      <c r="J151" s="34"/>
      <c r="K151" s="34"/>
      <c r="L151" s="38"/>
      <c r="M151" s="202"/>
      <c r="N151" s="203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147</v>
      </c>
      <c r="AU151" s="11" t="s">
        <v>73</v>
      </c>
    </row>
    <row r="152" s="2" customFormat="1">
      <c r="A152" s="32"/>
      <c r="B152" s="33"/>
      <c r="C152" s="34"/>
      <c r="D152" s="199" t="s">
        <v>148</v>
      </c>
      <c r="E152" s="34"/>
      <c r="F152" s="204" t="s">
        <v>336</v>
      </c>
      <c r="G152" s="34"/>
      <c r="H152" s="34"/>
      <c r="I152" s="201"/>
      <c r="J152" s="34"/>
      <c r="K152" s="34"/>
      <c r="L152" s="38"/>
      <c r="M152" s="205"/>
      <c r="N152" s="206"/>
      <c r="O152" s="207"/>
      <c r="P152" s="207"/>
      <c r="Q152" s="207"/>
      <c r="R152" s="207"/>
      <c r="S152" s="207"/>
      <c r="T152" s="208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148</v>
      </c>
      <c r="AU152" s="11" t="s">
        <v>73</v>
      </c>
    </row>
    <row r="153" s="2" customFormat="1" ht="6.96" customHeight="1">
      <c r="A153" s="32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38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sheet="1" autoFilter="0" formatColumns="0" formatRows="0" objects="1" scenarios="1" spinCount="100000" saltValue="qizd1MQs+LtPknV3P30FBcSAct4dIBWjcG/n3gg27bq+h7I4O1gKbYl3DkI8vcec/InR8womx1KgRSB84AcZJw==" hashValue="iMKKnweni86dXD/Iy0oX2VTKa7DFkBG3J1HpL4nTFOnfABlVT76cgfZAM23z4EPabxzsPPvyKngQUcJBif8iiQ==" algorithmName="SHA-512" password="CC35"/>
  <autoFilter ref="C115:K15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30" customHeight="1">
      <c r="A9" s="32"/>
      <c r="B9" s="38"/>
      <c r="C9" s="32"/>
      <c r="D9" s="32"/>
      <c r="E9" s="136" t="s">
        <v>122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ROUND((SUM(BE116:BE128)),  2)</f>
        <v>0</v>
      </c>
      <c r="G33" s="32"/>
      <c r="H33" s="32"/>
      <c r="I33" s="149">
        <v>0.20999999999999999</v>
      </c>
      <c r="J33" s="148">
        <f>ROUND(((SUM(BE116:BE128))*I33),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ROUND((SUM(BF116:BF128)),  2)</f>
        <v>0</v>
      </c>
      <c r="G34" s="32"/>
      <c r="H34" s="32"/>
      <c r="I34" s="149">
        <v>0.14999999999999999</v>
      </c>
      <c r="J34" s="148">
        <f>ROUND(((SUM(BF116:BF128))*I34),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30" customHeight="1">
      <c r="A87" s="32"/>
      <c r="B87" s="33"/>
      <c r="C87" s="34"/>
      <c r="D87" s="34"/>
      <c r="E87" s="70" t="str">
        <f>E9</f>
        <v>SO 01 - Výtahy - výrobce KONE Industrial S.p.A., Pero, Italy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30" customHeight="1">
      <c r="A108" s="32"/>
      <c r="B108" s="33"/>
      <c r="C108" s="34"/>
      <c r="D108" s="34"/>
      <c r="E108" s="70" t="str">
        <f>E9</f>
        <v>SO 01 - Výtahy - výrobce KONE Industrial S.p.A., Pero, Italy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SUM(P117:P128)</f>
        <v>0</v>
      </c>
      <c r="Q116" s="98"/>
      <c r="R116" s="182">
        <f>SUM(R117:R128)</f>
        <v>0</v>
      </c>
      <c r="S116" s="98"/>
      <c r="T116" s="183">
        <f>SUM(T117:T128)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SUM(BK117:BK128)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142</v>
      </c>
      <c r="F117" s="187" t="s">
        <v>143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143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150</v>
      </c>
      <c r="F120" s="187" t="s">
        <v>151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151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153</v>
      </c>
      <c r="F123" s="187" t="s">
        <v>154</v>
      </c>
      <c r="G123" s="188" t="s">
        <v>155</v>
      </c>
      <c r="H123" s="189">
        <v>420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157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158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33" customHeight="1">
      <c r="A126" s="32"/>
      <c r="B126" s="33"/>
      <c r="C126" s="185" t="s">
        <v>145</v>
      </c>
      <c r="D126" s="185" t="s">
        <v>141</v>
      </c>
      <c r="E126" s="186" t="s">
        <v>159</v>
      </c>
      <c r="F126" s="187" t="s">
        <v>160</v>
      </c>
      <c r="G126" s="188" t="s">
        <v>155</v>
      </c>
      <c r="H126" s="189">
        <v>280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160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162</v>
      </c>
      <c r="G128" s="34"/>
      <c r="H128" s="34"/>
      <c r="I128" s="201"/>
      <c r="J128" s="34"/>
      <c r="K128" s="34"/>
      <c r="L128" s="38"/>
      <c r="M128" s="205"/>
      <c r="N128" s="206"/>
      <c r="O128" s="207"/>
      <c r="P128" s="207"/>
      <c r="Q128" s="207"/>
      <c r="R128" s="207"/>
      <c r="S128" s="207"/>
      <c r="T128" s="208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6.96" customHeight="1">
      <c r="A129" s="32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OvUQmC0tGrrlhcIPJhtVWcgTpssoB2ovVlmsKcdee4Tx1jR3vK3lC4CsYda795D5+pKsMPG9ZZI7QUL8OEIxkQ==" hashValue="/CHR0Ho8NSgLuROmPy48ysZwM0JUteXr7JbmlzOy1cFlXaUiTZQZB3ZRCqZZrYEXMFzPfQBxBXTswaFWQnjfdg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163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ROUND((SUM(BE116:BE143)),  2)</f>
        <v>0</v>
      </c>
      <c r="G33" s="32"/>
      <c r="H33" s="32"/>
      <c r="I33" s="149">
        <v>0.20999999999999999</v>
      </c>
      <c r="J33" s="148">
        <f>ROUND(((SUM(BE116:BE143))*I33),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ROUND((SUM(BF116:BF143)),  2)</f>
        <v>0</v>
      </c>
      <c r="G34" s="32"/>
      <c r="H34" s="32"/>
      <c r="I34" s="149">
        <v>0.14999999999999999</v>
      </c>
      <c r="J34" s="148">
        <f>ROUND(((SUM(BF116:BF143))*I34),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ROUND((SUM(BG116:BG143)),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ROUND((SUM(BH116:BH143)),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ROUND((SUM(BI116:BI143)),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Výtahy - výrobce KONE a.s., PRAHA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Výtahy - výrobce KONE a.s., PRAHA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SUM(P117:P143)</f>
        <v>0</v>
      </c>
      <c r="Q116" s="98"/>
      <c r="R116" s="182">
        <f>SUM(R117:R143)</f>
        <v>0</v>
      </c>
      <c r="S116" s="98"/>
      <c r="T116" s="183">
        <f>SUM(T117:T143)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SUM(BK117:BK143)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164</v>
      </c>
      <c r="F117" s="187" t="s">
        <v>165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165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166</v>
      </c>
      <c r="F120" s="187" t="s">
        <v>167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167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44.25" customHeight="1">
      <c r="A123" s="32"/>
      <c r="B123" s="33"/>
      <c r="C123" s="185" t="s">
        <v>152</v>
      </c>
      <c r="D123" s="185" t="s">
        <v>141</v>
      </c>
      <c r="E123" s="186" t="s">
        <v>168</v>
      </c>
      <c r="F123" s="187" t="s">
        <v>169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169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149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44.25" customHeight="1">
      <c r="A126" s="32"/>
      <c r="B126" s="33"/>
      <c r="C126" s="185" t="s">
        <v>145</v>
      </c>
      <c r="D126" s="185" t="s">
        <v>141</v>
      </c>
      <c r="E126" s="186" t="s">
        <v>170</v>
      </c>
      <c r="F126" s="187" t="s">
        <v>171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171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149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44.25" customHeight="1">
      <c r="A129" s="32"/>
      <c r="B129" s="33"/>
      <c r="C129" s="185" t="s">
        <v>172</v>
      </c>
      <c r="D129" s="185" t="s">
        <v>141</v>
      </c>
      <c r="E129" s="186" t="s">
        <v>173</v>
      </c>
      <c r="F129" s="187" t="s">
        <v>174</v>
      </c>
      <c r="G129" s="188" t="s">
        <v>144</v>
      </c>
      <c r="H129" s="189">
        <v>48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174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149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44.25" customHeight="1">
      <c r="A132" s="32"/>
      <c r="B132" s="33"/>
      <c r="C132" s="185" t="s">
        <v>176</v>
      </c>
      <c r="D132" s="185" t="s">
        <v>141</v>
      </c>
      <c r="E132" s="186" t="s">
        <v>177</v>
      </c>
      <c r="F132" s="187" t="s">
        <v>178</v>
      </c>
      <c r="G132" s="188" t="s">
        <v>144</v>
      </c>
      <c r="H132" s="189">
        <v>48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178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149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44.25" customHeight="1">
      <c r="A135" s="32"/>
      <c r="B135" s="33"/>
      <c r="C135" s="185" t="s">
        <v>156</v>
      </c>
      <c r="D135" s="185" t="s">
        <v>141</v>
      </c>
      <c r="E135" s="186" t="s">
        <v>180</v>
      </c>
      <c r="F135" s="187" t="s">
        <v>181</v>
      </c>
      <c r="G135" s="188" t="s">
        <v>144</v>
      </c>
      <c r="H135" s="189">
        <v>48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141</v>
      </c>
      <c r="AU135" s="197" t="s">
        <v>73</v>
      </c>
      <c r="AY135" s="11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145</v>
      </c>
      <c r="BM135" s="197" t="s">
        <v>182</v>
      </c>
    </row>
    <row r="136" s="2" customFormat="1">
      <c r="A136" s="32"/>
      <c r="B136" s="33"/>
      <c r="C136" s="34"/>
      <c r="D136" s="199" t="s">
        <v>147</v>
      </c>
      <c r="E136" s="34"/>
      <c r="F136" s="200" t="s">
        <v>181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147</v>
      </c>
      <c r="AU136" s="11" t="s">
        <v>73</v>
      </c>
    </row>
    <row r="137" s="2" customFormat="1">
      <c r="A137" s="32"/>
      <c r="B137" s="33"/>
      <c r="C137" s="34"/>
      <c r="D137" s="199" t="s">
        <v>148</v>
      </c>
      <c r="E137" s="34"/>
      <c r="F137" s="204" t="s">
        <v>149</v>
      </c>
      <c r="G137" s="34"/>
      <c r="H137" s="34"/>
      <c r="I137" s="201"/>
      <c r="J137" s="34"/>
      <c r="K137" s="34"/>
      <c r="L137" s="38"/>
      <c r="M137" s="202"/>
      <c r="N137" s="203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148</v>
      </c>
      <c r="AU137" s="11" t="s">
        <v>73</v>
      </c>
    </row>
    <row r="138" s="2" customFormat="1" ht="33" customHeight="1">
      <c r="A138" s="32"/>
      <c r="B138" s="33"/>
      <c r="C138" s="185" t="s">
        <v>161</v>
      </c>
      <c r="D138" s="185" t="s">
        <v>141</v>
      </c>
      <c r="E138" s="186" t="s">
        <v>153</v>
      </c>
      <c r="F138" s="187" t="s">
        <v>154</v>
      </c>
      <c r="G138" s="188" t="s">
        <v>155</v>
      </c>
      <c r="H138" s="189">
        <v>420</v>
      </c>
      <c r="I138" s="190"/>
      <c r="J138" s="191">
        <f>ROUND(I138*H138,2)</f>
        <v>0</v>
      </c>
      <c r="K138" s="192"/>
      <c r="L138" s="38"/>
      <c r="M138" s="193" t="s">
        <v>1</v>
      </c>
      <c r="N138" s="19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145</v>
      </c>
      <c r="AT138" s="197" t="s">
        <v>141</v>
      </c>
      <c r="AU138" s="197" t="s">
        <v>73</v>
      </c>
      <c r="AY138" s="11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145</v>
      </c>
      <c r="BM138" s="197" t="s">
        <v>183</v>
      </c>
    </row>
    <row r="139" s="2" customFormat="1">
      <c r="A139" s="32"/>
      <c r="B139" s="33"/>
      <c r="C139" s="34"/>
      <c r="D139" s="199" t="s">
        <v>147</v>
      </c>
      <c r="E139" s="34"/>
      <c r="F139" s="200" t="s">
        <v>157</v>
      </c>
      <c r="G139" s="34"/>
      <c r="H139" s="34"/>
      <c r="I139" s="201"/>
      <c r="J139" s="34"/>
      <c r="K139" s="34"/>
      <c r="L139" s="38"/>
      <c r="M139" s="202"/>
      <c r="N139" s="203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147</v>
      </c>
      <c r="AU139" s="11" t="s">
        <v>73</v>
      </c>
    </row>
    <row r="140" s="2" customFormat="1">
      <c r="A140" s="32"/>
      <c r="B140" s="33"/>
      <c r="C140" s="34"/>
      <c r="D140" s="199" t="s">
        <v>148</v>
      </c>
      <c r="E140" s="34"/>
      <c r="F140" s="204" t="s">
        <v>158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148</v>
      </c>
      <c r="AU140" s="11" t="s">
        <v>73</v>
      </c>
    </row>
    <row r="141" s="2" customFormat="1" ht="33" customHeight="1">
      <c r="A141" s="32"/>
      <c r="B141" s="33"/>
      <c r="C141" s="185" t="s">
        <v>184</v>
      </c>
      <c r="D141" s="185" t="s">
        <v>141</v>
      </c>
      <c r="E141" s="186" t="s">
        <v>159</v>
      </c>
      <c r="F141" s="187" t="s">
        <v>160</v>
      </c>
      <c r="G141" s="188" t="s">
        <v>155</v>
      </c>
      <c r="H141" s="189">
        <v>280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145</v>
      </c>
      <c r="AT141" s="197" t="s">
        <v>141</v>
      </c>
      <c r="AU141" s="197" t="s">
        <v>73</v>
      </c>
      <c r="AY141" s="11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145</v>
      </c>
      <c r="BM141" s="197" t="s">
        <v>185</v>
      </c>
    </row>
    <row r="142" s="2" customFormat="1">
      <c r="A142" s="32"/>
      <c r="B142" s="33"/>
      <c r="C142" s="34"/>
      <c r="D142" s="199" t="s">
        <v>147</v>
      </c>
      <c r="E142" s="34"/>
      <c r="F142" s="200" t="s">
        <v>160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147</v>
      </c>
      <c r="AU142" s="11" t="s">
        <v>73</v>
      </c>
    </row>
    <row r="143" s="2" customFormat="1">
      <c r="A143" s="32"/>
      <c r="B143" s="33"/>
      <c r="C143" s="34"/>
      <c r="D143" s="199" t="s">
        <v>148</v>
      </c>
      <c r="E143" s="34"/>
      <c r="F143" s="204" t="s">
        <v>162</v>
      </c>
      <c r="G143" s="34"/>
      <c r="H143" s="34"/>
      <c r="I143" s="201"/>
      <c r="J143" s="34"/>
      <c r="K143" s="34"/>
      <c r="L143" s="38"/>
      <c r="M143" s="205"/>
      <c r="N143" s="206"/>
      <c r="O143" s="207"/>
      <c r="P143" s="207"/>
      <c r="Q143" s="207"/>
      <c r="R143" s="207"/>
      <c r="S143" s="207"/>
      <c r="T143" s="208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148</v>
      </c>
      <c r="AU143" s="11" t="s">
        <v>73</v>
      </c>
    </row>
    <row r="144" s="2" customFormat="1" ht="6.96" customHeight="1">
      <c r="A144" s="32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38"/>
      <c r="M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</sheetData>
  <sheetProtection sheet="1" autoFilter="0" formatColumns="0" formatRows="0" objects="1" scenarios="1" spinCount="100000" saltValue="/tsY8Zc3zVkW+ZHK0/mYL8No+loLcFp3zVzCU25zo2yF9xl/o6v8h9L9iAfc99O7rXmC54ZC3Lkfhto176GCzg==" hashValue="wzK+8hcffCZIZ7pndf3mhm/fJK1f2WYgH7ip3w63rdRnEnvs+FInesWqPK8qwQ8sYCEiYItbKsdYTiyxHi6nxA==" algorithmName="SHA-512" password="CC35"/>
  <autoFilter ref="C115:K14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186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ROUND((SUM(BE116:BE140)),  2)</f>
        <v>0</v>
      </c>
      <c r="G33" s="32"/>
      <c r="H33" s="32"/>
      <c r="I33" s="149">
        <v>0.20999999999999999</v>
      </c>
      <c r="J33" s="148">
        <f>ROUND(((SUM(BE116:BE140))*I33),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ROUND((SUM(BF116:BF140)),  2)</f>
        <v>0</v>
      </c>
      <c r="G34" s="32"/>
      <c r="H34" s="32"/>
      <c r="I34" s="149">
        <v>0.14999999999999999</v>
      </c>
      <c r="J34" s="148">
        <f>ROUND(((SUM(BF116:BF140))*I34),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ROUND((SUM(BG116:BG140)),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ROUND((SUM(BH116:BH140)),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ROUND((SUM(BI116:BI140)),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03 - Výtahy – výrobce OTIS a.s., Břeclav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03 - Výtahy – výrobce OTIS a.s., Břeclav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SUM(P117:P140)</f>
        <v>0</v>
      </c>
      <c r="Q116" s="98"/>
      <c r="R116" s="182">
        <f>SUM(R117:R140)</f>
        <v>0</v>
      </c>
      <c r="S116" s="98"/>
      <c r="T116" s="183">
        <f>SUM(T117:T140)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SUM(BK117:BK140)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175</v>
      </c>
      <c r="F117" s="187" t="s">
        <v>187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187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188</v>
      </c>
      <c r="F120" s="187" t="s">
        <v>189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189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44.25" customHeight="1">
      <c r="A123" s="32"/>
      <c r="B123" s="33"/>
      <c r="C123" s="185" t="s">
        <v>152</v>
      </c>
      <c r="D123" s="185" t="s">
        <v>141</v>
      </c>
      <c r="E123" s="186" t="s">
        <v>179</v>
      </c>
      <c r="F123" s="187" t="s">
        <v>190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191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149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44.25" customHeight="1">
      <c r="A126" s="32"/>
      <c r="B126" s="33"/>
      <c r="C126" s="185" t="s">
        <v>145</v>
      </c>
      <c r="D126" s="185" t="s">
        <v>141</v>
      </c>
      <c r="E126" s="186" t="s">
        <v>192</v>
      </c>
      <c r="F126" s="187" t="s">
        <v>193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193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149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44.25" customHeight="1">
      <c r="A129" s="32"/>
      <c r="B129" s="33"/>
      <c r="C129" s="185" t="s">
        <v>172</v>
      </c>
      <c r="D129" s="185" t="s">
        <v>141</v>
      </c>
      <c r="E129" s="186" t="s">
        <v>182</v>
      </c>
      <c r="F129" s="187" t="s">
        <v>194</v>
      </c>
      <c r="G129" s="188" t="s">
        <v>144</v>
      </c>
      <c r="H129" s="189">
        <v>48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194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149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44.25" customHeight="1">
      <c r="A132" s="32"/>
      <c r="B132" s="33"/>
      <c r="C132" s="185" t="s">
        <v>156</v>
      </c>
      <c r="D132" s="185" t="s">
        <v>141</v>
      </c>
      <c r="E132" s="186" t="s">
        <v>8</v>
      </c>
      <c r="F132" s="187" t="s">
        <v>195</v>
      </c>
      <c r="G132" s="188" t="s">
        <v>144</v>
      </c>
      <c r="H132" s="189">
        <v>48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195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149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21.75" customHeight="1">
      <c r="A135" s="32"/>
      <c r="B135" s="33"/>
      <c r="C135" s="185" t="s">
        <v>176</v>
      </c>
      <c r="D135" s="185" t="s">
        <v>141</v>
      </c>
      <c r="E135" s="186" t="s">
        <v>153</v>
      </c>
      <c r="F135" s="187" t="s">
        <v>196</v>
      </c>
      <c r="G135" s="188" t="s">
        <v>155</v>
      </c>
      <c r="H135" s="189">
        <v>420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141</v>
      </c>
      <c r="AU135" s="197" t="s">
        <v>73</v>
      </c>
      <c r="AY135" s="11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145</v>
      </c>
      <c r="BM135" s="197" t="s">
        <v>182</v>
      </c>
    </row>
    <row r="136" s="2" customFormat="1">
      <c r="A136" s="32"/>
      <c r="B136" s="33"/>
      <c r="C136" s="34"/>
      <c r="D136" s="199" t="s">
        <v>147</v>
      </c>
      <c r="E136" s="34"/>
      <c r="F136" s="200" t="s">
        <v>157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147</v>
      </c>
      <c r="AU136" s="11" t="s">
        <v>73</v>
      </c>
    </row>
    <row r="137" s="2" customFormat="1">
      <c r="A137" s="32"/>
      <c r="B137" s="33"/>
      <c r="C137" s="34"/>
      <c r="D137" s="199" t="s">
        <v>148</v>
      </c>
      <c r="E137" s="34"/>
      <c r="F137" s="204" t="s">
        <v>158</v>
      </c>
      <c r="G137" s="34"/>
      <c r="H137" s="34"/>
      <c r="I137" s="201"/>
      <c r="J137" s="34"/>
      <c r="K137" s="34"/>
      <c r="L137" s="38"/>
      <c r="M137" s="202"/>
      <c r="N137" s="203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148</v>
      </c>
      <c r="AU137" s="11" t="s">
        <v>73</v>
      </c>
    </row>
    <row r="138" s="2" customFormat="1" ht="33" customHeight="1">
      <c r="A138" s="32"/>
      <c r="B138" s="33"/>
      <c r="C138" s="185" t="s">
        <v>161</v>
      </c>
      <c r="D138" s="185" t="s">
        <v>141</v>
      </c>
      <c r="E138" s="186" t="s">
        <v>159</v>
      </c>
      <c r="F138" s="187" t="s">
        <v>160</v>
      </c>
      <c r="G138" s="188" t="s">
        <v>155</v>
      </c>
      <c r="H138" s="189">
        <v>280</v>
      </c>
      <c r="I138" s="190"/>
      <c r="J138" s="191">
        <f>ROUND(I138*H138,2)</f>
        <v>0</v>
      </c>
      <c r="K138" s="192"/>
      <c r="L138" s="38"/>
      <c r="M138" s="193" t="s">
        <v>1</v>
      </c>
      <c r="N138" s="19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145</v>
      </c>
      <c r="AT138" s="197" t="s">
        <v>141</v>
      </c>
      <c r="AU138" s="197" t="s">
        <v>73</v>
      </c>
      <c r="AY138" s="11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145</v>
      </c>
      <c r="BM138" s="197" t="s">
        <v>183</v>
      </c>
    </row>
    <row r="139" s="2" customFormat="1">
      <c r="A139" s="32"/>
      <c r="B139" s="33"/>
      <c r="C139" s="34"/>
      <c r="D139" s="199" t="s">
        <v>147</v>
      </c>
      <c r="E139" s="34"/>
      <c r="F139" s="200" t="s">
        <v>160</v>
      </c>
      <c r="G139" s="34"/>
      <c r="H139" s="34"/>
      <c r="I139" s="201"/>
      <c r="J139" s="34"/>
      <c r="K139" s="34"/>
      <c r="L139" s="38"/>
      <c r="M139" s="202"/>
      <c r="N139" s="203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147</v>
      </c>
      <c r="AU139" s="11" t="s">
        <v>73</v>
      </c>
    </row>
    <row r="140" s="2" customFormat="1">
      <c r="A140" s="32"/>
      <c r="B140" s="33"/>
      <c r="C140" s="34"/>
      <c r="D140" s="199" t="s">
        <v>148</v>
      </c>
      <c r="E140" s="34"/>
      <c r="F140" s="204" t="s">
        <v>162</v>
      </c>
      <c r="G140" s="34"/>
      <c r="H140" s="34"/>
      <c r="I140" s="201"/>
      <c r="J140" s="34"/>
      <c r="K140" s="34"/>
      <c r="L140" s="38"/>
      <c r="M140" s="205"/>
      <c r="N140" s="206"/>
      <c r="O140" s="207"/>
      <c r="P140" s="207"/>
      <c r="Q140" s="207"/>
      <c r="R140" s="207"/>
      <c r="S140" s="207"/>
      <c r="T140" s="208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148</v>
      </c>
      <c r="AU140" s="11" t="s">
        <v>73</v>
      </c>
    </row>
    <row r="141" s="2" customFormat="1" ht="6.96" customHeight="1">
      <c r="A141" s="32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38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sheet="1" autoFilter="0" formatColumns="0" formatRows="0" objects="1" scenarios="1" spinCount="100000" saltValue="29iWV2+0YnSBcXrV9PzGZ6l8M00JBqd9brbir2nC4GT10y730h/xX2eVVunccM9k/wiWnEI6OwS+Y5CMjT1onw==" hashValue="EJkcDG5VjqNA+hf/ZBPzNhIowi3N+UtZMbaGTTRGX49H/7h7r7SeRUfXk7O7+tEHyckPaV6ptai6Rztcsas+qQ==" algorithmName="SHA-512" password="CC35"/>
  <autoFilter ref="C115:K14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197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ROUND((SUM(BE116:BE203)),  2)</f>
        <v>0</v>
      </c>
      <c r="G33" s="32"/>
      <c r="H33" s="32"/>
      <c r="I33" s="149">
        <v>0.20999999999999999</v>
      </c>
      <c r="J33" s="148">
        <f>ROUND(((SUM(BE116:BE203))*I33),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ROUND((SUM(BF116:BF203)),  2)</f>
        <v>0</v>
      </c>
      <c r="G34" s="32"/>
      <c r="H34" s="32"/>
      <c r="I34" s="149">
        <v>0.14999999999999999</v>
      </c>
      <c r="J34" s="148">
        <f>ROUND(((SUM(BF116:BF203))*I34),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ROUND((SUM(BG116:BG203)),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ROUND((SUM(BH116:BH203)),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ROUND((SUM(BI116:BI203)),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04 - Výtahy - výrobce SCHINDLER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04 - Výtahy - výrobce SCHINDLER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SUM(P117:P203)</f>
        <v>0</v>
      </c>
      <c r="Q116" s="98"/>
      <c r="R116" s="182">
        <f>SUM(R117:R203)</f>
        <v>0</v>
      </c>
      <c r="S116" s="98"/>
      <c r="T116" s="183">
        <f>SUM(T117:T203)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SUM(BK117:BK203)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183</v>
      </c>
      <c r="F117" s="187" t="s">
        <v>198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198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199</v>
      </c>
      <c r="F120" s="187" t="s">
        <v>200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200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44.25" customHeight="1">
      <c r="A123" s="32"/>
      <c r="B123" s="33"/>
      <c r="C123" s="185" t="s">
        <v>152</v>
      </c>
      <c r="D123" s="185" t="s">
        <v>141</v>
      </c>
      <c r="E123" s="186" t="s">
        <v>185</v>
      </c>
      <c r="F123" s="187" t="s">
        <v>201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201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149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44.25" customHeight="1">
      <c r="A126" s="32"/>
      <c r="B126" s="33"/>
      <c r="C126" s="185" t="s">
        <v>145</v>
      </c>
      <c r="D126" s="185" t="s">
        <v>141</v>
      </c>
      <c r="E126" s="186" t="s">
        <v>202</v>
      </c>
      <c r="F126" s="187" t="s">
        <v>203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203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149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44.25" customHeight="1">
      <c r="A129" s="32"/>
      <c r="B129" s="33"/>
      <c r="C129" s="185" t="s">
        <v>172</v>
      </c>
      <c r="D129" s="185" t="s">
        <v>141</v>
      </c>
      <c r="E129" s="186" t="s">
        <v>204</v>
      </c>
      <c r="F129" s="187" t="s">
        <v>205</v>
      </c>
      <c r="G129" s="188" t="s">
        <v>144</v>
      </c>
      <c r="H129" s="189">
        <v>48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205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149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44.25" customHeight="1">
      <c r="A132" s="32"/>
      <c r="B132" s="33"/>
      <c r="C132" s="185" t="s">
        <v>156</v>
      </c>
      <c r="D132" s="185" t="s">
        <v>141</v>
      </c>
      <c r="E132" s="186" t="s">
        <v>7</v>
      </c>
      <c r="F132" s="187" t="s">
        <v>206</v>
      </c>
      <c r="G132" s="188" t="s">
        <v>144</v>
      </c>
      <c r="H132" s="189">
        <v>48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206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149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44.25" customHeight="1">
      <c r="A135" s="32"/>
      <c r="B135" s="33"/>
      <c r="C135" s="185" t="s">
        <v>176</v>
      </c>
      <c r="D135" s="185" t="s">
        <v>141</v>
      </c>
      <c r="E135" s="186" t="s">
        <v>207</v>
      </c>
      <c r="F135" s="187" t="s">
        <v>208</v>
      </c>
      <c r="G135" s="188" t="s">
        <v>144</v>
      </c>
      <c r="H135" s="189">
        <v>48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141</v>
      </c>
      <c r="AU135" s="197" t="s">
        <v>73</v>
      </c>
      <c r="AY135" s="11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145</v>
      </c>
      <c r="BM135" s="197" t="s">
        <v>182</v>
      </c>
    </row>
    <row r="136" s="2" customFormat="1">
      <c r="A136" s="32"/>
      <c r="B136" s="33"/>
      <c r="C136" s="34"/>
      <c r="D136" s="199" t="s">
        <v>147</v>
      </c>
      <c r="E136" s="34"/>
      <c r="F136" s="200" t="s">
        <v>208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147</v>
      </c>
      <c r="AU136" s="11" t="s">
        <v>73</v>
      </c>
    </row>
    <row r="137" s="2" customFormat="1">
      <c r="A137" s="32"/>
      <c r="B137" s="33"/>
      <c r="C137" s="34"/>
      <c r="D137" s="199" t="s">
        <v>148</v>
      </c>
      <c r="E137" s="34"/>
      <c r="F137" s="204" t="s">
        <v>149</v>
      </c>
      <c r="G137" s="34"/>
      <c r="H137" s="34"/>
      <c r="I137" s="201"/>
      <c r="J137" s="34"/>
      <c r="K137" s="34"/>
      <c r="L137" s="38"/>
      <c r="M137" s="202"/>
      <c r="N137" s="203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148</v>
      </c>
      <c r="AU137" s="11" t="s">
        <v>73</v>
      </c>
    </row>
    <row r="138" s="2" customFormat="1" ht="44.25" customHeight="1">
      <c r="A138" s="32"/>
      <c r="B138" s="33"/>
      <c r="C138" s="185" t="s">
        <v>161</v>
      </c>
      <c r="D138" s="185" t="s">
        <v>141</v>
      </c>
      <c r="E138" s="186" t="s">
        <v>209</v>
      </c>
      <c r="F138" s="187" t="s">
        <v>210</v>
      </c>
      <c r="G138" s="188" t="s">
        <v>144</v>
      </c>
      <c r="H138" s="189">
        <v>48</v>
      </c>
      <c r="I138" s="190"/>
      <c r="J138" s="191">
        <f>ROUND(I138*H138,2)</f>
        <v>0</v>
      </c>
      <c r="K138" s="192"/>
      <c r="L138" s="38"/>
      <c r="M138" s="193" t="s">
        <v>1</v>
      </c>
      <c r="N138" s="19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145</v>
      </c>
      <c r="AT138" s="197" t="s">
        <v>141</v>
      </c>
      <c r="AU138" s="197" t="s">
        <v>73</v>
      </c>
      <c r="AY138" s="11" t="s">
        <v>146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145</v>
      </c>
      <c r="BM138" s="197" t="s">
        <v>183</v>
      </c>
    </row>
    <row r="139" s="2" customFormat="1">
      <c r="A139" s="32"/>
      <c r="B139" s="33"/>
      <c r="C139" s="34"/>
      <c r="D139" s="199" t="s">
        <v>147</v>
      </c>
      <c r="E139" s="34"/>
      <c r="F139" s="200" t="s">
        <v>210</v>
      </c>
      <c r="G139" s="34"/>
      <c r="H139" s="34"/>
      <c r="I139" s="201"/>
      <c r="J139" s="34"/>
      <c r="K139" s="34"/>
      <c r="L139" s="38"/>
      <c r="M139" s="202"/>
      <c r="N139" s="203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147</v>
      </c>
      <c r="AU139" s="11" t="s">
        <v>73</v>
      </c>
    </row>
    <row r="140" s="2" customFormat="1">
      <c r="A140" s="32"/>
      <c r="B140" s="33"/>
      <c r="C140" s="34"/>
      <c r="D140" s="199" t="s">
        <v>148</v>
      </c>
      <c r="E140" s="34"/>
      <c r="F140" s="204" t="s">
        <v>149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148</v>
      </c>
      <c r="AU140" s="11" t="s">
        <v>73</v>
      </c>
    </row>
    <row r="141" s="2" customFormat="1" ht="44.25" customHeight="1">
      <c r="A141" s="32"/>
      <c r="B141" s="33"/>
      <c r="C141" s="185" t="s">
        <v>184</v>
      </c>
      <c r="D141" s="185" t="s">
        <v>141</v>
      </c>
      <c r="E141" s="186" t="s">
        <v>211</v>
      </c>
      <c r="F141" s="187" t="s">
        <v>212</v>
      </c>
      <c r="G141" s="188" t="s">
        <v>144</v>
      </c>
      <c r="H141" s="189">
        <v>48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145</v>
      </c>
      <c r="AT141" s="197" t="s">
        <v>141</v>
      </c>
      <c r="AU141" s="197" t="s">
        <v>73</v>
      </c>
      <c r="AY141" s="11" t="s">
        <v>146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145</v>
      </c>
      <c r="BM141" s="197" t="s">
        <v>185</v>
      </c>
    </row>
    <row r="142" s="2" customFormat="1">
      <c r="A142" s="32"/>
      <c r="B142" s="33"/>
      <c r="C142" s="34"/>
      <c r="D142" s="199" t="s">
        <v>147</v>
      </c>
      <c r="E142" s="34"/>
      <c r="F142" s="200" t="s">
        <v>212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147</v>
      </c>
      <c r="AU142" s="11" t="s">
        <v>73</v>
      </c>
    </row>
    <row r="143" s="2" customFormat="1">
      <c r="A143" s="32"/>
      <c r="B143" s="33"/>
      <c r="C143" s="34"/>
      <c r="D143" s="199" t="s">
        <v>148</v>
      </c>
      <c r="E143" s="34"/>
      <c r="F143" s="204" t="s">
        <v>149</v>
      </c>
      <c r="G143" s="34"/>
      <c r="H143" s="34"/>
      <c r="I143" s="201"/>
      <c r="J143" s="34"/>
      <c r="K143" s="34"/>
      <c r="L143" s="38"/>
      <c r="M143" s="202"/>
      <c r="N143" s="203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148</v>
      </c>
      <c r="AU143" s="11" t="s">
        <v>73</v>
      </c>
    </row>
    <row r="144" s="2" customFormat="1" ht="44.25" customHeight="1">
      <c r="A144" s="32"/>
      <c r="B144" s="33"/>
      <c r="C144" s="185" t="s">
        <v>175</v>
      </c>
      <c r="D144" s="185" t="s">
        <v>141</v>
      </c>
      <c r="E144" s="186" t="s">
        <v>213</v>
      </c>
      <c r="F144" s="187" t="s">
        <v>214</v>
      </c>
      <c r="G144" s="188" t="s">
        <v>144</v>
      </c>
      <c r="H144" s="189">
        <v>48</v>
      </c>
      <c r="I144" s="190"/>
      <c r="J144" s="191">
        <f>ROUND(I144*H144,2)</f>
        <v>0</v>
      </c>
      <c r="K144" s="192"/>
      <c r="L144" s="38"/>
      <c r="M144" s="193" t="s">
        <v>1</v>
      </c>
      <c r="N144" s="194" t="s">
        <v>38</v>
      </c>
      <c r="O144" s="8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145</v>
      </c>
      <c r="AT144" s="197" t="s">
        <v>141</v>
      </c>
      <c r="AU144" s="197" t="s">
        <v>73</v>
      </c>
      <c r="AY144" s="11" t="s">
        <v>146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1" t="s">
        <v>81</v>
      </c>
      <c r="BK144" s="198">
        <f>ROUND(I144*H144,2)</f>
        <v>0</v>
      </c>
      <c r="BL144" s="11" t="s">
        <v>145</v>
      </c>
      <c r="BM144" s="197" t="s">
        <v>204</v>
      </c>
    </row>
    <row r="145" s="2" customFormat="1">
      <c r="A145" s="32"/>
      <c r="B145" s="33"/>
      <c r="C145" s="34"/>
      <c r="D145" s="199" t="s">
        <v>147</v>
      </c>
      <c r="E145" s="34"/>
      <c r="F145" s="200" t="s">
        <v>214</v>
      </c>
      <c r="G145" s="34"/>
      <c r="H145" s="34"/>
      <c r="I145" s="201"/>
      <c r="J145" s="34"/>
      <c r="K145" s="34"/>
      <c r="L145" s="38"/>
      <c r="M145" s="202"/>
      <c r="N145" s="203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147</v>
      </c>
      <c r="AU145" s="11" t="s">
        <v>73</v>
      </c>
    </row>
    <row r="146" s="2" customFormat="1">
      <c r="A146" s="32"/>
      <c r="B146" s="33"/>
      <c r="C146" s="34"/>
      <c r="D146" s="199" t="s">
        <v>148</v>
      </c>
      <c r="E146" s="34"/>
      <c r="F146" s="204" t="s">
        <v>149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148</v>
      </c>
      <c r="AU146" s="11" t="s">
        <v>73</v>
      </c>
    </row>
    <row r="147" s="2" customFormat="1" ht="44.25" customHeight="1">
      <c r="A147" s="32"/>
      <c r="B147" s="33"/>
      <c r="C147" s="185" t="s">
        <v>188</v>
      </c>
      <c r="D147" s="185" t="s">
        <v>141</v>
      </c>
      <c r="E147" s="186" t="s">
        <v>215</v>
      </c>
      <c r="F147" s="187" t="s">
        <v>216</v>
      </c>
      <c r="G147" s="188" t="s">
        <v>144</v>
      </c>
      <c r="H147" s="189">
        <v>48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145</v>
      </c>
      <c r="AT147" s="197" t="s">
        <v>141</v>
      </c>
      <c r="AU147" s="197" t="s">
        <v>73</v>
      </c>
      <c r="AY147" s="11" t="s">
        <v>146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145</v>
      </c>
      <c r="BM147" s="197" t="s">
        <v>207</v>
      </c>
    </row>
    <row r="148" s="2" customFormat="1">
      <c r="A148" s="32"/>
      <c r="B148" s="33"/>
      <c r="C148" s="34"/>
      <c r="D148" s="199" t="s">
        <v>147</v>
      </c>
      <c r="E148" s="34"/>
      <c r="F148" s="200" t="s">
        <v>216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147</v>
      </c>
      <c r="AU148" s="11" t="s">
        <v>73</v>
      </c>
    </row>
    <row r="149" s="2" customFormat="1">
      <c r="A149" s="32"/>
      <c r="B149" s="33"/>
      <c r="C149" s="34"/>
      <c r="D149" s="199" t="s">
        <v>148</v>
      </c>
      <c r="E149" s="34"/>
      <c r="F149" s="204" t="s">
        <v>149</v>
      </c>
      <c r="G149" s="34"/>
      <c r="H149" s="34"/>
      <c r="I149" s="201"/>
      <c r="J149" s="34"/>
      <c r="K149" s="34"/>
      <c r="L149" s="38"/>
      <c r="M149" s="202"/>
      <c r="N149" s="203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148</v>
      </c>
      <c r="AU149" s="11" t="s">
        <v>73</v>
      </c>
    </row>
    <row r="150" s="2" customFormat="1" ht="44.25" customHeight="1">
      <c r="A150" s="32"/>
      <c r="B150" s="33"/>
      <c r="C150" s="185" t="s">
        <v>179</v>
      </c>
      <c r="D150" s="185" t="s">
        <v>141</v>
      </c>
      <c r="E150" s="186" t="s">
        <v>217</v>
      </c>
      <c r="F150" s="187" t="s">
        <v>218</v>
      </c>
      <c r="G150" s="188" t="s">
        <v>144</v>
      </c>
      <c r="H150" s="189">
        <v>48</v>
      </c>
      <c r="I150" s="190"/>
      <c r="J150" s="191">
        <f>ROUND(I150*H150,2)</f>
        <v>0</v>
      </c>
      <c r="K150" s="192"/>
      <c r="L150" s="38"/>
      <c r="M150" s="193" t="s">
        <v>1</v>
      </c>
      <c r="N150" s="194" t="s">
        <v>38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145</v>
      </c>
      <c r="AT150" s="197" t="s">
        <v>141</v>
      </c>
      <c r="AU150" s="197" t="s">
        <v>73</v>
      </c>
      <c r="AY150" s="11" t="s">
        <v>146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1" t="s">
        <v>81</v>
      </c>
      <c r="BK150" s="198">
        <f>ROUND(I150*H150,2)</f>
        <v>0</v>
      </c>
      <c r="BL150" s="11" t="s">
        <v>145</v>
      </c>
      <c r="BM150" s="197" t="s">
        <v>211</v>
      </c>
    </row>
    <row r="151" s="2" customFormat="1">
      <c r="A151" s="32"/>
      <c r="B151" s="33"/>
      <c r="C151" s="34"/>
      <c r="D151" s="199" t="s">
        <v>147</v>
      </c>
      <c r="E151" s="34"/>
      <c r="F151" s="200" t="s">
        <v>218</v>
      </c>
      <c r="G151" s="34"/>
      <c r="H151" s="34"/>
      <c r="I151" s="201"/>
      <c r="J151" s="34"/>
      <c r="K151" s="34"/>
      <c r="L151" s="38"/>
      <c r="M151" s="202"/>
      <c r="N151" s="203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147</v>
      </c>
      <c r="AU151" s="11" t="s">
        <v>73</v>
      </c>
    </row>
    <row r="152" s="2" customFormat="1">
      <c r="A152" s="32"/>
      <c r="B152" s="33"/>
      <c r="C152" s="34"/>
      <c r="D152" s="199" t="s">
        <v>148</v>
      </c>
      <c r="E152" s="34"/>
      <c r="F152" s="204" t="s">
        <v>149</v>
      </c>
      <c r="G152" s="34"/>
      <c r="H152" s="34"/>
      <c r="I152" s="201"/>
      <c r="J152" s="34"/>
      <c r="K152" s="34"/>
      <c r="L152" s="38"/>
      <c r="M152" s="202"/>
      <c r="N152" s="203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148</v>
      </c>
      <c r="AU152" s="11" t="s">
        <v>73</v>
      </c>
    </row>
    <row r="153" s="2" customFormat="1" ht="44.25" customHeight="1">
      <c r="A153" s="32"/>
      <c r="B153" s="33"/>
      <c r="C153" s="185" t="s">
        <v>192</v>
      </c>
      <c r="D153" s="185" t="s">
        <v>141</v>
      </c>
      <c r="E153" s="186" t="s">
        <v>219</v>
      </c>
      <c r="F153" s="187" t="s">
        <v>220</v>
      </c>
      <c r="G153" s="188" t="s">
        <v>221</v>
      </c>
      <c r="H153" s="189">
        <v>48</v>
      </c>
      <c r="I153" s="190"/>
      <c r="J153" s="191">
        <f>ROUND(I153*H153,2)</f>
        <v>0</v>
      </c>
      <c r="K153" s="192"/>
      <c r="L153" s="38"/>
      <c r="M153" s="193" t="s">
        <v>1</v>
      </c>
      <c r="N153" s="194" t="s">
        <v>38</v>
      </c>
      <c r="O153" s="85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145</v>
      </c>
      <c r="AT153" s="197" t="s">
        <v>141</v>
      </c>
      <c r="AU153" s="197" t="s">
        <v>73</v>
      </c>
      <c r="AY153" s="11" t="s">
        <v>146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1" t="s">
        <v>81</v>
      </c>
      <c r="BK153" s="198">
        <f>ROUND(I153*H153,2)</f>
        <v>0</v>
      </c>
      <c r="BL153" s="11" t="s">
        <v>145</v>
      </c>
      <c r="BM153" s="197" t="s">
        <v>215</v>
      </c>
    </row>
    <row r="154" s="2" customFormat="1">
      <c r="A154" s="32"/>
      <c r="B154" s="33"/>
      <c r="C154" s="34"/>
      <c r="D154" s="199" t="s">
        <v>147</v>
      </c>
      <c r="E154" s="34"/>
      <c r="F154" s="200" t="s">
        <v>220</v>
      </c>
      <c r="G154" s="34"/>
      <c r="H154" s="34"/>
      <c r="I154" s="201"/>
      <c r="J154" s="34"/>
      <c r="K154" s="34"/>
      <c r="L154" s="38"/>
      <c r="M154" s="202"/>
      <c r="N154" s="203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147</v>
      </c>
      <c r="AU154" s="11" t="s">
        <v>73</v>
      </c>
    </row>
    <row r="155" s="2" customFormat="1">
      <c r="A155" s="32"/>
      <c r="B155" s="33"/>
      <c r="C155" s="34"/>
      <c r="D155" s="199" t="s">
        <v>148</v>
      </c>
      <c r="E155" s="34"/>
      <c r="F155" s="204" t="s">
        <v>149</v>
      </c>
      <c r="G155" s="34"/>
      <c r="H155" s="34"/>
      <c r="I155" s="201"/>
      <c r="J155" s="34"/>
      <c r="K155" s="34"/>
      <c r="L155" s="38"/>
      <c r="M155" s="202"/>
      <c r="N155" s="203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148</v>
      </c>
      <c r="AU155" s="11" t="s">
        <v>73</v>
      </c>
    </row>
    <row r="156" s="2" customFormat="1" ht="44.25" customHeight="1">
      <c r="A156" s="32"/>
      <c r="B156" s="33"/>
      <c r="C156" s="185" t="s">
        <v>182</v>
      </c>
      <c r="D156" s="185" t="s">
        <v>141</v>
      </c>
      <c r="E156" s="186" t="s">
        <v>222</v>
      </c>
      <c r="F156" s="187" t="s">
        <v>223</v>
      </c>
      <c r="G156" s="188" t="s">
        <v>144</v>
      </c>
      <c r="H156" s="189">
        <v>48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145</v>
      </c>
      <c r="AT156" s="197" t="s">
        <v>141</v>
      </c>
      <c r="AU156" s="197" t="s">
        <v>73</v>
      </c>
      <c r="AY156" s="11" t="s">
        <v>146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145</v>
      </c>
      <c r="BM156" s="197" t="s">
        <v>219</v>
      </c>
    </row>
    <row r="157" s="2" customFormat="1">
      <c r="A157" s="32"/>
      <c r="B157" s="33"/>
      <c r="C157" s="34"/>
      <c r="D157" s="199" t="s">
        <v>147</v>
      </c>
      <c r="E157" s="34"/>
      <c r="F157" s="200" t="s">
        <v>223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147</v>
      </c>
      <c r="AU157" s="11" t="s">
        <v>73</v>
      </c>
    </row>
    <row r="158" s="2" customFormat="1">
      <c r="A158" s="32"/>
      <c r="B158" s="33"/>
      <c r="C158" s="34"/>
      <c r="D158" s="199" t="s">
        <v>148</v>
      </c>
      <c r="E158" s="34"/>
      <c r="F158" s="204" t="s">
        <v>149</v>
      </c>
      <c r="G158" s="34"/>
      <c r="H158" s="34"/>
      <c r="I158" s="201"/>
      <c r="J158" s="34"/>
      <c r="K158" s="34"/>
      <c r="L158" s="38"/>
      <c r="M158" s="202"/>
      <c r="N158" s="203"/>
      <c r="O158" s="85"/>
      <c r="P158" s="85"/>
      <c r="Q158" s="85"/>
      <c r="R158" s="85"/>
      <c r="S158" s="85"/>
      <c r="T158" s="86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148</v>
      </c>
      <c r="AU158" s="11" t="s">
        <v>73</v>
      </c>
    </row>
    <row r="159" s="2" customFormat="1" ht="44.25" customHeight="1">
      <c r="A159" s="32"/>
      <c r="B159" s="33"/>
      <c r="C159" s="185" t="s">
        <v>8</v>
      </c>
      <c r="D159" s="185" t="s">
        <v>141</v>
      </c>
      <c r="E159" s="186" t="s">
        <v>224</v>
      </c>
      <c r="F159" s="187" t="s">
        <v>225</v>
      </c>
      <c r="G159" s="188" t="s">
        <v>144</v>
      </c>
      <c r="H159" s="189">
        <v>48</v>
      </c>
      <c r="I159" s="190"/>
      <c r="J159" s="191">
        <f>ROUND(I159*H159,2)</f>
        <v>0</v>
      </c>
      <c r="K159" s="192"/>
      <c r="L159" s="38"/>
      <c r="M159" s="193" t="s">
        <v>1</v>
      </c>
      <c r="N159" s="194" t="s">
        <v>38</v>
      </c>
      <c r="O159" s="85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7" t="s">
        <v>145</v>
      </c>
      <c r="AT159" s="197" t="s">
        <v>141</v>
      </c>
      <c r="AU159" s="197" t="s">
        <v>73</v>
      </c>
      <c r="AY159" s="11" t="s">
        <v>146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1" t="s">
        <v>81</v>
      </c>
      <c r="BK159" s="198">
        <f>ROUND(I159*H159,2)</f>
        <v>0</v>
      </c>
      <c r="BL159" s="11" t="s">
        <v>145</v>
      </c>
      <c r="BM159" s="197" t="s">
        <v>224</v>
      </c>
    </row>
    <row r="160" s="2" customFormat="1">
      <c r="A160" s="32"/>
      <c r="B160" s="33"/>
      <c r="C160" s="34"/>
      <c r="D160" s="199" t="s">
        <v>147</v>
      </c>
      <c r="E160" s="34"/>
      <c r="F160" s="200" t="s">
        <v>225</v>
      </c>
      <c r="G160" s="34"/>
      <c r="H160" s="34"/>
      <c r="I160" s="201"/>
      <c r="J160" s="34"/>
      <c r="K160" s="34"/>
      <c r="L160" s="38"/>
      <c r="M160" s="202"/>
      <c r="N160" s="203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147</v>
      </c>
      <c r="AU160" s="11" t="s">
        <v>73</v>
      </c>
    </row>
    <row r="161" s="2" customFormat="1">
      <c r="A161" s="32"/>
      <c r="B161" s="33"/>
      <c r="C161" s="34"/>
      <c r="D161" s="199" t="s">
        <v>148</v>
      </c>
      <c r="E161" s="34"/>
      <c r="F161" s="204" t="s">
        <v>149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148</v>
      </c>
      <c r="AU161" s="11" t="s">
        <v>73</v>
      </c>
    </row>
    <row r="162" s="2" customFormat="1" ht="44.25" customHeight="1">
      <c r="A162" s="32"/>
      <c r="B162" s="33"/>
      <c r="C162" s="185" t="s">
        <v>183</v>
      </c>
      <c r="D162" s="185" t="s">
        <v>141</v>
      </c>
      <c r="E162" s="186" t="s">
        <v>226</v>
      </c>
      <c r="F162" s="187" t="s">
        <v>227</v>
      </c>
      <c r="G162" s="188" t="s">
        <v>144</v>
      </c>
      <c r="H162" s="189">
        <v>48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145</v>
      </c>
      <c r="AT162" s="197" t="s">
        <v>141</v>
      </c>
      <c r="AU162" s="197" t="s">
        <v>73</v>
      </c>
      <c r="AY162" s="11" t="s">
        <v>146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145</v>
      </c>
      <c r="BM162" s="197" t="s">
        <v>228</v>
      </c>
    </row>
    <row r="163" s="2" customFormat="1">
      <c r="A163" s="32"/>
      <c r="B163" s="33"/>
      <c r="C163" s="34"/>
      <c r="D163" s="199" t="s">
        <v>147</v>
      </c>
      <c r="E163" s="34"/>
      <c r="F163" s="200" t="s">
        <v>227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147</v>
      </c>
      <c r="AU163" s="11" t="s">
        <v>73</v>
      </c>
    </row>
    <row r="164" s="2" customFormat="1">
      <c r="A164" s="32"/>
      <c r="B164" s="33"/>
      <c r="C164" s="34"/>
      <c r="D164" s="199" t="s">
        <v>148</v>
      </c>
      <c r="E164" s="34"/>
      <c r="F164" s="204" t="s">
        <v>149</v>
      </c>
      <c r="G164" s="34"/>
      <c r="H164" s="34"/>
      <c r="I164" s="201"/>
      <c r="J164" s="34"/>
      <c r="K164" s="34"/>
      <c r="L164" s="38"/>
      <c r="M164" s="202"/>
      <c r="N164" s="203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148</v>
      </c>
      <c r="AU164" s="11" t="s">
        <v>73</v>
      </c>
    </row>
    <row r="165" s="2" customFormat="1" ht="44.25" customHeight="1">
      <c r="A165" s="32"/>
      <c r="B165" s="33"/>
      <c r="C165" s="185" t="s">
        <v>199</v>
      </c>
      <c r="D165" s="185" t="s">
        <v>141</v>
      </c>
      <c r="E165" s="186" t="s">
        <v>228</v>
      </c>
      <c r="F165" s="187" t="s">
        <v>229</v>
      </c>
      <c r="G165" s="188" t="s">
        <v>144</v>
      </c>
      <c r="H165" s="189">
        <v>48</v>
      </c>
      <c r="I165" s="190"/>
      <c r="J165" s="191">
        <f>ROUND(I165*H165,2)</f>
        <v>0</v>
      </c>
      <c r="K165" s="192"/>
      <c r="L165" s="38"/>
      <c r="M165" s="193" t="s">
        <v>1</v>
      </c>
      <c r="N165" s="194" t="s">
        <v>38</v>
      </c>
      <c r="O165" s="85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7" t="s">
        <v>145</v>
      </c>
      <c r="AT165" s="197" t="s">
        <v>141</v>
      </c>
      <c r="AU165" s="197" t="s">
        <v>73</v>
      </c>
      <c r="AY165" s="11" t="s">
        <v>146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1" t="s">
        <v>81</v>
      </c>
      <c r="BK165" s="198">
        <f>ROUND(I165*H165,2)</f>
        <v>0</v>
      </c>
      <c r="BL165" s="11" t="s">
        <v>145</v>
      </c>
      <c r="BM165" s="197" t="s">
        <v>230</v>
      </c>
    </row>
    <row r="166" s="2" customFormat="1">
      <c r="A166" s="32"/>
      <c r="B166" s="33"/>
      <c r="C166" s="34"/>
      <c r="D166" s="199" t="s">
        <v>147</v>
      </c>
      <c r="E166" s="34"/>
      <c r="F166" s="200" t="s">
        <v>229</v>
      </c>
      <c r="G166" s="34"/>
      <c r="H166" s="34"/>
      <c r="I166" s="201"/>
      <c r="J166" s="34"/>
      <c r="K166" s="34"/>
      <c r="L166" s="38"/>
      <c r="M166" s="202"/>
      <c r="N166" s="203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147</v>
      </c>
      <c r="AU166" s="11" t="s">
        <v>73</v>
      </c>
    </row>
    <row r="167" s="2" customFormat="1">
      <c r="A167" s="32"/>
      <c r="B167" s="33"/>
      <c r="C167" s="34"/>
      <c r="D167" s="199" t="s">
        <v>148</v>
      </c>
      <c r="E167" s="34"/>
      <c r="F167" s="204" t="s">
        <v>149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148</v>
      </c>
      <c r="AU167" s="11" t="s">
        <v>73</v>
      </c>
    </row>
    <row r="168" s="2" customFormat="1" ht="44.25" customHeight="1">
      <c r="A168" s="32"/>
      <c r="B168" s="33"/>
      <c r="C168" s="185" t="s">
        <v>185</v>
      </c>
      <c r="D168" s="185" t="s">
        <v>141</v>
      </c>
      <c r="E168" s="186" t="s">
        <v>231</v>
      </c>
      <c r="F168" s="187" t="s">
        <v>232</v>
      </c>
      <c r="G168" s="188" t="s">
        <v>1</v>
      </c>
      <c r="H168" s="189">
        <v>48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145</v>
      </c>
      <c r="AT168" s="197" t="s">
        <v>141</v>
      </c>
      <c r="AU168" s="197" t="s">
        <v>73</v>
      </c>
      <c r="AY168" s="11" t="s">
        <v>146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145</v>
      </c>
      <c r="BM168" s="197" t="s">
        <v>233</v>
      </c>
    </row>
    <row r="169" s="2" customFormat="1">
      <c r="A169" s="32"/>
      <c r="B169" s="33"/>
      <c r="C169" s="34"/>
      <c r="D169" s="199" t="s">
        <v>147</v>
      </c>
      <c r="E169" s="34"/>
      <c r="F169" s="200" t="s">
        <v>232</v>
      </c>
      <c r="G169" s="34"/>
      <c r="H169" s="34"/>
      <c r="I169" s="201"/>
      <c r="J169" s="34"/>
      <c r="K169" s="34"/>
      <c r="L169" s="38"/>
      <c r="M169" s="202"/>
      <c r="N169" s="203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147</v>
      </c>
      <c r="AU169" s="11" t="s">
        <v>73</v>
      </c>
    </row>
    <row r="170" s="2" customFormat="1">
      <c r="A170" s="32"/>
      <c r="B170" s="33"/>
      <c r="C170" s="34"/>
      <c r="D170" s="199" t="s">
        <v>148</v>
      </c>
      <c r="E170" s="34"/>
      <c r="F170" s="204" t="s">
        <v>149</v>
      </c>
      <c r="G170" s="34"/>
      <c r="H170" s="34"/>
      <c r="I170" s="201"/>
      <c r="J170" s="34"/>
      <c r="K170" s="34"/>
      <c r="L170" s="38"/>
      <c r="M170" s="202"/>
      <c r="N170" s="203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148</v>
      </c>
      <c r="AU170" s="11" t="s">
        <v>73</v>
      </c>
    </row>
    <row r="171" s="2" customFormat="1" ht="55.5" customHeight="1">
      <c r="A171" s="32"/>
      <c r="B171" s="33"/>
      <c r="C171" s="185" t="s">
        <v>202</v>
      </c>
      <c r="D171" s="185" t="s">
        <v>141</v>
      </c>
      <c r="E171" s="186" t="s">
        <v>230</v>
      </c>
      <c r="F171" s="187" t="s">
        <v>234</v>
      </c>
      <c r="G171" s="188" t="s">
        <v>144</v>
      </c>
      <c r="H171" s="189">
        <v>48</v>
      </c>
      <c r="I171" s="190"/>
      <c r="J171" s="191">
        <f>ROUND(I171*H171,2)</f>
        <v>0</v>
      </c>
      <c r="K171" s="192"/>
      <c r="L171" s="38"/>
      <c r="M171" s="193" t="s">
        <v>1</v>
      </c>
      <c r="N171" s="194" t="s">
        <v>38</v>
      </c>
      <c r="O171" s="8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7" t="s">
        <v>145</v>
      </c>
      <c r="AT171" s="197" t="s">
        <v>141</v>
      </c>
      <c r="AU171" s="197" t="s">
        <v>73</v>
      </c>
      <c r="AY171" s="11" t="s">
        <v>146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1" t="s">
        <v>81</v>
      </c>
      <c r="BK171" s="198">
        <f>ROUND(I171*H171,2)</f>
        <v>0</v>
      </c>
      <c r="BL171" s="11" t="s">
        <v>145</v>
      </c>
      <c r="BM171" s="197" t="s">
        <v>235</v>
      </c>
    </row>
    <row r="172" s="2" customFormat="1">
      <c r="A172" s="32"/>
      <c r="B172" s="33"/>
      <c r="C172" s="34"/>
      <c r="D172" s="199" t="s">
        <v>147</v>
      </c>
      <c r="E172" s="34"/>
      <c r="F172" s="200" t="s">
        <v>234</v>
      </c>
      <c r="G172" s="34"/>
      <c r="H172" s="34"/>
      <c r="I172" s="201"/>
      <c r="J172" s="34"/>
      <c r="K172" s="34"/>
      <c r="L172" s="38"/>
      <c r="M172" s="202"/>
      <c r="N172" s="203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147</v>
      </c>
      <c r="AU172" s="11" t="s">
        <v>73</v>
      </c>
    </row>
    <row r="173" s="2" customFormat="1">
      <c r="A173" s="32"/>
      <c r="B173" s="33"/>
      <c r="C173" s="34"/>
      <c r="D173" s="199" t="s">
        <v>148</v>
      </c>
      <c r="E173" s="34"/>
      <c r="F173" s="204" t="s">
        <v>149</v>
      </c>
      <c r="G173" s="34"/>
      <c r="H173" s="34"/>
      <c r="I173" s="201"/>
      <c r="J173" s="34"/>
      <c r="K173" s="34"/>
      <c r="L173" s="38"/>
      <c r="M173" s="202"/>
      <c r="N173" s="203"/>
      <c r="O173" s="85"/>
      <c r="P173" s="85"/>
      <c r="Q173" s="85"/>
      <c r="R173" s="85"/>
      <c r="S173" s="85"/>
      <c r="T173" s="86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148</v>
      </c>
      <c r="AU173" s="11" t="s">
        <v>73</v>
      </c>
    </row>
    <row r="174" s="2" customFormat="1" ht="55.5" customHeight="1">
      <c r="A174" s="32"/>
      <c r="B174" s="33"/>
      <c r="C174" s="185" t="s">
        <v>204</v>
      </c>
      <c r="D174" s="185" t="s">
        <v>141</v>
      </c>
      <c r="E174" s="186" t="s">
        <v>236</v>
      </c>
      <c r="F174" s="187" t="s">
        <v>237</v>
      </c>
      <c r="G174" s="188" t="s">
        <v>144</v>
      </c>
      <c r="H174" s="189">
        <v>48</v>
      </c>
      <c r="I174" s="190"/>
      <c r="J174" s="191">
        <f>ROUND(I174*H174,2)</f>
        <v>0</v>
      </c>
      <c r="K174" s="192"/>
      <c r="L174" s="38"/>
      <c r="M174" s="193" t="s">
        <v>1</v>
      </c>
      <c r="N174" s="194" t="s">
        <v>38</v>
      </c>
      <c r="O174" s="8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145</v>
      </c>
      <c r="AT174" s="197" t="s">
        <v>141</v>
      </c>
      <c r="AU174" s="197" t="s">
        <v>73</v>
      </c>
      <c r="AY174" s="11" t="s">
        <v>146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1" t="s">
        <v>81</v>
      </c>
      <c r="BK174" s="198">
        <f>ROUND(I174*H174,2)</f>
        <v>0</v>
      </c>
      <c r="BL174" s="11" t="s">
        <v>145</v>
      </c>
      <c r="BM174" s="197" t="s">
        <v>238</v>
      </c>
    </row>
    <row r="175" s="2" customFormat="1">
      <c r="A175" s="32"/>
      <c r="B175" s="33"/>
      <c r="C175" s="34"/>
      <c r="D175" s="199" t="s">
        <v>147</v>
      </c>
      <c r="E175" s="34"/>
      <c r="F175" s="200" t="s">
        <v>237</v>
      </c>
      <c r="G175" s="34"/>
      <c r="H175" s="34"/>
      <c r="I175" s="201"/>
      <c r="J175" s="34"/>
      <c r="K175" s="34"/>
      <c r="L175" s="38"/>
      <c r="M175" s="202"/>
      <c r="N175" s="203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147</v>
      </c>
      <c r="AU175" s="11" t="s">
        <v>73</v>
      </c>
    </row>
    <row r="176" s="2" customFormat="1">
      <c r="A176" s="32"/>
      <c r="B176" s="33"/>
      <c r="C176" s="34"/>
      <c r="D176" s="199" t="s">
        <v>148</v>
      </c>
      <c r="E176" s="34"/>
      <c r="F176" s="204" t="s">
        <v>149</v>
      </c>
      <c r="G176" s="34"/>
      <c r="H176" s="34"/>
      <c r="I176" s="201"/>
      <c r="J176" s="34"/>
      <c r="K176" s="34"/>
      <c r="L176" s="38"/>
      <c r="M176" s="202"/>
      <c r="N176" s="203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148</v>
      </c>
      <c r="AU176" s="11" t="s">
        <v>73</v>
      </c>
    </row>
    <row r="177" s="2" customFormat="1" ht="55.5" customHeight="1">
      <c r="A177" s="32"/>
      <c r="B177" s="33"/>
      <c r="C177" s="185" t="s">
        <v>7</v>
      </c>
      <c r="D177" s="185" t="s">
        <v>141</v>
      </c>
      <c r="E177" s="186" t="s">
        <v>233</v>
      </c>
      <c r="F177" s="187" t="s">
        <v>239</v>
      </c>
      <c r="G177" s="188" t="s">
        <v>144</v>
      </c>
      <c r="H177" s="189">
        <v>48</v>
      </c>
      <c r="I177" s="190"/>
      <c r="J177" s="191">
        <f>ROUND(I177*H177,2)</f>
        <v>0</v>
      </c>
      <c r="K177" s="192"/>
      <c r="L177" s="38"/>
      <c r="M177" s="193" t="s">
        <v>1</v>
      </c>
      <c r="N177" s="194" t="s">
        <v>38</v>
      </c>
      <c r="O177" s="85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7" t="s">
        <v>145</v>
      </c>
      <c r="AT177" s="197" t="s">
        <v>141</v>
      </c>
      <c r="AU177" s="197" t="s">
        <v>73</v>
      </c>
      <c r="AY177" s="11" t="s">
        <v>146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1" t="s">
        <v>81</v>
      </c>
      <c r="BK177" s="198">
        <f>ROUND(I177*H177,2)</f>
        <v>0</v>
      </c>
      <c r="BL177" s="11" t="s">
        <v>145</v>
      </c>
      <c r="BM177" s="197" t="s">
        <v>240</v>
      </c>
    </row>
    <row r="178" s="2" customFormat="1">
      <c r="A178" s="32"/>
      <c r="B178" s="33"/>
      <c r="C178" s="34"/>
      <c r="D178" s="199" t="s">
        <v>147</v>
      </c>
      <c r="E178" s="34"/>
      <c r="F178" s="200" t="s">
        <v>239</v>
      </c>
      <c r="G178" s="34"/>
      <c r="H178" s="34"/>
      <c r="I178" s="201"/>
      <c r="J178" s="34"/>
      <c r="K178" s="34"/>
      <c r="L178" s="38"/>
      <c r="M178" s="202"/>
      <c r="N178" s="203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147</v>
      </c>
      <c r="AU178" s="11" t="s">
        <v>73</v>
      </c>
    </row>
    <row r="179" s="2" customFormat="1">
      <c r="A179" s="32"/>
      <c r="B179" s="33"/>
      <c r="C179" s="34"/>
      <c r="D179" s="199" t="s">
        <v>148</v>
      </c>
      <c r="E179" s="34"/>
      <c r="F179" s="204" t="s">
        <v>149</v>
      </c>
      <c r="G179" s="34"/>
      <c r="H179" s="34"/>
      <c r="I179" s="201"/>
      <c r="J179" s="34"/>
      <c r="K179" s="34"/>
      <c r="L179" s="38"/>
      <c r="M179" s="202"/>
      <c r="N179" s="203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148</v>
      </c>
      <c r="AU179" s="11" t="s">
        <v>73</v>
      </c>
    </row>
    <row r="180" s="2" customFormat="1" ht="44.25" customHeight="1">
      <c r="A180" s="32"/>
      <c r="B180" s="33"/>
      <c r="C180" s="185" t="s">
        <v>207</v>
      </c>
      <c r="D180" s="185" t="s">
        <v>141</v>
      </c>
      <c r="E180" s="186" t="s">
        <v>241</v>
      </c>
      <c r="F180" s="187" t="s">
        <v>242</v>
      </c>
      <c r="G180" s="188" t="s">
        <v>144</v>
      </c>
      <c r="H180" s="189">
        <v>48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8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145</v>
      </c>
      <c r="AT180" s="197" t="s">
        <v>141</v>
      </c>
      <c r="AU180" s="197" t="s">
        <v>73</v>
      </c>
      <c r="AY180" s="11" t="s">
        <v>146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1" t="s">
        <v>81</v>
      </c>
      <c r="BK180" s="198">
        <f>ROUND(I180*H180,2)</f>
        <v>0</v>
      </c>
      <c r="BL180" s="11" t="s">
        <v>145</v>
      </c>
      <c r="BM180" s="197" t="s">
        <v>243</v>
      </c>
    </row>
    <row r="181" s="2" customFormat="1">
      <c r="A181" s="32"/>
      <c r="B181" s="33"/>
      <c r="C181" s="34"/>
      <c r="D181" s="199" t="s">
        <v>147</v>
      </c>
      <c r="E181" s="34"/>
      <c r="F181" s="200" t="s">
        <v>242</v>
      </c>
      <c r="G181" s="34"/>
      <c r="H181" s="34"/>
      <c r="I181" s="201"/>
      <c r="J181" s="34"/>
      <c r="K181" s="34"/>
      <c r="L181" s="38"/>
      <c r="M181" s="202"/>
      <c r="N181" s="203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147</v>
      </c>
      <c r="AU181" s="11" t="s">
        <v>73</v>
      </c>
    </row>
    <row r="182" s="2" customFormat="1">
      <c r="A182" s="32"/>
      <c r="B182" s="33"/>
      <c r="C182" s="34"/>
      <c r="D182" s="199" t="s">
        <v>148</v>
      </c>
      <c r="E182" s="34"/>
      <c r="F182" s="204" t="s">
        <v>149</v>
      </c>
      <c r="G182" s="34"/>
      <c r="H182" s="34"/>
      <c r="I182" s="201"/>
      <c r="J182" s="34"/>
      <c r="K182" s="34"/>
      <c r="L182" s="38"/>
      <c r="M182" s="202"/>
      <c r="N182" s="203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148</v>
      </c>
      <c r="AU182" s="11" t="s">
        <v>73</v>
      </c>
    </row>
    <row r="183" s="2" customFormat="1" ht="44.25" customHeight="1">
      <c r="A183" s="32"/>
      <c r="B183" s="33"/>
      <c r="C183" s="185" t="s">
        <v>209</v>
      </c>
      <c r="D183" s="185" t="s">
        <v>141</v>
      </c>
      <c r="E183" s="186" t="s">
        <v>235</v>
      </c>
      <c r="F183" s="187" t="s">
        <v>244</v>
      </c>
      <c r="G183" s="188" t="s">
        <v>144</v>
      </c>
      <c r="H183" s="189">
        <v>48</v>
      </c>
      <c r="I183" s="190"/>
      <c r="J183" s="191">
        <f>ROUND(I183*H183,2)</f>
        <v>0</v>
      </c>
      <c r="K183" s="192"/>
      <c r="L183" s="38"/>
      <c r="M183" s="193" t="s">
        <v>1</v>
      </c>
      <c r="N183" s="194" t="s">
        <v>38</v>
      </c>
      <c r="O183" s="85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7" t="s">
        <v>145</v>
      </c>
      <c r="AT183" s="197" t="s">
        <v>141</v>
      </c>
      <c r="AU183" s="197" t="s">
        <v>73</v>
      </c>
      <c r="AY183" s="11" t="s">
        <v>146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1" t="s">
        <v>81</v>
      </c>
      <c r="BK183" s="198">
        <f>ROUND(I183*H183,2)</f>
        <v>0</v>
      </c>
      <c r="BL183" s="11" t="s">
        <v>145</v>
      </c>
      <c r="BM183" s="197" t="s">
        <v>245</v>
      </c>
    </row>
    <row r="184" s="2" customFormat="1">
      <c r="A184" s="32"/>
      <c r="B184" s="33"/>
      <c r="C184" s="34"/>
      <c r="D184" s="199" t="s">
        <v>147</v>
      </c>
      <c r="E184" s="34"/>
      <c r="F184" s="200" t="s">
        <v>244</v>
      </c>
      <c r="G184" s="34"/>
      <c r="H184" s="34"/>
      <c r="I184" s="201"/>
      <c r="J184" s="34"/>
      <c r="K184" s="34"/>
      <c r="L184" s="38"/>
      <c r="M184" s="202"/>
      <c r="N184" s="203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147</v>
      </c>
      <c r="AU184" s="11" t="s">
        <v>73</v>
      </c>
    </row>
    <row r="185" s="2" customFormat="1">
      <c r="A185" s="32"/>
      <c r="B185" s="33"/>
      <c r="C185" s="34"/>
      <c r="D185" s="199" t="s">
        <v>148</v>
      </c>
      <c r="E185" s="34"/>
      <c r="F185" s="204" t="s">
        <v>246</v>
      </c>
      <c r="G185" s="34"/>
      <c r="H185" s="34"/>
      <c r="I185" s="201"/>
      <c r="J185" s="34"/>
      <c r="K185" s="34"/>
      <c r="L185" s="38"/>
      <c r="M185" s="202"/>
      <c r="N185" s="203"/>
      <c r="O185" s="85"/>
      <c r="P185" s="85"/>
      <c r="Q185" s="85"/>
      <c r="R185" s="85"/>
      <c r="S185" s="85"/>
      <c r="T185" s="86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148</v>
      </c>
      <c r="AU185" s="11" t="s">
        <v>73</v>
      </c>
    </row>
    <row r="186" s="2" customFormat="1" ht="44.25" customHeight="1">
      <c r="A186" s="32"/>
      <c r="B186" s="33"/>
      <c r="C186" s="185" t="s">
        <v>211</v>
      </c>
      <c r="D186" s="185" t="s">
        <v>141</v>
      </c>
      <c r="E186" s="186" t="s">
        <v>247</v>
      </c>
      <c r="F186" s="187" t="s">
        <v>248</v>
      </c>
      <c r="G186" s="188" t="s">
        <v>144</v>
      </c>
      <c r="H186" s="189">
        <v>48</v>
      </c>
      <c r="I186" s="190"/>
      <c r="J186" s="191">
        <f>ROUND(I186*H186,2)</f>
        <v>0</v>
      </c>
      <c r="K186" s="192"/>
      <c r="L186" s="38"/>
      <c r="M186" s="193" t="s">
        <v>1</v>
      </c>
      <c r="N186" s="194" t="s">
        <v>38</v>
      </c>
      <c r="O186" s="85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7" t="s">
        <v>145</v>
      </c>
      <c r="AT186" s="197" t="s">
        <v>141</v>
      </c>
      <c r="AU186" s="197" t="s">
        <v>73</v>
      </c>
      <c r="AY186" s="11" t="s">
        <v>146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1" t="s">
        <v>81</v>
      </c>
      <c r="BK186" s="198">
        <f>ROUND(I186*H186,2)</f>
        <v>0</v>
      </c>
      <c r="BL186" s="11" t="s">
        <v>145</v>
      </c>
      <c r="BM186" s="197" t="s">
        <v>249</v>
      </c>
    </row>
    <row r="187" s="2" customFormat="1">
      <c r="A187" s="32"/>
      <c r="B187" s="33"/>
      <c r="C187" s="34"/>
      <c r="D187" s="199" t="s">
        <v>147</v>
      </c>
      <c r="E187" s="34"/>
      <c r="F187" s="200" t="s">
        <v>248</v>
      </c>
      <c r="G187" s="34"/>
      <c r="H187" s="34"/>
      <c r="I187" s="201"/>
      <c r="J187" s="34"/>
      <c r="K187" s="34"/>
      <c r="L187" s="38"/>
      <c r="M187" s="202"/>
      <c r="N187" s="203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147</v>
      </c>
      <c r="AU187" s="11" t="s">
        <v>73</v>
      </c>
    </row>
    <row r="188" s="2" customFormat="1">
      <c r="A188" s="32"/>
      <c r="B188" s="33"/>
      <c r="C188" s="34"/>
      <c r="D188" s="199" t="s">
        <v>148</v>
      </c>
      <c r="E188" s="34"/>
      <c r="F188" s="204" t="s">
        <v>149</v>
      </c>
      <c r="G188" s="34"/>
      <c r="H188" s="34"/>
      <c r="I188" s="201"/>
      <c r="J188" s="34"/>
      <c r="K188" s="34"/>
      <c r="L188" s="38"/>
      <c r="M188" s="202"/>
      <c r="N188" s="203"/>
      <c r="O188" s="85"/>
      <c r="P188" s="85"/>
      <c r="Q188" s="85"/>
      <c r="R188" s="85"/>
      <c r="S188" s="85"/>
      <c r="T188" s="8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148</v>
      </c>
      <c r="AU188" s="11" t="s">
        <v>73</v>
      </c>
    </row>
    <row r="189" s="2" customFormat="1" ht="44.25" customHeight="1">
      <c r="A189" s="32"/>
      <c r="B189" s="33"/>
      <c r="C189" s="185" t="s">
        <v>213</v>
      </c>
      <c r="D189" s="185" t="s">
        <v>141</v>
      </c>
      <c r="E189" s="186" t="s">
        <v>238</v>
      </c>
      <c r="F189" s="187" t="s">
        <v>250</v>
      </c>
      <c r="G189" s="188" t="s">
        <v>144</v>
      </c>
      <c r="H189" s="189">
        <v>48</v>
      </c>
      <c r="I189" s="190"/>
      <c r="J189" s="191">
        <f>ROUND(I189*H189,2)</f>
        <v>0</v>
      </c>
      <c r="K189" s="192"/>
      <c r="L189" s="38"/>
      <c r="M189" s="193" t="s">
        <v>1</v>
      </c>
      <c r="N189" s="194" t="s">
        <v>38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7" t="s">
        <v>145</v>
      </c>
      <c r="AT189" s="197" t="s">
        <v>141</v>
      </c>
      <c r="AU189" s="197" t="s">
        <v>73</v>
      </c>
      <c r="AY189" s="11" t="s">
        <v>146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1" t="s">
        <v>81</v>
      </c>
      <c r="BK189" s="198">
        <f>ROUND(I189*H189,2)</f>
        <v>0</v>
      </c>
      <c r="BL189" s="11" t="s">
        <v>145</v>
      </c>
      <c r="BM189" s="197" t="s">
        <v>251</v>
      </c>
    </row>
    <row r="190" s="2" customFormat="1">
      <c r="A190" s="32"/>
      <c r="B190" s="33"/>
      <c r="C190" s="34"/>
      <c r="D190" s="199" t="s">
        <v>147</v>
      </c>
      <c r="E190" s="34"/>
      <c r="F190" s="200" t="s">
        <v>250</v>
      </c>
      <c r="G190" s="34"/>
      <c r="H190" s="34"/>
      <c r="I190" s="201"/>
      <c r="J190" s="34"/>
      <c r="K190" s="34"/>
      <c r="L190" s="38"/>
      <c r="M190" s="202"/>
      <c r="N190" s="203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147</v>
      </c>
      <c r="AU190" s="11" t="s">
        <v>73</v>
      </c>
    </row>
    <row r="191" s="2" customFormat="1">
      <c r="A191" s="32"/>
      <c r="B191" s="33"/>
      <c r="C191" s="34"/>
      <c r="D191" s="199" t="s">
        <v>148</v>
      </c>
      <c r="E191" s="34"/>
      <c r="F191" s="204" t="s">
        <v>149</v>
      </c>
      <c r="G191" s="34"/>
      <c r="H191" s="34"/>
      <c r="I191" s="201"/>
      <c r="J191" s="34"/>
      <c r="K191" s="34"/>
      <c r="L191" s="38"/>
      <c r="M191" s="202"/>
      <c r="N191" s="203"/>
      <c r="O191" s="85"/>
      <c r="P191" s="85"/>
      <c r="Q191" s="85"/>
      <c r="R191" s="85"/>
      <c r="S191" s="85"/>
      <c r="T191" s="86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148</v>
      </c>
      <c r="AU191" s="11" t="s">
        <v>73</v>
      </c>
    </row>
    <row r="192" s="2" customFormat="1" ht="44.25" customHeight="1">
      <c r="A192" s="32"/>
      <c r="B192" s="33"/>
      <c r="C192" s="185" t="s">
        <v>215</v>
      </c>
      <c r="D192" s="185" t="s">
        <v>141</v>
      </c>
      <c r="E192" s="186" t="s">
        <v>252</v>
      </c>
      <c r="F192" s="187" t="s">
        <v>253</v>
      </c>
      <c r="G192" s="188" t="s">
        <v>144</v>
      </c>
      <c r="H192" s="189">
        <v>48</v>
      </c>
      <c r="I192" s="190"/>
      <c r="J192" s="191">
        <f>ROUND(I192*H192,2)</f>
        <v>0</v>
      </c>
      <c r="K192" s="192"/>
      <c r="L192" s="38"/>
      <c r="M192" s="193" t="s">
        <v>1</v>
      </c>
      <c r="N192" s="194" t="s">
        <v>38</v>
      </c>
      <c r="O192" s="85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7" t="s">
        <v>145</v>
      </c>
      <c r="AT192" s="197" t="s">
        <v>141</v>
      </c>
      <c r="AU192" s="197" t="s">
        <v>73</v>
      </c>
      <c r="AY192" s="11" t="s">
        <v>146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1" t="s">
        <v>81</v>
      </c>
      <c r="BK192" s="198">
        <f>ROUND(I192*H192,2)</f>
        <v>0</v>
      </c>
      <c r="BL192" s="11" t="s">
        <v>145</v>
      </c>
      <c r="BM192" s="197" t="s">
        <v>254</v>
      </c>
    </row>
    <row r="193" s="2" customFormat="1">
      <c r="A193" s="32"/>
      <c r="B193" s="33"/>
      <c r="C193" s="34"/>
      <c r="D193" s="199" t="s">
        <v>147</v>
      </c>
      <c r="E193" s="34"/>
      <c r="F193" s="200" t="s">
        <v>253</v>
      </c>
      <c r="G193" s="34"/>
      <c r="H193" s="34"/>
      <c r="I193" s="201"/>
      <c r="J193" s="34"/>
      <c r="K193" s="34"/>
      <c r="L193" s="38"/>
      <c r="M193" s="202"/>
      <c r="N193" s="203"/>
      <c r="O193" s="85"/>
      <c r="P193" s="85"/>
      <c r="Q193" s="85"/>
      <c r="R193" s="85"/>
      <c r="S193" s="85"/>
      <c r="T193" s="86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147</v>
      </c>
      <c r="AU193" s="11" t="s">
        <v>73</v>
      </c>
    </row>
    <row r="194" s="2" customFormat="1">
      <c r="A194" s="32"/>
      <c r="B194" s="33"/>
      <c r="C194" s="34"/>
      <c r="D194" s="199" t="s">
        <v>148</v>
      </c>
      <c r="E194" s="34"/>
      <c r="F194" s="204" t="s">
        <v>149</v>
      </c>
      <c r="G194" s="34"/>
      <c r="H194" s="34"/>
      <c r="I194" s="201"/>
      <c r="J194" s="34"/>
      <c r="K194" s="34"/>
      <c r="L194" s="38"/>
      <c r="M194" s="202"/>
      <c r="N194" s="203"/>
      <c r="O194" s="85"/>
      <c r="P194" s="85"/>
      <c r="Q194" s="85"/>
      <c r="R194" s="85"/>
      <c r="S194" s="85"/>
      <c r="T194" s="8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148</v>
      </c>
      <c r="AU194" s="11" t="s">
        <v>73</v>
      </c>
    </row>
    <row r="195" s="2" customFormat="1" ht="44.25" customHeight="1">
      <c r="A195" s="32"/>
      <c r="B195" s="33"/>
      <c r="C195" s="185" t="s">
        <v>217</v>
      </c>
      <c r="D195" s="185" t="s">
        <v>141</v>
      </c>
      <c r="E195" s="186" t="s">
        <v>240</v>
      </c>
      <c r="F195" s="187" t="s">
        <v>255</v>
      </c>
      <c r="G195" s="188" t="s">
        <v>144</v>
      </c>
      <c r="H195" s="189">
        <v>48</v>
      </c>
      <c r="I195" s="190"/>
      <c r="J195" s="191">
        <f>ROUND(I195*H195,2)</f>
        <v>0</v>
      </c>
      <c r="K195" s="192"/>
      <c r="L195" s="38"/>
      <c r="M195" s="193" t="s">
        <v>1</v>
      </c>
      <c r="N195" s="194" t="s">
        <v>38</v>
      </c>
      <c r="O195" s="85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7" t="s">
        <v>145</v>
      </c>
      <c r="AT195" s="197" t="s">
        <v>141</v>
      </c>
      <c r="AU195" s="197" t="s">
        <v>73</v>
      </c>
      <c r="AY195" s="11" t="s">
        <v>146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1" t="s">
        <v>81</v>
      </c>
      <c r="BK195" s="198">
        <f>ROUND(I195*H195,2)</f>
        <v>0</v>
      </c>
      <c r="BL195" s="11" t="s">
        <v>145</v>
      </c>
      <c r="BM195" s="197" t="s">
        <v>256</v>
      </c>
    </row>
    <row r="196" s="2" customFormat="1">
      <c r="A196" s="32"/>
      <c r="B196" s="33"/>
      <c r="C196" s="34"/>
      <c r="D196" s="199" t="s">
        <v>147</v>
      </c>
      <c r="E196" s="34"/>
      <c r="F196" s="200" t="s">
        <v>255</v>
      </c>
      <c r="G196" s="34"/>
      <c r="H196" s="34"/>
      <c r="I196" s="201"/>
      <c r="J196" s="34"/>
      <c r="K196" s="34"/>
      <c r="L196" s="38"/>
      <c r="M196" s="202"/>
      <c r="N196" s="203"/>
      <c r="O196" s="85"/>
      <c r="P196" s="85"/>
      <c r="Q196" s="85"/>
      <c r="R196" s="85"/>
      <c r="S196" s="85"/>
      <c r="T196" s="86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147</v>
      </c>
      <c r="AU196" s="11" t="s">
        <v>73</v>
      </c>
    </row>
    <row r="197" s="2" customFormat="1">
      <c r="A197" s="32"/>
      <c r="B197" s="33"/>
      <c r="C197" s="34"/>
      <c r="D197" s="199" t="s">
        <v>148</v>
      </c>
      <c r="E197" s="34"/>
      <c r="F197" s="204" t="s">
        <v>149</v>
      </c>
      <c r="G197" s="34"/>
      <c r="H197" s="34"/>
      <c r="I197" s="201"/>
      <c r="J197" s="34"/>
      <c r="K197" s="34"/>
      <c r="L197" s="38"/>
      <c r="M197" s="202"/>
      <c r="N197" s="203"/>
      <c r="O197" s="85"/>
      <c r="P197" s="85"/>
      <c r="Q197" s="85"/>
      <c r="R197" s="85"/>
      <c r="S197" s="85"/>
      <c r="T197" s="86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148</v>
      </c>
      <c r="AU197" s="11" t="s">
        <v>73</v>
      </c>
    </row>
    <row r="198" s="2" customFormat="1" ht="21.75" customHeight="1">
      <c r="A198" s="32"/>
      <c r="B198" s="33"/>
      <c r="C198" s="185" t="s">
        <v>219</v>
      </c>
      <c r="D198" s="185" t="s">
        <v>141</v>
      </c>
      <c r="E198" s="186" t="s">
        <v>153</v>
      </c>
      <c r="F198" s="187" t="s">
        <v>157</v>
      </c>
      <c r="G198" s="188" t="s">
        <v>155</v>
      </c>
      <c r="H198" s="189">
        <v>300</v>
      </c>
      <c r="I198" s="190"/>
      <c r="J198" s="191">
        <f>ROUND(I198*H198,2)</f>
        <v>0</v>
      </c>
      <c r="K198" s="192"/>
      <c r="L198" s="38"/>
      <c r="M198" s="193" t="s">
        <v>1</v>
      </c>
      <c r="N198" s="194" t="s">
        <v>38</v>
      </c>
      <c r="O198" s="85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7" t="s">
        <v>145</v>
      </c>
      <c r="AT198" s="197" t="s">
        <v>141</v>
      </c>
      <c r="AU198" s="197" t="s">
        <v>73</v>
      </c>
      <c r="AY198" s="11" t="s">
        <v>146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1" t="s">
        <v>81</v>
      </c>
      <c r="BK198" s="198">
        <f>ROUND(I198*H198,2)</f>
        <v>0</v>
      </c>
      <c r="BL198" s="11" t="s">
        <v>145</v>
      </c>
      <c r="BM198" s="197" t="s">
        <v>257</v>
      </c>
    </row>
    <row r="199" s="2" customFormat="1">
      <c r="A199" s="32"/>
      <c r="B199" s="33"/>
      <c r="C199" s="34"/>
      <c r="D199" s="199" t="s">
        <v>147</v>
      </c>
      <c r="E199" s="34"/>
      <c r="F199" s="200" t="s">
        <v>157</v>
      </c>
      <c r="G199" s="34"/>
      <c r="H199" s="34"/>
      <c r="I199" s="201"/>
      <c r="J199" s="34"/>
      <c r="K199" s="34"/>
      <c r="L199" s="38"/>
      <c r="M199" s="202"/>
      <c r="N199" s="203"/>
      <c r="O199" s="85"/>
      <c r="P199" s="85"/>
      <c r="Q199" s="85"/>
      <c r="R199" s="85"/>
      <c r="S199" s="85"/>
      <c r="T199" s="86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147</v>
      </c>
      <c r="AU199" s="11" t="s">
        <v>73</v>
      </c>
    </row>
    <row r="200" s="2" customFormat="1">
      <c r="A200" s="32"/>
      <c r="B200" s="33"/>
      <c r="C200" s="34"/>
      <c r="D200" s="199" t="s">
        <v>148</v>
      </c>
      <c r="E200" s="34"/>
      <c r="F200" s="204" t="s">
        <v>258</v>
      </c>
      <c r="G200" s="34"/>
      <c r="H200" s="34"/>
      <c r="I200" s="201"/>
      <c r="J200" s="34"/>
      <c r="K200" s="34"/>
      <c r="L200" s="38"/>
      <c r="M200" s="202"/>
      <c r="N200" s="203"/>
      <c r="O200" s="85"/>
      <c r="P200" s="85"/>
      <c r="Q200" s="85"/>
      <c r="R200" s="85"/>
      <c r="S200" s="85"/>
      <c r="T200" s="86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148</v>
      </c>
      <c r="AU200" s="11" t="s">
        <v>73</v>
      </c>
    </row>
    <row r="201" s="2" customFormat="1" ht="33" customHeight="1">
      <c r="A201" s="32"/>
      <c r="B201" s="33"/>
      <c r="C201" s="185" t="s">
        <v>222</v>
      </c>
      <c r="D201" s="185" t="s">
        <v>141</v>
      </c>
      <c r="E201" s="186" t="s">
        <v>159</v>
      </c>
      <c r="F201" s="187" t="s">
        <v>160</v>
      </c>
      <c r="G201" s="188" t="s">
        <v>155</v>
      </c>
      <c r="H201" s="189">
        <v>180</v>
      </c>
      <c r="I201" s="190"/>
      <c r="J201" s="191">
        <f>ROUND(I201*H201,2)</f>
        <v>0</v>
      </c>
      <c r="K201" s="192"/>
      <c r="L201" s="38"/>
      <c r="M201" s="193" t="s">
        <v>1</v>
      </c>
      <c r="N201" s="194" t="s">
        <v>38</v>
      </c>
      <c r="O201" s="85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7" t="s">
        <v>145</v>
      </c>
      <c r="AT201" s="197" t="s">
        <v>141</v>
      </c>
      <c r="AU201" s="197" t="s">
        <v>73</v>
      </c>
      <c r="AY201" s="11" t="s">
        <v>146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1" t="s">
        <v>81</v>
      </c>
      <c r="BK201" s="198">
        <f>ROUND(I201*H201,2)</f>
        <v>0</v>
      </c>
      <c r="BL201" s="11" t="s">
        <v>145</v>
      </c>
      <c r="BM201" s="197" t="s">
        <v>259</v>
      </c>
    </row>
    <row r="202" s="2" customFormat="1">
      <c r="A202" s="32"/>
      <c r="B202" s="33"/>
      <c r="C202" s="34"/>
      <c r="D202" s="199" t="s">
        <v>147</v>
      </c>
      <c r="E202" s="34"/>
      <c r="F202" s="200" t="s">
        <v>160</v>
      </c>
      <c r="G202" s="34"/>
      <c r="H202" s="34"/>
      <c r="I202" s="201"/>
      <c r="J202" s="34"/>
      <c r="K202" s="34"/>
      <c r="L202" s="38"/>
      <c r="M202" s="202"/>
      <c r="N202" s="203"/>
      <c r="O202" s="85"/>
      <c r="P202" s="85"/>
      <c r="Q202" s="85"/>
      <c r="R202" s="85"/>
      <c r="S202" s="85"/>
      <c r="T202" s="86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147</v>
      </c>
      <c r="AU202" s="11" t="s">
        <v>73</v>
      </c>
    </row>
    <row r="203" s="2" customFormat="1">
      <c r="A203" s="32"/>
      <c r="B203" s="33"/>
      <c r="C203" s="34"/>
      <c r="D203" s="199" t="s">
        <v>148</v>
      </c>
      <c r="E203" s="34"/>
      <c r="F203" s="204" t="s">
        <v>162</v>
      </c>
      <c r="G203" s="34"/>
      <c r="H203" s="34"/>
      <c r="I203" s="201"/>
      <c r="J203" s="34"/>
      <c r="K203" s="34"/>
      <c r="L203" s="38"/>
      <c r="M203" s="205"/>
      <c r="N203" s="206"/>
      <c r="O203" s="207"/>
      <c r="P203" s="207"/>
      <c r="Q203" s="207"/>
      <c r="R203" s="207"/>
      <c r="S203" s="207"/>
      <c r="T203" s="208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148</v>
      </c>
      <c r="AU203" s="11" t="s">
        <v>73</v>
      </c>
    </row>
    <row r="204" s="2" customFormat="1" ht="6.96" customHeight="1">
      <c r="A204" s="32"/>
      <c r="B204" s="60"/>
      <c r="C204" s="61"/>
      <c r="D204" s="61"/>
      <c r="E204" s="61"/>
      <c r="F204" s="61"/>
      <c r="G204" s="61"/>
      <c r="H204" s="61"/>
      <c r="I204" s="61"/>
      <c r="J204" s="61"/>
      <c r="K204" s="61"/>
      <c r="L204" s="38"/>
      <c r="M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</row>
  </sheetData>
  <sheetProtection sheet="1" autoFilter="0" formatColumns="0" formatRows="0" objects="1" scenarios="1" spinCount="100000" saltValue="PBKkfSIThixUT5f4hNEn5qWi2vV2BHcS5oCzz80uw/b4j5jxC4p278eQ/7S6Ese8llnGVm6qJybEreqEG9n9/Q==" hashValue="TYt1/ppDZ6I06RAwZzBiGc0gAYaNLZzck3+vu7zxpmRstqYoIC8+1ZyHDpRBGKgUwtGCTHJ+V1IUOGCFlMs2sA==" algorithmName="SHA-512" password="CC35"/>
  <autoFilter ref="C115:K20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260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ROUND((SUM(BE116:BE128)),  2)</f>
        <v>0</v>
      </c>
      <c r="G33" s="32"/>
      <c r="H33" s="32"/>
      <c r="I33" s="149">
        <v>0.20999999999999999</v>
      </c>
      <c r="J33" s="148">
        <f>ROUND(((SUM(BE116:BE128))*I33),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ROUND((SUM(BF116:BF128)),  2)</f>
        <v>0</v>
      </c>
      <c r="G34" s="32"/>
      <c r="H34" s="32"/>
      <c r="I34" s="149">
        <v>0.14999999999999999</v>
      </c>
      <c r="J34" s="148">
        <f>ROUND(((SUM(BF116:BF128))*I34),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05 - Výtahy – výrobce SCHMITT+SOHN s.r.o.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05 - Výtahy – výrobce SCHMITT+SOHN s.r.o.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SUM(P117:P128)</f>
        <v>0</v>
      </c>
      <c r="Q116" s="98"/>
      <c r="R116" s="182">
        <f>SUM(R117:R128)</f>
        <v>0</v>
      </c>
      <c r="S116" s="98"/>
      <c r="T116" s="183">
        <f>SUM(T117:T128)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SUM(BK117:BK128)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261</v>
      </c>
      <c r="F117" s="187" t="s">
        <v>262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262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243</v>
      </c>
      <c r="F120" s="187" t="s">
        <v>263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263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21.75" customHeight="1">
      <c r="A123" s="32"/>
      <c r="B123" s="33"/>
      <c r="C123" s="185" t="s">
        <v>152</v>
      </c>
      <c r="D123" s="185" t="s">
        <v>141</v>
      </c>
      <c r="E123" s="186" t="s">
        <v>153</v>
      </c>
      <c r="F123" s="187" t="s">
        <v>157</v>
      </c>
      <c r="G123" s="188" t="s">
        <v>155</v>
      </c>
      <c r="H123" s="189">
        <v>300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157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158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33" customHeight="1">
      <c r="A126" s="32"/>
      <c r="B126" s="33"/>
      <c r="C126" s="185" t="s">
        <v>145</v>
      </c>
      <c r="D126" s="185" t="s">
        <v>141</v>
      </c>
      <c r="E126" s="186" t="s">
        <v>159</v>
      </c>
      <c r="F126" s="187" t="s">
        <v>264</v>
      </c>
      <c r="G126" s="188" t="s">
        <v>155</v>
      </c>
      <c r="H126" s="189">
        <v>180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160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162</v>
      </c>
      <c r="G128" s="34"/>
      <c r="H128" s="34"/>
      <c r="I128" s="201"/>
      <c r="J128" s="34"/>
      <c r="K128" s="34"/>
      <c r="L128" s="38"/>
      <c r="M128" s="205"/>
      <c r="N128" s="206"/>
      <c r="O128" s="207"/>
      <c r="P128" s="207"/>
      <c r="Q128" s="207"/>
      <c r="R128" s="207"/>
      <c r="S128" s="207"/>
      <c r="T128" s="208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6.96" customHeight="1">
      <c r="A129" s="32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9TS3SaurSGDYiMhek+R6uJqGSIRG7HOU6yFIofG8P4GEreK3WxOhrEH5xik1Hz9KcT3KpUukoP2AbBOceVT9/Q==" hashValue="HShC0OMnaq9Hh+m+6g1numE7Z25ukTSsXm8gXg8j4ZZYxYc7PXpLpN8bTcvzkm0XG2jbKWQ7tx9iU4A5VaKMhA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30" customHeight="1">
      <c r="A9" s="32"/>
      <c r="B9" s="38"/>
      <c r="C9" s="32"/>
      <c r="D9" s="32"/>
      <c r="E9" s="136" t="s">
        <v>265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ROUND((SUM(BE116:BE137)),  2)</f>
        <v>0</v>
      </c>
      <c r="G33" s="32"/>
      <c r="H33" s="32"/>
      <c r="I33" s="149">
        <v>0.20999999999999999</v>
      </c>
      <c r="J33" s="148">
        <f>ROUND(((SUM(BE116:BE137))*I33),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ROUND((SUM(BF116:BF137)),  2)</f>
        <v>0</v>
      </c>
      <c r="G34" s="32"/>
      <c r="H34" s="32"/>
      <c r="I34" s="149">
        <v>0.14999999999999999</v>
      </c>
      <c r="J34" s="148">
        <f>ROUND(((SUM(BF116:BF137))*I34),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ROUND((SUM(BG116:BG137)),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ROUND((SUM(BH116:BH137)),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ROUND((SUM(BI116:BI137)),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30" customHeight="1">
      <c r="A87" s="32"/>
      <c r="B87" s="33"/>
      <c r="C87" s="34"/>
      <c r="D87" s="34"/>
      <c r="E87" s="70" t="str">
        <f>E9</f>
        <v>SO 06 - Výtahy – výrobce TRAMONTÁŽ, spol s r. o., Chrudim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30" customHeight="1">
      <c r="A108" s="32"/>
      <c r="B108" s="33"/>
      <c r="C108" s="34"/>
      <c r="D108" s="34"/>
      <c r="E108" s="70" t="str">
        <f>E9</f>
        <v>SO 06 - Výtahy – výrobce TRAMONTÁŽ, spol s r. o., Chrudim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SUM(P117:P137)</f>
        <v>0</v>
      </c>
      <c r="Q116" s="98"/>
      <c r="R116" s="182">
        <f>SUM(R117:R137)</f>
        <v>0</v>
      </c>
      <c r="S116" s="98"/>
      <c r="T116" s="183">
        <f>SUM(T117:T137)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SUM(BK117:BK137)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266</v>
      </c>
      <c r="F117" s="187" t="s">
        <v>267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267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245</v>
      </c>
      <c r="F120" s="187" t="s">
        <v>268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268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55.5" customHeight="1">
      <c r="A123" s="32"/>
      <c r="B123" s="33"/>
      <c r="C123" s="185" t="s">
        <v>152</v>
      </c>
      <c r="D123" s="185" t="s">
        <v>141</v>
      </c>
      <c r="E123" s="186" t="s">
        <v>269</v>
      </c>
      <c r="F123" s="187" t="s">
        <v>270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270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149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55.5" customHeight="1">
      <c r="A126" s="32"/>
      <c r="B126" s="33"/>
      <c r="C126" s="185" t="s">
        <v>145</v>
      </c>
      <c r="D126" s="185" t="s">
        <v>141</v>
      </c>
      <c r="E126" s="186" t="s">
        <v>249</v>
      </c>
      <c r="F126" s="187" t="s">
        <v>271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271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149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44.25" customHeight="1">
      <c r="A129" s="32"/>
      <c r="B129" s="33"/>
      <c r="C129" s="185" t="s">
        <v>172</v>
      </c>
      <c r="D129" s="185" t="s">
        <v>141</v>
      </c>
      <c r="E129" s="186" t="s">
        <v>272</v>
      </c>
      <c r="F129" s="187" t="s">
        <v>273</v>
      </c>
      <c r="G129" s="188" t="s">
        <v>144</v>
      </c>
      <c r="H129" s="189">
        <v>48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273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149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21.75" customHeight="1">
      <c r="A132" s="32"/>
      <c r="B132" s="33"/>
      <c r="C132" s="185" t="s">
        <v>156</v>
      </c>
      <c r="D132" s="185" t="s">
        <v>141</v>
      </c>
      <c r="E132" s="186" t="s">
        <v>153</v>
      </c>
      <c r="F132" s="187" t="s">
        <v>157</v>
      </c>
      <c r="G132" s="188" t="s">
        <v>155</v>
      </c>
      <c r="H132" s="189">
        <v>300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157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158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33" customHeight="1">
      <c r="A135" s="32"/>
      <c r="B135" s="33"/>
      <c r="C135" s="185" t="s">
        <v>176</v>
      </c>
      <c r="D135" s="185" t="s">
        <v>141</v>
      </c>
      <c r="E135" s="186" t="s">
        <v>159</v>
      </c>
      <c r="F135" s="187" t="s">
        <v>264</v>
      </c>
      <c r="G135" s="188" t="s">
        <v>155</v>
      </c>
      <c r="H135" s="189">
        <v>180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141</v>
      </c>
      <c r="AU135" s="197" t="s">
        <v>73</v>
      </c>
      <c r="AY135" s="11" t="s">
        <v>146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145</v>
      </c>
      <c r="BM135" s="197" t="s">
        <v>182</v>
      </c>
    </row>
    <row r="136" s="2" customFormat="1">
      <c r="A136" s="32"/>
      <c r="B136" s="33"/>
      <c r="C136" s="34"/>
      <c r="D136" s="199" t="s">
        <v>147</v>
      </c>
      <c r="E136" s="34"/>
      <c r="F136" s="200" t="s">
        <v>160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147</v>
      </c>
      <c r="AU136" s="11" t="s">
        <v>73</v>
      </c>
    </row>
    <row r="137" s="2" customFormat="1">
      <c r="A137" s="32"/>
      <c r="B137" s="33"/>
      <c r="C137" s="34"/>
      <c r="D137" s="199" t="s">
        <v>148</v>
      </c>
      <c r="E137" s="34"/>
      <c r="F137" s="204" t="s">
        <v>162</v>
      </c>
      <c r="G137" s="34"/>
      <c r="H137" s="34"/>
      <c r="I137" s="201"/>
      <c r="J137" s="34"/>
      <c r="K137" s="34"/>
      <c r="L137" s="38"/>
      <c r="M137" s="205"/>
      <c r="N137" s="206"/>
      <c r="O137" s="207"/>
      <c r="P137" s="207"/>
      <c r="Q137" s="207"/>
      <c r="R137" s="207"/>
      <c r="S137" s="207"/>
      <c r="T137" s="208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148</v>
      </c>
      <c r="AU137" s="11" t="s">
        <v>73</v>
      </c>
    </row>
    <row r="138" s="2" customFormat="1" ht="6.96" customHeight="1">
      <c r="A138" s="32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38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sheetProtection sheet="1" autoFilter="0" formatColumns="0" formatRows="0" objects="1" scenarios="1" spinCount="100000" saltValue="kGuAKGqDk3wHsgZgKqYWzBQvFyzPj9+VYoA/up70rW+apmxoL3G4KcnoJH67ZNktexNGv7tDtCFx5RCxkOqFlA==" hashValue="ttoVbVg9XHleBspO9e0uL87/Rp5EQfu5kRvHjJqNqn3XGzB6vmHxKpq7Qg14yW0XGacFOcPfdXkQoFeSWx4EIg==" algorithmName="SHA-512" password="CC35"/>
  <autoFilter ref="C115:K13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274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ROUND((SUM(BE116:BE125)),  2)</f>
        <v>0</v>
      </c>
      <c r="G33" s="32"/>
      <c r="H33" s="32"/>
      <c r="I33" s="149">
        <v>0.20999999999999999</v>
      </c>
      <c r="J33" s="148">
        <f>ROUND(((SUM(BE116:BE125))*I33),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ROUND((SUM(BF116:BF125)),  2)</f>
        <v>0</v>
      </c>
      <c r="G34" s="32"/>
      <c r="H34" s="32"/>
      <c r="I34" s="149">
        <v>0.14999999999999999</v>
      </c>
      <c r="J34" s="148">
        <f>ROUND(((SUM(BF116:BF125))*I34),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07 - Výtahy – výrobce TRANSPORTA BŘECLAV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07 - Výtahy – výrobce TRANSPORTA BŘECLAV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SUM(P117:P125)</f>
        <v>0</v>
      </c>
      <c r="Q116" s="98"/>
      <c r="R116" s="182">
        <f>SUM(R117:R125)</f>
        <v>0</v>
      </c>
      <c r="S116" s="98"/>
      <c r="T116" s="183">
        <f>SUM(T117:T125)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SUM(BK117:BK125)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251</v>
      </c>
      <c r="F117" s="187" t="s">
        <v>275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275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21.75" customHeight="1">
      <c r="A120" s="32"/>
      <c r="B120" s="33"/>
      <c r="C120" s="185" t="s">
        <v>83</v>
      </c>
      <c r="D120" s="185" t="s">
        <v>141</v>
      </c>
      <c r="E120" s="186" t="s">
        <v>153</v>
      </c>
      <c r="F120" s="187" t="s">
        <v>157</v>
      </c>
      <c r="G120" s="188" t="s">
        <v>155</v>
      </c>
      <c r="H120" s="189">
        <v>60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157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276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33" customHeight="1">
      <c r="A123" s="32"/>
      <c r="B123" s="33"/>
      <c r="C123" s="185" t="s">
        <v>152</v>
      </c>
      <c r="D123" s="185" t="s">
        <v>141</v>
      </c>
      <c r="E123" s="186" t="s">
        <v>159</v>
      </c>
      <c r="F123" s="187" t="s">
        <v>264</v>
      </c>
      <c r="G123" s="188" t="s">
        <v>155</v>
      </c>
      <c r="H123" s="189">
        <v>40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160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162</v>
      </c>
      <c r="G125" s="34"/>
      <c r="H125" s="34"/>
      <c r="I125" s="201"/>
      <c r="J125" s="34"/>
      <c r="K125" s="34"/>
      <c r="L125" s="38"/>
      <c r="M125" s="205"/>
      <c r="N125" s="206"/>
      <c r="O125" s="207"/>
      <c r="P125" s="207"/>
      <c r="Q125" s="207"/>
      <c r="R125" s="207"/>
      <c r="S125" s="207"/>
      <c r="T125" s="208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6.96" customHeight="1">
      <c r="A126" s="32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38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sheet="1" autoFilter="0" formatColumns="0" formatRows="0" objects="1" scenarios="1" spinCount="100000" saltValue="QyYKQySlTe2DNboTLDJdZX8MSxB2V1dAYHP3giIl2bHrhi99Y6wxRr3k8tOq0u/196lnVrOrFYHXgTG3FxXTXA==" hashValue="Qjavdix2eLNGJVl8Zqo56FmWIdqIuVpW+bv32OGZSoNFpyciJwD4PFW79yFHhT49NdtX53wKVMgdjdMbFEG/Ow==" algorithmName="SHA-512" password="CC35"/>
  <autoFilter ref="C115:K1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120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stavby'!K6</f>
        <v>Pozáruční servis a údržba UTZ u OŘ Plzeň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121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277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9. 2. 2021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 xml:space="preserve"> </v>
      </c>
      <c r="F15" s="32"/>
      <c r="G15" s="32"/>
      <c r="H15" s="32"/>
      <c r="I15" s="134" t="s">
        <v>26</v>
      </c>
      <c r="J15" s="137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26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stavby'!E20="","",'Rekapitulace stavby'!E20)</f>
        <v xml:space="preserve"> </v>
      </c>
      <c r="F24" s="32"/>
      <c r="G24" s="32"/>
      <c r="H24" s="32"/>
      <c r="I24" s="134" t="s">
        <v>26</v>
      </c>
      <c r="J24" s="137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ROUND((SUM(BE116:BE134)),  2)</f>
        <v>0</v>
      </c>
      <c r="G33" s="32"/>
      <c r="H33" s="32"/>
      <c r="I33" s="149">
        <v>0.20999999999999999</v>
      </c>
      <c r="J33" s="148">
        <f>ROUND(((SUM(BE116:BE134))*I33),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ROUND((SUM(BF116:BF134)),  2)</f>
        <v>0</v>
      </c>
      <c r="G34" s="32"/>
      <c r="H34" s="32"/>
      <c r="I34" s="149">
        <v>0.14999999999999999</v>
      </c>
      <c r="J34" s="148">
        <f>ROUND(((SUM(BF116:BF134))*I34),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ROUND((SUM(BG116:BG134)),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ROUND((SUM(BH116:BH134)),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ROUND((SUM(BI116:BI134)),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123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Pozáruční servis a údržba UTZ u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121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08 - Výtahy - výrobce Výtahy VELKÉ MEZIŘÍČÍ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9. 2. 2021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124</v>
      </c>
      <c r="D94" s="170"/>
      <c r="E94" s="170"/>
      <c r="F94" s="170"/>
      <c r="G94" s="170"/>
      <c r="H94" s="170"/>
      <c r="I94" s="170"/>
      <c r="J94" s="171" t="s">
        <v>125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126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127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128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Pozáruční servis a údržba UTZ u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121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08 - Výtahy - výrobce Výtahy VELKÉ MEZIŘÍČÍ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9. 2. 2021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129</v>
      </c>
      <c r="D115" s="176" t="s">
        <v>58</v>
      </c>
      <c r="E115" s="176" t="s">
        <v>54</v>
      </c>
      <c r="F115" s="176" t="s">
        <v>55</v>
      </c>
      <c r="G115" s="176" t="s">
        <v>130</v>
      </c>
      <c r="H115" s="176" t="s">
        <v>131</v>
      </c>
      <c r="I115" s="176" t="s">
        <v>132</v>
      </c>
      <c r="J115" s="177" t="s">
        <v>125</v>
      </c>
      <c r="K115" s="178" t="s">
        <v>133</v>
      </c>
      <c r="L115" s="179"/>
      <c r="M115" s="94" t="s">
        <v>1</v>
      </c>
      <c r="N115" s="95" t="s">
        <v>37</v>
      </c>
      <c r="O115" s="95" t="s">
        <v>134</v>
      </c>
      <c r="P115" s="95" t="s">
        <v>135</v>
      </c>
      <c r="Q115" s="95" t="s">
        <v>136</v>
      </c>
      <c r="R115" s="95" t="s">
        <v>137</v>
      </c>
      <c r="S115" s="95" t="s">
        <v>138</v>
      </c>
      <c r="T115" s="96" t="s">
        <v>139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140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SUM(P117:P134)</f>
        <v>0</v>
      </c>
      <c r="Q116" s="98"/>
      <c r="R116" s="182">
        <f>SUM(R117:R134)</f>
        <v>0</v>
      </c>
      <c r="S116" s="98"/>
      <c r="T116" s="183">
        <f>SUM(T117:T134)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127</v>
      </c>
      <c r="BK116" s="184">
        <f>SUM(BK117:BK134)</f>
        <v>0</v>
      </c>
    </row>
    <row r="117" s="2" customFormat="1" ht="44.25" customHeight="1">
      <c r="A117" s="32"/>
      <c r="B117" s="33"/>
      <c r="C117" s="185" t="s">
        <v>81</v>
      </c>
      <c r="D117" s="185" t="s">
        <v>141</v>
      </c>
      <c r="E117" s="186" t="s">
        <v>278</v>
      </c>
      <c r="F117" s="187" t="s">
        <v>279</v>
      </c>
      <c r="G117" s="188" t="s">
        <v>144</v>
      </c>
      <c r="H117" s="189">
        <v>48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141</v>
      </c>
      <c r="AU117" s="197" t="s">
        <v>73</v>
      </c>
      <c r="AY117" s="11" t="s">
        <v>146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145</v>
      </c>
      <c r="BM117" s="197" t="s">
        <v>83</v>
      </c>
    </row>
    <row r="118" s="2" customFormat="1">
      <c r="A118" s="32"/>
      <c r="B118" s="33"/>
      <c r="C118" s="34"/>
      <c r="D118" s="199" t="s">
        <v>147</v>
      </c>
      <c r="E118" s="34"/>
      <c r="F118" s="200" t="s">
        <v>279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147</v>
      </c>
      <c r="AU118" s="11" t="s">
        <v>73</v>
      </c>
    </row>
    <row r="119" s="2" customFormat="1">
      <c r="A119" s="32"/>
      <c r="B119" s="33"/>
      <c r="C119" s="34"/>
      <c r="D119" s="199" t="s">
        <v>148</v>
      </c>
      <c r="E119" s="34"/>
      <c r="F119" s="204" t="s">
        <v>149</v>
      </c>
      <c r="G119" s="34"/>
      <c r="H119" s="34"/>
      <c r="I119" s="201"/>
      <c r="J119" s="34"/>
      <c r="K119" s="34"/>
      <c r="L119" s="38"/>
      <c r="M119" s="202"/>
      <c r="N119" s="203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148</v>
      </c>
      <c r="AU119" s="11" t="s">
        <v>73</v>
      </c>
    </row>
    <row r="120" s="2" customFormat="1" ht="44.25" customHeight="1">
      <c r="A120" s="32"/>
      <c r="B120" s="33"/>
      <c r="C120" s="185" t="s">
        <v>83</v>
      </c>
      <c r="D120" s="185" t="s">
        <v>141</v>
      </c>
      <c r="E120" s="186" t="s">
        <v>254</v>
      </c>
      <c r="F120" s="187" t="s">
        <v>280</v>
      </c>
      <c r="G120" s="188" t="s">
        <v>144</v>
      </c>
      <c r="H120" s="189">
        <v>48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141</v>
      </c>
      <c r="AU120" s="197" t="s">
        <v>73</v>
      </c>
      <c r="AY120" s="11" t="s">
        <v>146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145</v>
      </c>
      <c r="BM120" s="197" t="s">
        <v>145</v>
      </c>
    </row>
    <row r="121" s="2" customFormat="1">
      <c r="A121" s="32"/>
      <c r="B121" s="33"/>
      <c r="C121" s="34"/>
      <c r="D121" s="199" t="s">
        <v>147</v>
      </c>
      <c r="E121" s="34"/>
      <c r="F121" s="200" t="s">
        <v>280</v>
      </c>
      <c r="G121" s="34"/>
      <c r="H121" s="34"/>
      <c r="I121" s="201"/>
      <c r="J121" s="34"/>
      <c r="K121" s="34"/>
      <c r="L121" s="38"/>
      <c r="M121" s="202"/>
      <c r="N121" s="203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147</v>
      </c>
      <c r="AU121" s="11" t="s">
        <v>73</v>
      </c>
    </row>
    <row r="122" s="2" customFormat="1">
      <c r="A122" s="32"/>
      <c r="B122" s="33"/>
      <c r="C122" s="34"/>
      <c r="D122" s="199" t="s">
        <v>148</v>
      </c>
      <c r="E122" s="34"/>
      <c r="F122" s="204" t="s">
        <v>149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148</v>
      </c>
      <c r="AU122" s="11" t="s">
        <v>73</v>
      </c>
    </row>
    <row r="123" s="2" customFormat="1" ht="44.25" customHeight="1">
      <c r="A123" s="32"/>
      <c r="B123" s="33"/>
      <c r="C123" s="185" t="s">
        <v>152</v>
      </c>
      <c r="D123" s="185" t="s">
        <v>141</v>
      </c>
      <c r="E123" s="186" t="s">
        <v>281</v>
      </c>
      <c r="F123" s="187" t="s">
        <v>282</v>
      </c>
      <c r="G123" s="188" t="s">
        <v>144</v>
      </c>
      <c r="H123" s="189">
        <v>48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141</v>
      </c>
      <c r="AU123" s="197" t="s">
        <v>73</v>
      </c>
      <c r="AY123" s="11" t="s">
        <v>146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145</v>
      </c>
      <c r="BM123" s="197" t="s">
        <v>156</v>
      </c>
    </row>
    <row r="124" s="2" customFormat="1">
      <c r="A124" s="32"/>
      <c r="B124" s="33"/>
      <c r="C124" s="34"/>
      <c r="D124" s="199" t="s">
        <v>147</v>
      </c>
      <c r="E124" s="34"/>
      <c r="F124" s="200" t="s">
        <v>282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147</v>
      </c>
      <c r="AU124" s="11" t="s">
        <v>73</v>
      </c>
    </row>
    <row r="125" s="2" customFormat="1">
      <c r="A125" s="32"/>
      <c r="B125" s="33"/>
      <c r="C125" s="34"/>
      <c r="D125" s="199" t="s">
        <v>148</v>
      </c>
      <c r="E125" s="34"/>
      <c r="F125" s="204" t="s">
        <v>149</v>
      </c>
      <c r="G125" s="34"/>
      <c r="H125" s="34"/>
      <c r="I125" s="201"/>
      <c r="J125" s="34"/>
      <c r="K125" s="34"/>
      <c r="L125" s="38"/>
      <c r="M125" s="202"/>
      <c r="N125" s="20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148</v>
      </c>
      <c r="AU125" s="11" t="s">
        <v>73</v>
      </c>
    </row>
    <row r="126" s="2" customFormat="1" ht="44.25" customHeight="1">
      <c r="A126" s="32"/>
      <c r="B126" s="33"/>
      <c r="C126" s="185" t="s">
        <v>145</v>
      </c>
      <c r="D126" s="185" t="s">
        <v>141</v>
      </c>
      <c r="E126" s="186" t="s">
        <v>256</v>
      </c>
      <c r="F126" s="187" t="s">
        <v>283</v>
      </c>
      <c r="G126" s="188" t="s">
        <v>144</v>
      </c>
      <c r="H126" s="189">
        <v>48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141</v>
      </c>
      <c r="AU126" s="197" t="s">
        <v>73</v>
      </c>
      <c r="AY126" s="11" t="s">
        <v>146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145</v>
      </c>
      <c r="BM126" s="197" t="s">
        <v>161</v>
      </c>
    </row>
    <row r="127" s="2" customFormat="1">
      <c r="A127" s="32"/>
      <c r="B127" s="33"/>
      <c r="C127" s="34"/>
      <c r="D127" s="199" t="s">
        <v>147</v>
      </c>
      <c r="E127" s="34"/>
      <c r="F127" s="200" t="s">
        <v>283</v>
      </c>
      <c r="G127" s="34"/>
      <c r="H127" s="34"/>
      <c r="I127" s="201"/>
      <c r="J127" s="34"/>
      <c r="K127" s="34"/>
      <c r="L127" s="38"/>
      <c r="M127" s="202"/>
      <c r="N127" s="20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147</v>
      </c>
      <c r="AU127" s="11" t="s">
        <v>73</v>
      </c>
    </row>
    <row r="128" s="2" customFormat="1">
      <c r="A128" s="32"/>
      <c r="B128" s="33"/>
      <c r="C128" s="34"/>
      <c r="D128" s="199" t="s">
        <v>148</v>
      </c>
      <c r="E128" s="34"/>
      <c r="F128" s="204" t="s">
        <v>149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148</v>
      </c>
      <c r="AU128" s="11" t="s">
        <v>73</v>
      </c>
    </row>
    <row r="129" s="2" customFormat="1" ht="21.75" customHeight="1">
      <c r="A129" s="32"/>
      <c r="B129" s="33"/>
      <c r="C129" s="185" t="s">
        <v>172</v>
      </c>
      <c r="D129" s="185" t="s">
        <v>141</v>
      </c>
      <c r="E129" s="186" t="s">
        <v>153</v>
      </c>
      <c r="F129" s="187" t="s">
        <v>157</v>
      </c>
      <c r="G129" s="188" t="s">
        <v>155</v>
      </c>
      <c r="H129" s="189">
        <v>240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141</v>
      </c>
      <c r="AU129" s="197" t="s">
        <v>73</v>
      </c>
      <c r="AY129" s="11" t="s">
        <v>146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145</v>
      </c>
      <c r="BM129" s="197" t="s">
        <v>175</v>
      </c>
    </row>
    <row r="130" s="2" customFormat="1">
      <c r="A130" s="32"/>
      <c r="B130" s="33"/>
      <c r="C130" s="34"/>
      <c r="D130" s="199" t="s">
        <v>147</v>
      </c>
      <c r="E130" s="34"/>
      <c r="F130" s="200" t="s">
        <v>157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147</v>
      </c>
      <c r="AU130" s="11" t="s">
        <v>73</v>
      </c>
    </row>
    <row r="131" s="2" customFormat="1">
      <c r="A131" s="32"/>
      <c r="B131" s="33"/>
      <c r="C131" s="34"/>
      <c r="D131" s="199" t="s">
        <v>148</v>
      </c>
      <c r="E131" s="34"/>
      <c r="F131" s="204" t="s">
        <v>284</v>
      </c>
      <c r="G131" s="34"/>
      <c r="H131" s="34"/>
      <c r="I131" s="201"/>
      <c r="J131" s="34"/>
      <c r="K131" s="34"/>
      <c r="L131" s="38"/>
      <c r="M131" s="202"/>
      <c r="N131" s="203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148</v>
      </c>
      <c r="AU131" s="11" t="s">
        <v>73</v>
      </c>
    </row>
    <row r="132" s="2" customFormat="1" ht="33" customHeight="1">
      <c r="A132" s="32"/>
      <c r="B132" s="33"/>
      <c r="C132" s="185" t="s">
        <v>156</v>
      </c>
      <c r="D132" s="185" t="s">
        <v>141</v>
      </c>
      <c r="E132" s="186" t="s">
        <v>159</v>
      </c>
      <c r="F132" s="187" t="s">
        <v>264</v>
      </c>
      <c r="G132" s="188" t="s">
        <v>155</v>
      </c>
      <c r="H132" s="189">
        <v>160</v>
      </c>
      <c r="I132" s="190"/>
      <c r="J132" s="191">
        <f>ROUND(I132*H132,2)</f>
        <v>0</v>
      </c>
      <c r="K132" s="192"/>
      <c r="L132" s="38"/>
      <c r="M132" s="193" t="s">
        <v>1</v>
      </c>
      <c r="N132" s="19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141</v>
      </c>
      <c r="AU132" s="197" t="s">
        <v>73</v>
      </c>
      <c r="AY132" s="11" t="s">
        <v>146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145</v>
      </c>
      <c r="BM132" s="197" t="s">
        <v>179</v>
      </c>
    </row>
    <row r="133" s="2" customFormat="1">
      <c r="A133" s="32"/>
      <c r="B133" s="33"/>
      <c r="C133" s="34"/>
      <c r="D133" s="199" t="s">
        <v>147</v>
      </c>
      <c r="E133" s="34"/>
      <c r="F133" s="200" t="s">
        <v>160</v>
      </c>
      <c r="G133" s="34"/>
      <c r="H133" s="34"/>
      <c r="I133" s="201"/>
      <c r="J133" s="34"/>
      <c r="K133" s="34"/>
      <c r="L133" s="38"/>
      <c r="M133" s="202"/>
      <c r="N133" s="203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147</v>
      </c>
      <c r="AU133" s="11" t="s">
        <v>73</v>
      </c>
    </row>
    <row r="134" s="2" customFormat="1">
      <c r="A134" s="32"/>
      <c r="B134" s="33"/>
      <c r="C134" s="34"/>
      <c r="D134" s="199" t="s">
        <v>148</v>
      </c>
      <c r="E134" s="34"/>
      <c r="F134" s="204" t="s">
        <v>162</v>
      </c>
      <c r="G134" s="34"/>
      <c r="H134" s="34"/>
      <c r="I134" s="201"/>
      <c r="J134" s="34"/>
      <c r="K134" s="34"/>
      <c r="L134" s="38"/>
      <c r="M134" s="205"/>
      <c r="N134" s="206"/>
      <c r="O134" s="207"/>
      <c r="P134" s="207"/>
      <c r="Q134" s="207"/>
      <c r="R134" s="207"/>
      <c r="S134" s="207"/>
      <c r="T134" s="208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148</v>
      </c>
      <c r="AU134" s="11" t="s">
        <v>73</v>
      </c>
    </row>
    <row r="135" s="2" customFormat="1" ht="6.96" customHeight="1">
      <c r="A135" s="32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8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sheet="1" autoFilter="0" formatColumns="0" formatRows="0" objects="1" scenarios="1" spinCount="100000" saltValue="twGN6Ju44l7+GG1FELZHxGGYMdCNHpecvNundRI6NHXksYuHLu6Yq/CKECR7+fUL/SUp/NBhUDEbR5q7kaSe+Q==" hashValue="7mvGYlT+WqF4p6nUNFGU5H66hJ6/6v7IZR7nr6rWIDDVaDyS/g6Cd8V5H39QURy8uAynEgt9M88mNGcPt1UlCA==" algorithmName="SHA-512" password="CC35"/>
  <autoFilter ref="C115:K1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2021-04-14T11:38:46Z</dcterms:created>
  <dcterms:modified xsi:type="dcterms:W3CDTF">2021-04-14T11:39:03Z</dcterms:modified>
</cp:coreProperties>
</file>