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1\65021025_Běžná a havarijní údržba objektů ve správě OŘ ÚL 2021 -2023\ZADÁNÍ\Zadávací dokumentace\"/>
    </mc:Choice>
  </mc:AlternateContent>
  <bookViews>
    <workbookView xWindow="0" yWindow="0" windowWidth="28800" windowHeight="12345"/>
  </bookViews>
  <sheets>
    <sheet name="SO 01 Karlovy Vary" sheetId="2" r:id="rId1"/>
    <sheet name="SO 02 Most" sheetId="4" r:id="rId2"/>
    <sheet name="SO 03 Ústí nad Labem" sheetId="5" r:id="rId3"/>
    <sheet name="Limitní výše VRN" sheetId="6" r:id="rId4"/>
  </sheets>
  <definedNames>
    <definedName name="_xlnm._FilterDatabase" localSheetId="0" hidden="1">'SO 01 Karlovy Vary'!$C$43:$I$191</definedName>
    <definedName name="_xlnm.Print_Titles" localSheetId="0">'SO 01 Karlovy Vary'!$43:$43</definedName>
    <definedName name="_xlnm.Print_Area" localSheetId="0">'SO 01 Karlovy Vary'!#REF!,'SO 01 Karlovy Vary'!$C$4:$H$35,'SO 01 Karlovy Vary'!$C$41:$I$191</definedName>
  </definedNames>
  <calcPr calcId="162913"/>
</workbook>
</file>

<file path=xl/calcChain.xml><?xml version="1.0" encoding="utf-8"?>
<calcChain xmlns="http://schemas.openxmlformats.org/spreadsheetml/2006/main">
  <c r="AA60" i="6" l="1"/>
  <c r="AA59" i="6" s="1"/>
  <c r="Y60" i="6"/>
  <c r="Y59" i="6" s="1"/>
  <c r="W60" i="6"/>
  <c r="W59" i="6" s="1"/>
  <c r="AA58" i="6"/>
  <c r="Y58" i="6"/>
  <c r="W58" i="6"/>
  <c r="W56" i="6" s="1"/>
  <c r="AA56" i="6"/>
  <c r="Y56" i="6"/>
  <c r="AA55" i="6"/>
  <c r="Y55" i="6"/>
  <c r="Y54" i="6" s="1"/>
  <c r="W55" i="6"/>
  <c r="AA54" i="6"/>
  <c r="W54" i="6"/>
  <c r="AA52" i="6"/>
  <c r="AA51" i="6" s="1"/>
  <c r="Y52" i="6"/>
  <c r="W52" i="6"/>
  <c r="Y51" i="6"/>
  <c r="W51" i="6"/>
  <c r="AA50" i="6"/>
  <c r="AA49" i="6" s="1"/>
  <c r="Y50" i="6"/>
  <c r="Y49" i="6" s="1"/>
  <c r="W50" i="6"/>
  <c r="W49" i="6" s="1"/>
  <c r="AA48" i="6"/>
  <c r="Y48" i="6"/>
  <c r="W48" i="6"/>
  <c r="W47" i="6" s="1"/>
  <c r="AA47" i="6"/>
  <c r="Y47" i="6"/>
  <c r="AA46" i="6"/>
  <c r="AA45" i="6" s="1"/>
  <c r="AA44" i="6" s="1"/>
  <c r="Y46" i="6"/>
  <c r="Y45" i="6" s="1"/>
  <c r="Y44" i="6" s="1"/>
  <c r="W46" i="6"/>
  <c r="W45" i="6"/>
  <c r="W44" i="6" s="1"/>
  <c r="AA42" i="6"/>
  <c r="AA41" i="6" s="1"/>
  <c r="Y42" i="6"/>
  <c r="W42" i="6"/>
  <c r="Y41" i="6"/>
  <c r="W41" i="6"/>
  <c r="AA40" i="6"/>
  <c r="Y40" i="6"/>
  <c r="W40" i="6"/>
  <c r="AA37" i="6"/>
  <c r="Y37" i="6"/>
  <c r="W37" i="6"/>
  <c r="W36" i="6" s="1"/>
  <c r="AA36" i="6"/>
  <c r="Y36" i="6"/>
  <c r="AA34" i="6"/>
  <c r="AA33" i="6" s="1"/>
  <c r="Y34" i="6"/>
  <c r="Y33" i="6" s="1"/>
  <c r="W34" i="6"/>
  <c r="W33" i="6"/>
  <c r="AA32" i="6"/>
  <c r="AA31" i="6" s="1"/>
  <c r="Y32" i="6"/>
  <c r="W32" i="6"/>
  <c r="W31" i="6" s="1"/>
  <c r="Y31" i="6"/>
  <c r="AA30" i="6"/>
  <c r="AA29" i="6" s="1"/>
  <c r="Y30" i="6"/>
  <c r="Y29" i="6" s="1"/>
  <c r="W30" i="6"/>
  <c r="W29" i="6" s="1"/>
  <c r="AA28" i="6"/>
  <c r="AA27" i="6" s="1"/>
  <c r="AA26" i="6" s="1"/>
  <c r="Y28" i="6"/>
  <c r="W28" i="6"/>
  <c r="W27" i="6" s="1"/>
  <c r="Y27" i="6"/>
  <c r="AA24" i="6"/>
  <c r="Y24" i="6"/>
  <c r="Y23" i="6" s="1"/>
  <c r="W24" i="6"/>
  <c r="W23" i="6" s="1"/>
  <c r="AA23" i="6"/>
  <c r="AA22" i="6"/>
  <c r="AA20" i="6" s="1"/>
  <c r="Y22" i="6"/>
  <c r="Y20" i="6" s="1"/>
  <c r="W22" i="6"/>
  <c r="W20" i="6"/>
  <c r="AA19" i="6"/>
  <c r="Y19" i="6"/>
  <c r="W19" i="6"/>
  <c r="AA18" i="6"/>
  <c r="Y18" i="6"/>
  <c r="W18" i="6"/>
  <c r="AA16" i="6"/>
  <c r="AA15" i="6" s="1"/>
  <c r="Y16" i="6"/>
  <c r="W16" i="6"/>
  <c r="Y15" i="6"/>
  <c r="W15" i="6"/>
  <c r="AA14" i="6"/>
  <c r="AA13" i="6" s="1"/>
  <c r="Y14" i="6"/>
  <c r="Y13" i="6" s="1"/>
  <c r="W14" i="6"/>
  <c r="W13" i="6" s="1"/>
  <c r="AA12" i="6"/>
  <c r="Y12" i="6"/>
  <c r="Y11" i="6" s="1"/>
  <c r="W12" i="6"/>
  <c r="W11" i="6" s="1"/>
  <c r="AA11" i="6"/>
  <c r="AA10" i="6"/>
  <c r="Y10" i="6"/>
  <c r="W10" i="6"/>
  <c r="AA9" i="6"/>
  <c r="Y9" i="6"/>
  <c r="W9" i="6"/>
  <c r="W8" i="6" l="1"/>
  <c r="W7" i="6" s="1"/>
  <c r="Y26" i="6"/>
  <c r="AA8" i="6"/>
  <c r="AA7" i="6" s="1"/>
  <c r="Y8" i="6"/>
  <c r="Y7" i="6" s="1"/>
  <c r="W26" i="6"/>
  <c r="M47" i="2"/>
  <c r="O47" i="2"/>
  <c r="Q47" i="2"/>
  <c r="M48" i="2"/>
  <c r="O48" i="2"/>
  <c r="Q48" i="2"/>
  <c r="M49" i="2"/>
  <c r="O49" i="2"/>
  <c r="Q49" i="2"/>
  <c r="M50" i="2"/>
  <c r="O50" i="2"/>
  <c r="Q50" i="2"/>
  <c r="M51" i="2"/>
  <c r="O51" i="2"/>
  <c r="Q51" i="2"/>
  <c r="M53" i="2"/>
  <c r="O53" i="2"/>
  <c r="Q53" i="2"/>
  <c r="M54" i="2"/>
  <c r="O54" i="2"/>
  <c r="Q54" i="2"/>
  <c r="M55" i="2"/>
  <c r="O55" i="2"/>
  <c r="Q55" i="2"/>
  <c r="M56" i="2"/>
  <c r="O56" i="2"/>
  <c r="Q56" i="2"/>
  <c r="M57" i="2"/>
  <c r="O57" i="2"/>
  <c r="Q57" i="2"/>
  <c r="M58" i="2"/>
  <c r="O58" i="2"/>
  <c r="Q58" i="2"/>
  <c r="M59" i="2"/>
  <c r="O59" i="2"/>
  <c r="Q59" i="2"/>
  <c r="M60" i="2"/>
  <c r="O60" i="2"/>
  <c r="Q60" i="2"/>
  <c r="M61" i="2"/>
  <c r="O61" i="2"/>
  <c r="Q61" i="2"/>
  <c r="M62" i="2"/>
  <c r="O62" i="2"/>
  <c r="Q62" i="2"/>
  <c r="M64" i="2"/>
  <c r="O64" i="2"/>
  <c r="Q64" i="2"/>
  <c r="Q63" i="2" s="1"/>
  <c r="M65" i="2"/>
  <c r="O65" i="2"/>
  <c r="Q65" i="2"/>
  <c r="M66" i="2"/>
  <c r="O66" i="2"/>
  <c r="Q66" i="2"/>
  <c r="M67" i="2"/>
  <c r="O67" i="2"/>
  <c r="Q67" i="2"/>
  <c r="M68" i="2"/>
  <c r="O68" i="2"/>
  <c r="Q68" i="2"/>
  <c r="M69" i="2"/>
  <c r="O69" i="2"/>
  <c r="Q69" i="2"/>
  <c r="M70" i="2"/>
  <c r="O70" i="2"/>
  <c r="Q70" i="2"/>
  <c r="M71" i="2"/>
  <c r="O71" i="2"/>
  <c r="Q71" i="2"/>
  <c r="M72" i="2"/>
  <c r="O72" i="2"/>
  <c r="Q72" i="2"/>
  <c r="M73" i="2"/>
  <c r="O73" i="2"/>
  <c r="Q73" i="2"/>
  <c r="M74" i="2"/>
  <c r="O74" i="2"/>
  <c r="Q74" i="2"/>
  <c r="M75" i="2"/>
  <c r="O75" i="2"/>
  <c r="Q75" i="2"/>
  <c r="M76" i="2"/>
  <c r="O76" i="2"/>
  <c r="Q76" i="2"/>
  <c r="M78" i="2"/>
  <c r="O78" i="2"/>
  <c r="O77" i="2" s="1"/>
  <c r="Q78" i="2"/>
  <c r="M79" i="2"/>
  <c r="O79" i="2"/>
  <c r="Q79" i="2"/>
  <c r="M80" i="2"/>
  <c r="O80" i="2"/>
  <c r="Q80" i="2"/>
  <c r="M81" i="2"/>
  <c r="O81" i="2"/>
  <c r="Q81" i="2"/>
  <c r="O82" i="2"/>
  <c r="M83" i="2"/>
  <c r="M82" i="2" s="1"/>
  <c r="O83" i="2"/>
  <c r="Q83" i="2"/>
  <c r="Q82" i="2" s="1"/>
  <c r="M86" i="2"/>
  <c r="M85" i="2" s="1"/>
  <c r="O86" i="2"/>
  <c r="Q86" i="2"/>
  <c r="M87" i="2"/>
  <c r="O87" i="2"/>
  <c r="Q87" i="2"/>
  <c r="M88" i="2"/>
  <c r="O88" i="2"/>
  <c r="Q88" i="2"/>
  <c r="M89" i="2"/>
  <c r="O89" i="2"/>
  <c r="Q89" i="2"/>
  <c r="M90" i="2"/>
  <c r="O90" i="2"/>
  <c r="Q90" i="2"/>
  <c r="M91" i="2"/>
  <c r="O91" i="2"/>
  <c r="Q91" i="2"/>
  <c r="M92" i="2"/>
  <c r="O92" i="2"/>
  <c r="Q92" i="2"/>
  <c r="M93" i="2"/>
  <c r="O93" i="2"/>
  <c r="Q93" i="2"/>
  <c r="M95" i="2"/>
  <c r="O95" i="2"/>
  <c r="Q95" i="2"/>
  <c r="M96" i="2"/>
  <c r="O96" i="2"/>
  <c r="Q96" i="2"/>
  <c r="M97" i="2"/>
  <c r="O97" i="2"/>
  <c r="Q97" i="2"/>
  <c r="M98" i="2"/>
  <c r="O98" i="2"/>
  <c r="Q98" i="2"/>
  <c r="M99" i="2"/>
  <c r="O99" i="2"/>
  <c r="Q99" i="2"/>
  <c r="M100" i="2"/>
  <c r="O100" i="2"/>
  <c r="Q100" i="2"/>
  <c r="M101" i="2"/>
  <c r="O101" i="2"/>
  <c r="Q101" i="2"/>
  <c r="M102" i="2"/>
  <c r="O102" i="2"/>
  <c r="Q102" i="2"/>
  <c r="M104" i="2"/>
  <c r="O104" i="2"/>
  <c r="Q104" i="2"/>
  <c r="M105" i="2"/>
  <c r="O105" i="2"/>
  <c r="Q105" i="2"/>
  <c r="M106" i="2"/>
  <c r="O106" i="2"/>
  <c r="Q106" i="2"/>
  <c r="M107" i="2"/>
  <c r="O107" i="2"/>
  <c r="Q107" i="2"/>
  <c r="M108" i="2"/>
  <c r="O108" i="2"/>
  <c r="Q108" i="2"/>
  <c r="M109" i="2"/>
  <c r="O109" i="2"/>
  <c r="Q109" i="2"/>
  <c r="M110" i="2"/>
  <c r="O110" i="2"/>
  <c r="Q110" i="2"/>
  <c r="M111" i="2"/>
  <c r="O111" i="2"/>
  <c r="Q111" i="2"/>
  <c r="M112" i="2"/>
  <c r="O112" i="2"/>
  <c r="Q112" i="2"/>
  <c r="M113" i="2"/>
  <c r="O113" i="2"/>
  <c r="Q113" i="2"/>
  <c r="M114" i="2"/>
  <c r="O114" i="2"/>
  <c r="Q114" i="2"/>
  <c r="M115" i="2"/>
  <c r="O115" i="2"/>
  <c r="Q115" i="2"/>
  <c r="M116" i="2"/>
  <c r="O116" i="2"/>
  <c r="Q116" i="2"/>
  <c r="M117" i="2"/>
  <c r="O117" i="2"/>
  <c r="Q117" i="2"/>
  <c r="M118" i="2"/>
  <c r="O118" i="2"/>
  <c r="Q118" i="2"/>
  <c r="M120" i="2"/>
  <c r="O120" i="2"/>
  <c r="Q120" i="2"/>
  <c r="M121" i="2"/>
  <c r="O121" i="2"/>
  <c r="Q121" i="2"/>
  <c r="Q119" i="2" s="1"/>
  <c r="M122" i="2"/>
  <c r="O122" i="2"/>
  <c r="Q122" i="2"/>
  <c r="M124" i="2"/>
  <c r="O124" i="2"/>
  <c r="Q124" i="2"/>
  <c r="M125" i="2"/>
  <c r="O125" i="2"/>
  <c r="Q125" i="2"/>
  <c r="M126" i="2"/>
  <c r="O126" i="2"/>
  <c r="Q126" i="2"/>
  <c r="M128" i="2"/>
  <c r="O128" i="2"/>
  <c r="O127" i="2" s="1"/>
  <c r="Q128" i="2"/>
  <c r="M129" i="2"/>
  <c r="O129" i="2"/>
  <c r="Q129" i="2"/>
  <c r="M130" i="2"/>
  <c r="O130" i="2"/>
  <c r="Q130" i="2"/>
  <c r="M131" i="2"/>
  <c r="O131" i="2"/>
  <c r="Q131" i="2"/>
  <c r="M132" i="2"/>
  <c r="O132" i="2"/>
  <c r="Q132" i="2"/>
  <c r="M133" i="2"/>
  <c r="O133" i="2"/>
  <c r="Q133" i="2"/>
  <c r="M135" i="2"/>
  <c r="O135" i="2"/>
  <c r="Q135" i="2"/>
  <c r="M136" i="2"/>
  <c r="O136" i="2"/>
  <c r="Q136" i="2"/>
  <c r="M137" i="2"/>
  <c r="O137" i="2"/>
  <c r="Q137" i="2"/>
  <c r="M138" i="2"/>
  <c r="O138" i="2"/>
  <c r="Q138" i="2"/>
  <c r="M139" i="2"/>
  <c r="O139" i="2"/>
  <c r="Q139" i="2"/>
  <c r="M140" i="2"/>
  <c r="O140" i="2"/>
  <c r="Q140" i="2"/>
  <c r="M141" i="2"/>
  <c r="O141" i="2"/>
  <c r="Q141" i="2"/>
  <c r="M143" i="2"/>
  <c r="O143" i="2"/>
  <c r="Q143" i="2"/>
  <c r="Q142" i="2" s="1"/>
  <c r="M144" i="2"/>
  <c r="O144" i="2"/>
  <c r="Q144" i="2"/>
  <c r="M145" i="2"/>
  <c r="O145" i="2"/>
  <c r="Q145" i="2"/>
  <c r="M146" i="2"/>
  <c r="O146" i="2"/>
  <c r="Q146" i="2"/>
  <c r="M147" i="2"/>
  <c r="O147" i="2"/>
  <c r="Q147" i="2"/>
  <c r="M148" i="2"/>
  <c r="O148" i="2"/>
  <c r="Q148" i="2"/>
  <c r="M149" i="2"/>
  <c r="O149" i="2"/>
  <c r="Q149" i="2"/>
  <c r="M150" i="2"/>
  <c r="O150" i="2"/>
  <c r="Q150" i="2"/>
  <c r="M151" i="2"/>
  <c r="O151" i="2"/>
  <c r="Q151" i="2"/>
  <c r="M153" i="2"/>
  <c r="O153" i="2"/>
  <c r="O152" i="2" s="1"/>
  <c r="Q153" i="2"/>
  <c r="M154" i="2"/>
  <c r="O154" i="2"/>
  <c r="Q154" i="2"/>
  <c r="M155" i="2"/>
  <c r="O155" i="2"/>
  <c r="Q155" i="2"/>
  <c r="M156" i="2"/>
  <c r="O156" i="2"/>
  <c r="Q156" i="2"/>
  <c r="M157" i="2"/>
  <c r="O157" i="2"/>
  <c r="Q157" i="2"/>
  <c r="M158" i="2"/>
  <c r="O158" i="2"/>
  <c r="Q158" i="2"/>
  <c r="M159" i="2"/>
  <c r="O159" i="2"/>
  <c r="Q159" i="2"/>
  <c r="M160" i="2"/>
  <c r="O160" i="2"/>
  <c r="Q160" i="2"/>
  <c r="M162" i="2"/>
  <c r="O162" i="2"/>
  <c r="Q162" i="2"/>
  <c r="M163" i="2"/>
  <c r="O163" i="2"/>
  <c r="Q163" i="2"/>
  <c r="M164" i="2"/>
  <c r="O164" i="2"/>
  <c r="Q164" i="2"/>
  <c r="M165" i="2"/>
  <c r="O165" i="2"/>
  <c r="Q165" i="2"/>
  <c r="M166" i="2"/>
  <c r="O166" i="2"/>
  <c r="Q166" i="2"/>
  <c r="M167" i="2"/>
  <c r="O167" i="2"/>
  <c r="Q167" i="2"/>
  <c r="M168" i="2"/>
  <c r="O168" i="2"/>
  <c r="Q168" i="2"/>
  <c r="M169" i="2"/>
  <c r="O169" i="2"/>
  <c r="Q169" i="2"/>
  <c r="M170" i="2"/>
  <c r="O170" i="2"/>
  <c r="Q170" i="2"/>
  <c r="M172" i="2"/>
  <c r="O172" i="2"/>
  <c r="Q172" i="2"/>
  <c r="M173" i="2"/>
  <c r="O173" i="2"/>
  <c r="Q173" i="2"/>
  <c r="M174" i="2"/>
  <c r="O174" i="2"/>
  <c r="Q174" i="2"/>
  <c r="M175" i="2"/>
  <c r="O175" i="2"/>
  <c r="Q175" i="2"/>
  <c r="Q171" i="2" s="1"/>
  <c r="M176" i="2"/>
  <c r="O176" i="2"/>
  <c r="Q176" i="2"/>
  <c r="M177" i="2"/>
  <c r="O177" i="2"/>
  <c r="Q177" i="2"/>
  <c r="M178" i="2"/>
  <c r="O178" i="2"/>
  <c r="Q178" i="2"/>
  <c r="M179" i="2"/>
  <c r="O179" i="2"/>
  <c r="Q179" i="2"/>
  <c r="M180" i="2"/>
  <c r="O180" i="2"/>
  <c r="Q180" i="2"/>
  <c r="M181" i="2"/>
  <c r="O181" i="2"/>
  <c r="Q181" i="2"/>
  <c r="M183" i="2"/>
  <c r="O183" i="2"/>
  <c r="Q183" i="2"/>
  <c r="M184" i="2"/>
  <c r="M182" i="2" s="1"/>
  <c r="O184" i="2"/>
  <c r="Q184" i="2"/>
  <c r="M185" i="2"/>
  <c r="O185" i="2"/>
  <c r="Q185" i="2"/>
  <c r="M186" i="2"/>
  <c r="O186" i="2"/>
  <c r="Q186" i="2"/>
  <c r="M188" i="2"/>
  <c r="O188" i="2"/>
  <c r="O187" i="2" s="1"/>
  <c r="Q188" i="2"/>
  <c r="M189" i="2"/>
  <c r="O189" i="2"/>
  <c r="Q189" i="2"/>
  <c r="M190" i="2"/>
  <c r="O190" i="2"/>
  <c r="Q190" i="2"/>
  <c r="M191" i="2"/>
  <c r="O191" i="2"/>
  <c r="Q191" i="2"/>
  <c r="M161" i="2" l="1"/>
  <c r="O142" i="2"/>
  <c r="M134" i="2"/>
  <c r="M152" i="2"/>
  <c r="M142" i="2"/>
  <c r="O103" i="2"/>
  <c r="O85" i="2"/>
  <c r="O63" i="2"/>
  <c r="M63" i="2"/>
  <c r="M187" i="2"/>
  <c r="O182" i="2"/>
  <c r="Q161" i="2"/>
  <c r="M127" i="2"/>
  <c r="O123" i="2"/>
  <c r="M77" i="2"/>
  <c r="M103" i="2"/>
  <c r="O171" i="2"/>
  <c r="M123" i="2"/>
  <c r="O119" i="2"/>
  <c r="O46" i="2"/>
  <c r="M119" i="2"/>
  <c r="Q85" i="2"/>
  <c r="Q84" i="2" s="1"/>
  <c r="O52" i="2"/>
  <c r="O45" i="2" s="1"/>
  <c r="M46" i="2"/>
  <c r="O134" i="2"/>
  <c r="Q187" i="2"/>
  <c r="Q152" i="2"/>
  <c r="Q127" i="2"/>
  <c r="O94" i="2"/>
  <c r="Q77" i="2"/>
  <c r="M52" i="2"/>
  <c r="M45" i="2" s="1"/>
  <c r="Q46" i="2"/>
  <c r="Q45" i="2" s="1"/>
  <c r="Q44" i="2" s="1"/>
  <c r="Q182" i="2"/>
  <c r="M171" i="2"/>
  <c r="O161" i="2"/>
  <c r="Q134" i="2"/>
  <c r="Q123" i="2"/>
  <c r="Q103" i="2"/>
  <c r="M94" i="2"/>
  <c r="M84" i="2" s="1"/>
  <c r="Q52" i="2"/>
  <c r="Q94" i="2"/>
  <c r="O84" i="2"/>
  <c r="AQ191" i="2"/>
  <c r="AP191" i="2"/>
  <c r="AO191" i="2"/>
  <c r="AN191" i="2"/>
  <c r="AS191" i="2"/>
  <c r="AM191" i="2"/>
  <c r="AQ190" i="2"/>
  <c r="AP190" i="2"/>
  <c r="AO190" i="2"/>
  <c r="AN190" i="2"/>
  <c r="AS190" i="2"/>
  <c r="AM190" i="2"/>
  <c r="AQ189" i="2"/>
  <c r="AP189" i="2"/>
  <c r="AO189" i="2"/>
  <c r="AN189" i="2"/>
  <c r="AS189" i="2"/>
  <c r="AM189" i="2"/>
  <c r="AQ188" i="2"/>
  <c r="AP188" i="2"/>
  <c r="AO188" i="2"/>
  <c r="AN188" i="2"/>
  <c r="AS188" i="2"/>
  <c r="AM188" i="2"/>
  <c r="AQ186" i="2"/>
  <c r="AP186" i="2"/>
  <c r="AO186" i="2"/>
  <c r="AN186" i="2"/>
  <c r="AS186" i="2"/>
  <c r="AM186" i="2"/>
  <c r="AQ185" i="2"/>
  <c r="AP185" i="2"/>
  <c r="AO185" i="2"/>
  <c r="AN185" i="2"/>
  <c r="AS185" i="2"/>
  <c r="AM185" i="2"/>
  <c r="AQ184" i="2"/>
  <c r="AP184" i="2"/>
  <c r="AO184" i="2"/>
  <c r="AN184" i="2"/>
  <c r="AS184" i="2"/>
  <c r="AM184" i="2"/>
  <c r="AQ183" i="2"/>
  <c r="AP183" i="2"/>
  <c r="AO183" i="2"/>
  <c r="AN183" i="2"/>
  <c r="AS183" i="2"/>
  <c r="AM183" i="2"/>
  <c r="AQ181" i="2"/>
  <c r="AP181" i="2"/>
  <c r="AO181" i="2"/>
  <c r="AN181" i="2"/>
  <c r="AS181" i="2"/>
  <c r="AM181" i="2"/>
  <c r="AQ180" i="2"/>
  <c r="AP180" i="2"/>
  <c r="AO180" i="2"/>
  <c r="AN180" i="2"/>
  <c r="AS180" i="2"/>
  <c r="AM180" i="2"/>
  <c r="AQ179" i="2"/>
  <c r="AP179" i="2"/>
  <c r="AO179" i="2"/>
  <c r="AN179" i="2"/>
  <c r="AS179" i="2"/>
  <c r="AM179" i="2"/>
  <c r="AQ178" i="2"/>
  <c r="AP178" i="2"/>
  <c r="AO178" i="2"/>
  <c r="AN178" i="2"/>
  <c r="AS178" i="2"/>
  <c r="AM178" i="2"/>
  <c r="AQ177" i="2"/>
  <c r="AP177" i="2"/>
  <c r="AO177" i="2"/>
  <c r="AN177" i="2"/>
  <c r="AS177" i="2"/>
  <c r="AM177" i="2"/>
  <c r="AQ176" i="2"/>
  <c r="AP176" i="2"/>
  <c r="AO176" i="2"/>
  <c r="AN176" i="2"/>
  <c r="AS176" i="2"/>
  <c r="AM176" i="2"/>
  <c r="AQ175" i="2"/>
  <c r="AP175" i="2"/>
  <c r="AO175" i="2"/>
  <c r="AN175" i="2"/>
  <c r="AS175" i="2"/>
  <c r="AM175" i="2"/>
  <c r="AQ174" i="2"/>
  <c r="AP174" i="2"/>
  <c r="AO174" i="2"/>
  <c r="AN174" i="2"/>
  <c r="AS174" i="2"/>
  <c r="AM174" i="2"/>
  <c r="AQ173" i="2"/>
  <c r="AP173" i="2"/>
  <c r="AO173" i="2"/>
  <c r="AN173" i="2"/>
  <c r="AS173" i="2"/>
  <c r="AM173" i="2"/>
  <c r="AQ172" i="2"/>
  <c r="AP172" i="2"/>
  <c r="AO172" i="2"/>
  <c r="AN172" i="2"/>
  <c r="AS172" i="2"/>
  <c r="AM172" i="2"/>
  <c r="AQ170" i="2"/>
  <c r="AP170" i="2"/>
  <c r="AO170" i="2"/>
  <c r="AN170" i="2"/>
  <c r="AS170" i="2"/>
  <c r="AM170" i="2"/>
  <c r="AQ169" i="2"/>
  <c r="AP169" i="2"/>
  <c r="AO169" i="2"/>
  <c r="AN169" i="2"/>
  <c r="AS169" i="2"/>
  <c r="AM169" i="2"/>
  <c r="AQ168" i="2"/>
  <c r="AP168" i="2"/>
  <c r="AO168" i="2"/>
  <c r="AN168" i="2"/>
  <c r="AS168" i="2"/>
  <c r="AM168" i="2"/>
  <c r="AQ167" i="2"/>
  <c r="AP167" i="2"/>
  <c r="AO167" i="2"/>
  <c r="AN167" i="2"/>
  <c r="AS167" i="2"/>
  <c r="AM167" i="2"/>
  <c r="AQ166" i="2"/>
  <c r="AP166" i="2"/>
  <c r="AO166" i="2"/>
  <c r="AN166" i="2"/>
  <c r="AS166" i="2"/>
  <c r="AM166" i="2"/>
  <c r="AQ165" i="2"/>
  <c r="AP165" i="2"/>
  <c r="AO165" i="2"/>
  <c r="AN165" i="2"/>
  <c r="AS165" i="2"/>
  <c r="AM165" i="2"/>
  <c r="AQ164" i="2"/>
  <c r="AP164" i="2"/>
  <c r="AO164" i="2"/>
  <c r="AN164" i="2"/>
  <c r="AS164" i="2"/>
  <c r="AM164" i="2"/>
  <c r="AQ163" i="2"/>
  <c r="AP163" i="2"/>
  <c r="AO163" i="2"/>
  <c r="AN163" i="2"/>
  <c r="AS163" i="2"/>
  <c r="AM163" i="2"/>
  <c r="AQ162" i="2"/>
  <c r="AP162" i="2"/>
  <c r="AO162" i="2"/>
  <c r="AN162" i="2"/>
  <c r="AS162" i="2"/>
  <c r="AM162" i="2"/>
  <c r="AQ160" i="2"/>
  <c r="AP160" i="2"/>
  <c r="AO160" i="2"/>
  <c r="AN160" i="2"/>
  <c r="AS160" i="2"/>
  <c r="AM160" i="2"/>
  <c r="AQ159" i="2"/>
  <c r="AP159" i="2"/>
  <c r="AO159" i="2"/>
  <c r="AN159" i="2"/>
  <c r="AS159" i="2"/>
  <c r="AM159" i="2"/>
  <c r="AQ158" i="2"/>
  <c r="AP158" i="2"/>
  <c r="AO158" i="2"/>
  <c r="AN158" i="2"/>
  <c r="AS158" i="2"/>
  <c r="AM158" i="2"/>
  <c r="AQ157" i="2"/>
  <c r="AP157" i="2"/>
  <c r="AO157" i="2"/>
  <c r="AN157" i="2"/>
  <c r="AS157" i="2"/>
  <c r="AM157" i="2"/>
  <c r="AQ156" i="2"/>
  <c r="AP156" i="2"/>
  <c r="AO156" i="2"/>
  <c r="AN156" i="2"/>
  <c r="AS156" i="2"/>
  <c r="AM156" i="2"/>
  <c r="AQ155" i="2"/>
  <c r="AP155" i="2"/>
  <c r="AO155" i="2"/>
  <c r="AN155" i="2"/>
  <c r="AS155" i="2"/>
  <c r="AM155" i="2"/>
  <c r="AQ154" i="2"/>
  <c r="AP154" i="2"/>
  <c r="AO154" i="2"/>
  <c r="AN154" i="2"/>
  <c r="AS154" i="2"/>
  <c r="AM154" i="2"/>
  <c r="AQ153" i="2"/>
  <c r="AP153" i="2"/>
  <c r="AO153" i="2"/>
  <c r="AN153" i="2"/>
  <c r="AS153" i="2"/>
  <c r="AM153" i="2"/>
  <c r="AQ151" i="2"/>
  <c r="AP151" i="2"/>
  <c r="AO151" i="2"/>
  <c r="AN151" i="2"/>
  <c r="AS151" i="2"/>
  <c r="AM151" i="2"/>
  <c r="AQ150" i="2"/>
  <c r="AP150" i="2"/>
  <c r="AO150" i="2"/>
  <c r="AN150" i="2"/>
  <c r="AS150" i="2"/>
  <c r="AM150" i="2"/>
  <c r="AQ149" i="2"/>
  <c r="AP149" i="2"/>
  <c r="AO149" i="2"/>
  <c r="AN149" i="2"/>
  <c r="AS149" i="2"/>
  <c r="AM149" i="2"/>
  <c r="AQ148" i="2"/>
  <c r="AP148" i="2"/>
  <c r="AO148" i="2"/>
  <c r="AN148" i="2"/>
  <c r="AS148" i="2"/>
  <c r="AM148" i="2"/>
  <c r="AQ147" i="2"/>
  <c r="AP147" i="2"/>
  <c r="AO147" i="2"/>
  <c r="AN147" i="2"/>
  <c r="AS147" i="2"/>
  <c r="AM147" i="2"/>
  <c r="AQ146" i="2"/>
  <c r="AP146" i="2"/>
  <c r="AO146" i="2"/>
  <c r="AN146" i="2"/>
  <c r="AS146" i="2"/>
  <c r="AM146" i="2"/>
  <c r="AQ145" i="2"/>
  <c r="AP145" i="2"/>
  <c r="AO145" i="2"/>
  <c r="AN145" i="2"/>
  <c r="AS145" i="2"/>
  <c r="AM145" i="2"/>
  <c r="AQ144" i="2"/>
  <c r="AP144" i="2"/>
  <c r="AO144" i="2"/>
  <c r="AN144" i="2"/>
  <c r="AS144" i="2"/>
  <c r="AM144" i="2"/>
  <c r="AQ143" i="2"/>
  <c r="AP143" i="2"/>
  <c r="AO143" i="2"/>
  <c r="AN143" i="2"/>
  <c r="AS143" i="2"/>
  <c r="AM143" i="2"/>
  <c r="AQ141" i="2"/>
  <c r="AP141" i="2"/>
  <c r="AO141" i="2"/>
  <c r="AN141" i="2"/>
  <c r="AS141" i="2"/>
  <c r="AM141" i="2"/>
  <c r="AQ140" i="2"/>
  <c r="AP140" i="2"/>
  <c r="AO140" i="2"/>
  <c r="AN140" i="2"/>
  <c r="AS140" i="2"/>
  <c r="AM140" i="2"/>
  <c r="AQ139" i="2"/>
  <c r="AP139" i="2"/>
  <c r="AO139" i="2"/>
  <c r="AN139" i="2"/>
  <c r="AS139" i="2"/>
  <c r="AM139" i="2"/>
  <c r="AQ138" i="2"/>
  <c r="AP138" i="2"/>
  <c r="AO138" i="2"/>
  <c r="AN138" i="2"/>
  <c r="AS138" i="2"/>
  <c r="AM138" i="2"/>
  <c r="AQ137" i="2"/>
  <c r="AP137" i="2"/>
  <c r="AO137" i="2"/>
  <c r="AN137" i="2"/>
  <c r="AS137" i="2"/>
  <c r="AM137" i="2"/>
  <c r="AQ136" i="2"/>
  <c r="AP136" i="2"/>
  <c r="AO136" i="2"/>
  <c r="AN136" i="2"/>
  <c r="AS136" i="2"/>
  <c r="AM136" i="2"/>
  <c r="AQ135" i="2"/>
  <c r="AP135" i="2"/>
  <c r="AO135" i="2"/>
  <c r="AN135" i="2"/>
  <c r="AS135" i="2"/>
  <c r="AM135" i="2"/>
  <c r="AQ133" i="2"/>
  <c r="AP133" i="2"/>
  <c r="AO133" i="2"/>
  <c r="AN133" i="2"/>
  <c r="AS133" i="2"/>
  <c r="AM133" i="2"/>
  <c r="AQ132" i="2"/>
  <c r="AP132" i="2"/>
  <c r="AO132" i="2"/>
  <c r="AN132" i="2"/>
  <c r="AS132" i="2"/>
  <c r="AM132" i="2"/>
  <c r="AQ131" i="2"/>
  <c r="AP131" i="2"/>
  <c r="AO131" i="2"/>
  <c r="AN131" i="2"/>
  <c r="AS131" i="2"/>
  <c r="AM131" i="2"/>
  <c r="AQ130" i="2"/>
  <c r="AP130" i="2"/>
  <c r="AO130" i="2"/>
  <c r="AN130" i="2"/>
  <c r="AS130" i="2"/>
  <c r="AM130" i="2"/>
  <c r="AQ129" i="2"/>
  <c r="AP129" i="2"/>
  <c r="AO129" i="2"/>
  <c r="AN129" i="2"/>
  <c r="AS129" i="2"/>
  <c r="AM129" i="2"/>
  <c r="AQ128" i="2"/>
  <c r="AP128" i="2"/>
  <c r="AO128" i="2"/>
  <c r="AN128" i="2"/>
  <c r="AS128" i="2"/>
  <c r="AM128" i="2"/>
  <c r="AQ126" i="2"/>
  <c r="AP126" i="2"/>
  <c r="AO126" i="2"/>
  <c r="AN126" i="2"/>
  <c r="AS126" i="2"/>
  <c r="AM126" i="2"/>
  <c r="AQ125" i="2"/>
  <c r="AP125" i="2"/>
  <c r="AO125" i="2"/>
  <c r="AN125" i="2"/>
  <c r="AS125" i="2"/>
  <c r="AM125" i="2"/>
  <c r="AQ124" i="2"/>
  <c r="AP124" i="2"/>
  <c r="AO124" i="2"/>
  <c r="AN124" i="2"/>
  <c r="AS124" i="2"/>
  <c r="AM124" i="2"/>
  <c r="AQ122" i="2"/>
  <c r="AP122" i="2"/>
  <c r="AO122" i="2"/>
  <c r="AN122" i="2"/>
  <c r="AS122" i="2"/>
  <c r="AM122" i="2"/>
  <c r="AQ121" i="2"/>
  <c r="AP121" i="2"/>
  <c r="AO121" i="2"/>
  <c r="AN121" i="2"/>
  <c r="AS121" i="2"/>
  <c r="AM121" i="2"/>
  <c r="AQ120" i="2"/>
  <c r="AP120" i="2"/>
  <c r="AO120" i="2"/>
  <c r="AN120" i="2"/>
  <c r="AS120" i="2"/>
  <c r="AM120" i="2"/>
  <c r="AQ118" i="2"/>
  <c r="AP118" i="2"/>
  <c r="AO118" i="2"/>
  <c r="AN118" i="2"/>
  <c r="AS118" i="2"/>
  <c r="AM118" i="2"/>
  <c r="AQ117" i="2"/>
  <c r="AP117" i="2"/>
  <c r="AO117" i="2"/>
  <c r="AN117" i="2"/>
  <c r="AS117" i="2"/>
  <c r="AM117" i="2"/>
  <c r="AQ116" i="2"/>
  <c r="AP116" i="2"/>
  <c r="AO116" i="2"/>
  <c r="AN116" i="2"/>
  <c r="AS116" i="2"/>
  <c r="AM116" i="2"/>
  <c r="AQ115" i="2"/>
  <c r="AP115" i="2"/>
  <c r="AO115" i="2"/>
  <c r="AN115" i="2"/>
  <c r="AS115" i="2"/>
  <c r="AM115" i="2"/>
  <c r="AQ114" i="2"/>
  <c r="AP114" i="2"/>
  <c r="AO114" i="2"/>
  <c r="AN114" i="2"/>
  <c r="AS114" i="2"/>
  <c r="AM114" i="2"/>
  <c r="AQ113" i="2"/>
  <c r="AP113" i="2"/>
  <c r="AO113" i="2"/>
  <c r="AN113" i="2"/>
  <c r="AS113" i="2"/>
  <c r="AM113" i="2"/>
  <c r="AQ112" i="2"/>
  <c r="AP112" i="2"/>
  <c r="AO112" i="2"/>
  <c r="AN112" i="2"/>
  <c r="AS112" i="2"/>
  <c r="AM112" i="2"/>
  <c r="AQ111" i="2"/>
  <c r="AP111" i="2"/>
  <c r="AO111" i="2"/>
  <c r="AN111" i="2"/>
  <c r="AS111" i="2"/>
  <c r="AM111" i="2"/>
  <c r="AQ110" i="2"/>
  <c r="AP110" i="2"/>
  <c r="AO110" i="2"/>
  <c r="AN110" i="2"/>
  <c r="AS110" i="2"/>
  <c r="AM110" i="2"/>
  <c r="AQ109" i="2"/>
  <c r="AP109" i="2"/>
  <c r="AO109" i="2"/>
  <c r="AN109" i="2"/>
  <c r="AS109" i="2"/>
  <c r="AM109" i="2"/>
  <c r="AQ108" i="2"/>
  <c r="AP108" i="2"/>
  <c r="AO108" i="2"/>
  <c r="AN108" i="2"/>
  <c r="AS108" i="2"/>
  <c r="AM108" i="2"/>
  <c r="AQ107" i="2"/>
  <c r="AP107" i="2"/>
  <c r="AO107" i="2"/>
  <c r="AN107" i="2"/>
  <c r="AS107" i="2"/>
  <c r="AM107" i="2"/>
  <c r="AQ106" i="2"/>
  <c r="AP106" i="2"/>
  <c r="AO106" i="2"/>
  <c r="AN106" i="2"/>
  <c r="AS106" i="2"/>
  <c r="AM106" i="2"/>
  <c r="AQ105" i="2"/>
  <c r="AP105" i="2"/>
  <c r="AO105" i="2"/>
  <c r="AN105" i="2"/>
  <c r="AS105" i="2"/>
  <c r="AM105" i="2"/>
  <c r="AQ104" i="2"/>
  <c r="AP104" i="2"/>
  <c r="AO104" i="2"/>
  <c r="AN104" i="2"/>
  <c r="AS104" i="2"/>
  <c r="AM104" i="2"/>
  <c r="AQ102" i="2"/>
  <c r="AP102" i="2"/>
  <c r="AO102" i="2"/>
  <c r="AN102" i="2"/>
  <c r="AS102" i="2"/>
  <c r="AM102" i="2"/>
  <c r="AQ101" i="2"/>
  <c r="AP101" i="2"/>
  <c r="AO101" i="2"/>
  <c r="AN101" i="2"/>
  <c r="AS101" i="2"/>
  <c r="AM101" i="2"/>
  <c r="AQ100" i="2"/>
  <c r="AP100" i="2"/>
  <c r="AO100" i="2"/>
  <c r="AN100" i="2"/>
  <c r="AS100" i="2"/>
  <c r="AM100" i="2"/>
  <c r="AQ99" i="2"/>
  <c r="AP99" i="2"/>
  <c r="AO99" i="2"/>
  <c r="AN99" i="2"/>
  <c r="AS99" i="2"/>
  <c r="AM99" i="2"/>
  <c r="AQ98" i="2"/>
  <c r="AP98" i="2"/>
  <c r="AO98" i="2"/>
  <c r="AN98" i="2"/>
  <c r="AS98" i="2"/>
  <c r="AM98" i="2"/>
  <c r="AQ97" i="2"/>
  <c r="AP97" i="2"/>
  <c r="AO97" i="2"/>
  <c r="AN97" i="2"/>
  <c r="AS97" i="2"/>
  <c r="AM97" i="2"/>
  <c r="AQ96" i="2"/>
  <c r="AP96" i="2"/>
  <c r="AO96" i="2"/>
  <c r="AN96" i="2"/>
  <c r="AS96" i="2"/>
  <c r="AM96" i="2"/>
  <c r="AQ95" i="2"/>
  <c r="AP95" i="2"/>
  <c r="AO95" i="2"/>
  <c r="AN95" i="2"/>
  <c r="AS95" i="2"/>
  <c r="AM95" i="2"/>
  <c r="AQ93" i="2"/>
  <c r="AP93" i="2"/>
  <c r="AO93" i="2"/>
  <c r="AN93" i="2"/>
  <c r="AS93" i="2"/>
  <c r="AM93" i="2"/>
  <c r="AQ92" i="2"/>
  <c r="AP92" i="2"/>
  <c r="AO92" i="2"/>
  <c r="AN92" i="2"/>
  <c r="AS92" i="2"/>
  <c r="AM92" i="2"/>
  <c r="AQ91" i="2"/>
  <c r="AP91" i="2"/>
  <c r="AO91" i="2"/>
  <c r="AN91" i="2"/>
  <c r="AS91" i="2"/>
  <c r="AM91" i="2"/>
  <c r="AQ90" i="2"/>
  <c r="AP90" i="2"/>
  <c r="AO90" i="2"/>
  <c r="AN90" i="2"/>
  <c r="AS90" i="2"/>
  <c r="AM90" i="2"/>
  <c r="AQ89" i="2"/>
  <c r="AP89" i="2"/>
  <c r="AO89" i="2"/>
  <c r="AN89" i="2"/>
  <c r="AS89" i="2"/>
  <c r="AM89" i="2"/>
  <c r="AQ88" i="2"/>
  <c r="AP88" i="2"/>
  <c r="AO88" i="2"/>
  <c r="AN88" i="2"/>
  <c r="AS88" i="2"/>
  <c r="AM88" i="2"/>
  <c r="AQ87" i="2"/>
  <c r="AP87" i="2"/>
  <c r="AO87" i="2"/>
  <c r="AN87" i="2"/>
  <c r="AS87" i="2"/>
  <c r="AM87" i="2"/>
  <c r="AQ86" i="2"/>
  <c r="AP86" i="2"/>
  <c r="AO86" i="2"/>
  <c r="AN86" i="2"/>
  <c r="AS86" i="2"/>
  <c r="AM86" i="2"/>
  <c r="AQ83" i="2"/>
  <c r="AP83" i="2"/>
  <c r="AO83" i="2"/>
  <c r="AN83" i="2"/>
  <c r="AS83" i="2"/>
  <c r="AS82" i="2" s="1"/>
  <c r="AM83" i="2"/>
  <c r="AQ81" i="2"/>
  <c r="AP81" i="2"/>
  <c r="AO81" i="2"/>
  <c r="AN81" i="2"/>
  <c r="AS81" i="2"/>
  <c r="AM81" i="2"/>
  <c r="AQ80" i="2"/>
  <c r="AP80" i="2"/>
  <c r="AO80" i="2"/>
  <c r="AN80" i="2"/>
  <c r="AS80" i="2"/>
  <c r="AM80" i="2"/>
  <c r="AQ79" i="2"/>
  <c r="AP79" i="2"/>
  <c r="AO79" i="2"/>
  <c r="AN79" i="2"/>
  <c r="AS79" i="2"/>
  <c r="AM79" i="2"/>
  <c r="AQ78" i="2"/>
  <c r="AP78" i="2"/>
  <c r="AO78" i="2"/>
  <c r="AN78" i="2"/>
  <c r="AS78" i="2"/>
  <c r="AM78" i="2"/>
  <c r="AQ76" i="2"/>
  <c r="AP76" i="2"/>
  <c r="AO76" i="2"/>
  <c r="AN76" i="2"/>
  <c r="AS76" i="2"/>
  <c r="AM76" i="2"/>
  <c r="AQ75" i="2"/>
  <c r="AP75" i="2"/>
  <c r="AO75" i="2"/>
  <c r="AN75" i="2"/>
  <c r="AS75" i="2"/>
  <c r="AM75" i="2"/>
  <c r="AQ74" i="2"/>
  <c r="AP74" i="2"/>
  <c r="AO74" i="2"/>
  <c r="AN74" i="2"/>
  <c r="AS74" i="2"/>
  <c r="AM74" i="2"/>
  <c r="AQ73" i="2"/>
  <c r="AP73" i="2"/>
  <c r="AO73" i="2"/>
  <c r="AN73" i="2"/>
  <c r="AS73" i="2"/>
  <c r="AM73" i="2"/>
  <c r="AQ72" i="2"/>
  <c r="AP72" i="2"/>
  <c r="AO72" i="2"/>
  <c r="AN72" i="2"/>
  <c r="AS72" i="2"/>
  <c r="AM72" i="2"/>
  <c r="AQ71" i="2"/>
  <c r="AP71" i="2"/>
  <c r="AO71" i="2"/>
  <c r="AN71" i="2"/>
  <c r="AS71" i="2"/>
  <c r="AM71" i="2"/>
  <c r="AQ70" i="2"/>
  <c r="AP70" i="2"/>
  <c r="AO70" i="2"/>
  <c r="AN70" i="2"/>
  <c r="AS70" i="2"/>
  <c r="AM70" i="2"/>
  <c r="AQ69" i="2"/>
  <c r="AP69" i="2"/>
  <c r="AO69" i="2"/>
  <c r="AN69" i="2"/>
  <c r="AS69" i="2"/>
  <c r="AM69" i="2"/>
  <c r="AQ68" i="2"/>
  <c r="AP68" i="2"/>
  <c r="AO68" i="2"/>
  <c r="AN68" i="2"/>
  <c r="AS68" i="2"/>
  <c r="AM68" i="2"/>
  <c r="AQ67" i="2"/>
  <c r="AP67" i="2"/>
  <c r="AO67" i="2"/>
  <c r="AN67" i="2"/>
  <c r="AS67" i="2"/>
  <c r="AM67" i="2"/>
  <c r="AQ66" i="2"/>
  <c r="AP66" i="2"/>
  <c r="AO66" i="2"/>
  <c r="AN66" i="2"/>
  <c r="AS66" i="2"/>
  <c r="AM66" i="2"/>
  <c r="AQ65" i="2"/>
  <c r="AP65" i="2"/>
  <c r="AO65" i="2"/>
  <c r="AN65" i="2"/>
  <c r="AS65" i="2"/>
  <c r="AM65" i="2"/>
  <c r="AQ64" i="2"/>
  <c r="AP64" i="2"/>
  <c r="AO64" i="2"/>
  <c r="AN64" i="2"/>
  <c r="AS64" i="2"/>
  <c r="AM64" i="2"/>
  <c r="AQ62" i="2"/>
  <c r="AP62" i="2"/>
  <c r="AO62" i="2"/>
  <c r="AN62" i="2"/>
  <c r="AS62" i="2"/>
  <c r="AM62" i="2"/>
  <c r="AQ61" i="2"/>
  <c r="AP61" i="2"/>
  <c r="AO61" i="2"/>
  <c r="AN61" i="2"/>
  <c r="AS61" i="2"/>
  <c r="AM61" i="2"/>
  <c r="AQ60" i="2"/>
  <c r="AP60" i="2"/>
  <c r="AO60" i="2"/>
  <c r="AN60" i="2"/>
  <c r="AS60" i="2"/>
  <c r="AM60" i="2"/>
  <c r="AQ59" i="2"/>
  <c r="AP59" i="2"/>
  <c r="AO59" i="2"/>
  <c r="AN59" i="2"/>
  <c r="AS59" i="2"/>
  <c r="AM59" i="2"/>
  <c r="AQ58" i="2"/>
  <c r="AP58" i="2"/>
  <c r="AO58" i="2"/>
  <c r="AN58" i="2"/>
  <c r="AS58" i="2"/>
  <c r="AM58" i="2"/>
  <c r="AQ57" i="2"/>
  <c r="AP57" i="2"/>
  <c r="AO57" i="2"/>
  <c r="AN57" i="2"/>
  <c r="AS57" i="2"/>
  <c r="AM57" i="2"/>
  <c r="AQ56" i="2"/>
  <c r="AP56" i="2"/>
  <c r="AO56" i="2"/>
  <c r="AN56" i="2"/>
  <c r="AS56" i="2"/>
  <c r="AM56" i="2"/>
  <c r="AQ55" i="2"/>
  <c r="AP55" i="2"/>
  <c r="AO55" i="2"/>
  <c r="AN55" i="2"/>
  <c r="AS55" i="2"/>
  <c r="AM55" i="2"/>
  <c r="AQ54" i="2"/>
  <c r="AP54" i="2"/>
  <c r="AO54" i="2"/>
  <c r="AN54" i="2"/>
  <c r="AS54" i="2"/>
  <c r="AM54" i="2"/>
  <c r="AQ53" i="2"/>
  <c r="AP53" i="2"/>
  <c r="AO53" i="2"/>
  <c r="AN53" i="2"/>
  <c r="AS53" i="2"/>
  <c r="AM53" i="2"/>
  <c r="AQ51" i="2"/>
  <c r="AP51" i="2"/>
  <c r="AO51" i="2"/>
  <c r="AN51" i="2"/>
  <c r="AS51" i="2"/>
  <c r="AM51" i="2"/>
  <c r="AQ50" i="2"/>
  <c r="AP50" i="2"/>
  <c r="AO50" i="2"/>
  <c r="AN50" i="2"/>
  <c r="AS50" i="2"/>
  <c r="AM50" i="2"/>
  <c r="AQ49" i="2"/>
  <c r="AP49" i="2"/>
  <c r="AO49" i="2"/>
  <c r="AN49" i="2"/>
  <c r="AS49" i="2"/>
  <c r="AM49" i="2"/>
  <c r="AQ48" i="2"/>
  <c r="AP48" i="2"/>
  <c r="AO48" i="2"/>
  <c r="AN48" i="2"/>
  <c r="AS48" i="2"/>
  <c r="AM48" i="2"/>
  <c r="AQ47" i="2"/>
  <c r="AP47" i="2"/>
  <c r="AO47" i="2"/>
  <c r="AN47" i="2"/>
  <c r="AS47" i="2"/>
  <c r="AM47" i="2"/>
  <c r="M44" i="2" l="1"/>
  <c r="O44" i="2"/>
  <c r="AS127" i="2"/>
  <c r="AS77" i="2"/>
  <c r="AS119" i="2"/>
  <c r="AS85" i="2"/>
  <c r="AS123" i="2"/>
  <c r="AS94" i="2"/>
  <c r="AS134" i="2"/>
  <c r="AS142" i="2"/>
  <c r="AS152" i="2"/>
  <c r="AS171" i="2"/>
  <c r="AS161" i="2"/>
  <c r="AS103" i="2"/>
  <c r="AS63" i="2"/>
  <c r="AS52" i="2"/>
  <c r="AS46" i="2"/>
  <c r="AS182" i="2"/>
  <c r="AS187" i="2"/>
  <c r="AS45" i="2" l="1"/>
  <c r="AS84" i="2"/>
  <c r="AS44" i="2" l="1"/>
</calcChain>
</file>

<file path=xl/sharedStrings.xml><?xml version="1.0" encoding="utf-8"?>
<sst xmlns="http://schemas.openxmlformats.org/spreadsheetml/2006/main" count="3645" uniqueCount="644">
  <si>
    <t/>
  </si>
  <si>
    <t>21</t>
  </si>
  <si>
    <t>15</t>
  </si>
  <si>
    <t>Stavba:</t>
  </si>
  <si>
    <t>DPH</t>
  </si>
  <si>
    <t>základní</t>
  </si>
  <si>
    <t>Kód</t>
  </si>
  <si>
    <t>Popis</t>
  </si>
  <si>
    <t>Typ</t>
  </si>
  <si>
    <t>Náklady stavby celkem</t>
  </si>
  <si>
    <t>D</t>
  </si>
  <si>
    <t>0</t>
  </si>
  <si>
    <t xml:space="preserve">Výčet nejpravděpodobnějších sborníkových položek </t>
  </si>
  <si>
    <t>1</t>
  </si>
  <si>
    <t>2</t>
  </si>
  <si>
    <t>Objekt:</t>
  </si>
  <si>
    <t>Kód dílu - Popis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</si>
  <si>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</si>
  <si>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</si>
  <si>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</si>
  <si>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</si>
  <si>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</si>
  <si>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</si>
  <si>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</si>
  <si>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</si>
  <si>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</si>
  <si>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</si>
  <si>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</si>
  <si>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</si>
  <si>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</si>
  <si>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</si>
  <si>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</si>
  <si>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</si>
  <si>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</si>
  <si>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</si>
  <si>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</si>
  <si>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</si>
  <si>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</si>
  <si>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</si>
  <si>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</si>
  <si>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</si>
  <si>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</si>
  <si>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</si>
  <si>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</si>
  <si>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</si>
  <si>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</si>
  <si>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</si>
  <si>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</si>
  <si>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</si>
  <si>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</si>
  <si>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</si>
  <si>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</si>
  <si>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</si>
  <si>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</si>
  <si>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</si>
  <si>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</si>
  <si>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340235212</t>
  </si>
  <si>
    <t>Zazdívka otvorů v příčkách nebo stěnách cihlami plnými pálenými plochy do 0,0225 m2, tloušťky přes 100 mm</t>
  </si>
  <si>
    <t>kus</t>
  </si>
  <si>
    <t>4</t>
  </si>
  <si>
    <t>425319597</t>
  </si>
  <si>
    <t>340271035</t>
  </si>
  <si>
    <t>Zazdívka otvorů v příčkách nebo stěnách pórobetonovými tvárnicemi plochy přes 1 m2 do 4 m2, objemová hmotnost 500 kg/m3, tloušťka příčky 125 mm</t>
  </si>
  <si>
    <t>m2</t>
  </si>
  <si>
    <t>2091008805</t>
  </si>
  <si>
    <t>342272225</t>
  </si>
  <si>
    <t>Příčky z pórobetonových tvárnic hladkých na tenké maltové lože objemová hmotnost do 500 kg/m3, tloušťka příčky 100 mm</t>
  </si>
  <si>
    <t>1564017057</t>
  </si>
  <si>
    <t>342272245</t>
  </si>
  <si>
    <t>Příčky z pórobetonových tvárnic hladkých na tenké maltové lože objemová hmotnost do 500 kg/m3, tloušťka příčky 150 mm</t>
  </si>
  <si>
    <t>-385001760</t>
  </si>
  <si>
    <t>5</t>
  </si>
  <si>
    <t>346272216</t>
  </si>
  <si>
    <t>Přizdívky z pórobetonových tvárnic objemová hmotnost do 500 kg/m3, na tenké maltové lože, tloušťka přizdívky 50 mm</t>
  </si>
  <si>
    <t>-1966563369</t>
  </si>
  <si>
    <t>6</t>
  </si>
  <si>
    <t>Úpravy povrchů, podlahy a osazování výplní</t>
  </si>
  <si>
    <t>612135101</t>
  </si>
  <si>
    <t>Hrubá výplň rýh maltou jakékoli šířky rýhy ve stěnách</t>
  </si>
  <si>
    <t>-1433365205</t>
  </si>
  <si>
    <t>7</t>
  </si>
  <si>
    <t>612142001</t>
  </si>
  <si>
    <t>Potažení vnitřních ploch pletivem v ploše nebo pruzích, na plném podkladu sklovláknitým vtlačením do tmelu stěn</t>
  </si>
  <si>
    <t>-593062383</t>
  </si>
  <si>
    <t>8</t>
  </si>
  <si>
    <t>612311131</t>
  </si>
  <si>
    <t>Potažení vnitřních ploch štukem tloušťky do 3 mm svislých konstrukcí stěn</t>
  </si>
  <si>
    <t>1743810276</t>
  </si>
  <si>
    <t>9</t>
  </si>
  <si>
    <t>612321111</t>
  </si>
  <si>
    <t>Omítka vápenocementová vnitřních ploch nanášená ručně jednovrstvá, tloušťky do 10 mm hrubá zatřená svislých konstrukcí stěn</t>
  </si>
  <si>
    <t>108967159</t>
  </si>
  <si>
    <t>10</t>
  </si>
  <si>
    <t>612325211</t>
  </si>
  <si>
    <t>Vápenocementová omítka jednotlivých malých ploch hladká na stěnách, plochy jednotlivě do 0,09 m2</t>
  </si>
  <si>
    <t>423596825</t>
  </si>
  <si>
    <t>11</t>
  </si>
  <si>
    <t>619995001</t>
  </si>
  <si>
    <t>Začištění omítek (s dodáním hmot) kolem oken, dveří, podlah, obkladů apod.</t>
  </si>
  <si>
    <t>m</t>
  </si>
  <si>
    <t>745151821</t>
  </si>
  <si>
    <t>12</t>
  </si>
  <si>
    <t>631311112</t>
  </si>
  <si>
    <t>Mazanina z betonu prostého bez zvýšených nároků na prostředí tl. přes 50 do 80 mm tř. C 8/10</t>
  </si>
  <si>
    <t>m3</t>
  </si>
  <si>
    <t>594968854</t>
  </si>
  <si>
    <t>13</t>
  </si>
  <si>
    <t>642944121</t>
  </si>
  <si>
    <t>Osazení ocelových dveřních zárubní lisovaných nebo z úhelníků dodatečně s vybetonováním prahu, plochy do 2,5 m2</t>
  </si>
  <si>
    <t>-1369889682</t>
  </si>
  <si>
    <t>14</t>
  </si>
  <si>
    <t>M</t>
  </si>
  <si>
    <t>55331130</t>
  </si>
  <si>
    <t>zárubeň ocelová pro běžné zdění hranatý profil 125 800 levá,pravá</t>
  </si>
  <si>
    <t>1207262673</t>
  </si>
  <si>
    <t>55331126</t>
  </si>
  <si>
    <t>zárubeň ocelová pro běžné zdění hranatý profil 125 600 levá,pravá</t>
  </si>
  <si>
    <t>172380707</t>
  </si>
  <si>
    <t>Ostatní konstrukce a práce, bourání</t>
  </si>
  <si>
    <t>16</t>
  </si>
  <si>
    <t>949101111</t>
  </si>
  <si>
    <t>Lešení pomocné pracovní pro objekty pozemních staveb pro zatížení do 150 kg/m2, o výšce lešeňové podlahy do 1,9 m</t>
  </si>
  <si>
    <t>1805795008</t>
  </si>
  <si>
    <t>17</t>
  </si>
  <si>
    <t>949111211</t>
  </si>
  <si>
    <t>Montáž lešení lehkého kozového trubkového Příplatek za první a každý další den použití lešení k ceně -1111</t>
  </si>
  <si>
    <t>sada</t>
  </si>
  <si>
    <t>1564411249</t>
  </si>
  <si>
    <t>18</t>
  </si>
  <si>
    <t>949111812</t>
  </si>
  <si>
    <t>Demontáž lešení lehkého kozového trubkového o výšce lešeňové podlahy přes 1,2 do 1,9 m</t>
  </si>
  <si>
    <t>1236717173</t>
  </si>
  <si>
    <t>19</t>
  </si>
  <si>
    <t>952901111</t>
  </si>
  <si>
    <t>Vyčištění budov nebo objektů před předáním do užívání budov bytové nebo občanské výstavby, světlé výšky podlaží do 4 m</t>
  </si>
  <si>
    <t>-495159534</t>
  </si>
  <si>
    <t>20</t>
  </si>
  <si>
    <t>962031133</t>
  </si>
  <si>
    <t>Bourání příček z cihel, tvárnic nebo příčkovek z cihel pálených, plných nebo dutých na maltu vápennou nebo vápenocementovou, tl. do 150 mm</t>
  </si>
  <si>
    <t>1882444052</t>
  </si>
  <si>
    <t>968062355</t>
  </si>
  <si>
    <t>Vybourání dřevěných rámů oken s křídly, dveřních zárubní, vrat, stěn, ostění nebo obkladů rámů oken s křídly dvojitých, plochy do 2 m2</t>
  </si>
  <si>
    <t>2017074868</t>
  </si>
  <si>
    <t>22</t>
  </si>
  <si>
    <t>968072455</t>
  </si>
  <si>
    <t>Vybourání kovových rámů oken s křídly, dveřních zárubní, vrat, stěn, ostění nebo obkladů dveřních zárubní, plochy do 2 m2</t>
  </si>
  <si>
    <t>-163770385</t>
  </si>
  <si>
    <t>23</t>
  </si>
  <si>
    <t>969011121</t>
  </si>
  <si>
    <t>Vybourání vodovodního, plynového a pod. vedení DN do 52 mm</t>
  </si>
  <si>
    <t>-437658974</t>
  </si>
  <si>
    <t>24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</si>
  <si>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</si>
  <si>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</si>
  <si>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-1017192270</t>
  </si>
  <si>
    <t>25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</si>
  <si>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</si>
  <si>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</si>
  <si>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-1517506412</t>
  </si>
  <si>
    <t>26</t>
  </si>
  <si>
    <t>971033631</t>
  </si>
  <si>
    <t>Vybourání otvorů ve zdivu základovém nebo nadzákladovém z cihel, tvárnic, příčkovek z cihel pálených na maltu vápennou nebo vápenocementovou plochy do 4 m2, tl. do 150 mm</t>
  </si>
  <si>
    <t>788393829</t>
  </si>
  <si>
    <t>27</t>
  </si>
  <si>
    <t>972054241</t>
  </si>
  <si>
    <t>Vybourání otvorů ve stropech nebo klenbách železobetonových bez odstranění podlahy a násypu, plochy do 0,09 m2, tl. do 150 mm</t>
  </si>
  <si>
    <t>2104554478</t>
  </si>
  <si>
    <t>28</t>
  </si>
  <si>
    <t>974031144</t>
  </si>
  <si>
    <t>Vysekání rýh ve zdivu cihelném na maltu vápennou nebo vápenocementovou do hl. 70 mm a šířky do 150 mm</t>
  </si>
  <si>
    <t>1549926988</t>
  </si>
  <si>
    <t>997</t>
  </si>
  <si>
    <t>Přesun sutě</t>
  </si>
  <si>
    <t>29</t>
  </si>
  <si>
    <t>997013211</t>
  </si>
  <si>
    <t>Vnitrostaveništní doprava suti a vybouraných hmot vodorovně do 50 m svisle ručně (nošením po schodech) pro budovy a haly výšky do 6 m</t>
  </si>
  <si>
    <t>t</t>
  </si>
  <si>
    <t>-454944936</t>
  </si>
  <si>
    <t>30</t>
  </si>
  <si>
    <t>997013511</t>
  </si>
  <si>
    <t>Odvoz suti a vybouraných hmot z meziskládky na skládku s naložením a se složením, na vzdálenost do 1 km</t>
  </si>
  <si>
    <t>-997681967</t>
  </si>
  <si>
    <t>31</t>
  </si>
  <si>
    <t>997013509</t>
  </si>
  <si>
    <t>Odvoz suti a vybouraných hmot na skládku nebo meziskládku se složením, na vzdálenost Příplatek k ceně za každý další i započatý 1 km přes 1 km</t>
  </si>
  <si>
    <t>-918864717</t>
  </si>
  <si>
    <t>32</t>
  </si>
  <si>
    <t>997013831</t>
  </si>
  <si>
    <t>Poplatek za uložení stavebního odpadu na skládce (skládkovné) směsného stavebního a demoličního zatříděného do Katalogu odpadů pod kódem 170 904</t>
  </si>
  <si>
    <t>-321792236</t>
  </si>
  <si>
    <t>998</t>
  </si>
  <si>
    <t>Přesun hmot</t>
  </si>
  <si>
    <t>33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</si>
  <si>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</si>
  <si>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</si>
  <si>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400421836</t>
  </si>
  <si>
    <t>PSV</t>
  </si>
  <si>
    <t>Práce a dodávky PSV</t>
  </si>
  <si>
    <t>721</t>
  </si>
  <si>
    <t>Zdravotechnika - vnitřní kanalizace</t>
  </si>
  <si>
    <t>34</t>
  </si>
  <si>
    <t>721140802</t>
  </si>
  <si>
    <t>Demontáž potrubí z litinových trub odpadních nebo dešťových do DN 100</t>
  </si>
  <si>
    <t>-86626559</t>
  </si>
  <si>
    <t>35</t>
  </si>
  <si>
    <t>721210812</t>
  </si>
  <si>
    <t>Demontáž kanalizačního příslušenství vpustí podlahových z kyselinovzdorné kameniny DN 70</t>
  </si>
  <si>
    <t>-931365438</t>
  </si>
  <si>
    <t>36</t>
  </si>
  <si>
    <t>721174025</t>
  </si>
  <si>
    <t>Potrubí z plastových trub polypropylenové odpadní (svislé) DN 110</t>
  </si>
  <si>
    <t>2113154378</t>
  </si>
  <si>
    <t>37</t>
  </si>
  <si>
    <t>721174045</t>
  </si>
  <si>
    <t>Potrubí z plastových trub polypropylenové připojovací DN 110</t>
  </si>
  <si>
    <t>-583318191</t>
  </si>
  <si>
    <t>38</t>
  </si>
  <si>
    <t>721174043</t>
  </si>
  <si>
    <t>Potrubí z plastových trub polypropylenové připojovací DN 50</t>
  </si>
  <si>
    <t>1241984924</t>
  </si>
  <si>
    <t>39</t>
  </si>
  <si>
    <t>721211401</t>
  </si>
  <si>
    <t>Podlahové vpusti s vodorovným odtokem DN 40/50</t>
  </si>
  <si>
    <t>1693969584</t>
  </si>
  <si>
    <t>40</t>
  </si>
  <si>
    <t>721290111</t>
  </si>
  <si>
    <t>Zkouška těsnosti kanalizace v objektech vodou do DN 125</t>
  </si>
  <si>
    <t>-1306145180</t>
  </si>
  <si>
    <t>41</t>
  </si>
  <si>
    <t>998721101</t>
  </si>
  <si>
    <t>Přesun hmot pro vnitřní kanalizace stanovený z hmotnosti přesunovaného materiálu vodorovná dopravní vzdálenost do 50 m v objektech výšky do 6 m</t>
  </si>
  <si>
    <t>1410889709</t>
  </si>
  <si>
    <t>722</t>
  </si>
  <si>
    <t>Zdravotechnika - vnitřní vodovod</t>
  </si>
  <si>
    <t>42</t>
  </si>
  <si>
    <t>722174002</t>
  </si>
  <si>
    <t>Potrubí z plastových trubek z polypropylenu (PPR) svařovaných polyfuzně PN 16 (SDR 7,4) D 20 x 2,8</t>
  </si>
  <si>
    <t>553825776</t>
  </si>
  <si>
    <t>43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</si>
  <si>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</si>
  <si>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</si>
  <si>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1642834456</t>
  </si>
  <si>
    <t>44</t>
  </si>
  <si>
    <t>722220111</t>
  </si>
  <si>
    <t>Armatury s jedním závitem nástěnky pro výtokový ventil G 1/2</t>
  </si>
  <si>
    <t>108873133</t>
  </si>
  <si>
    <t>45</t>
  </si>
  <si>
    <t>722232171</t>
  </si>
  <si>
    <t>Armatury se dvěma závity kulové kohouty PN 42 do 185 °C rohové plnoprůtokové vnější a vnitřní závit G 1/2</t>
  </si>
  <si>
    <t>-1865609359</t>
  </si>
  <si>
    <t>46</t>
  </si>
  <si>
    <t>722240122</t>
  </si>
  <si>
    <t>Armatury z plastických hmot kohouty (PPR) kulové DN 20</t>
  </si>
  <si>
    <t>-761723953</t>
  </si>
  <si>
    <t>47</t>
  </si>
  <si>
    <t>722290226</t>
  </si>
  <si>
    <t>Zkoušky, proplach a desinfekce vodovodního potrubí zkoušky těsnosti vodovodního potrubí závitového do DN 50</t>
  </si>
  <si>
    <t>749006272</t>
  </si>
  <si>
    <t>48</t>
  </si>
  <si>
    <t>722290234</t>
  </si>
  <si>
    <t>Zkoušky, proplach a desinfekce vodovodního potrubí proplach a desinfekce vodovodního potrubí do DN 80</t>
  </si>
  <si>
    <t>1298487702</t>
  </si>
  <si>
    <t>49</t>
  </si>
  <si>
    <t>998722101</t>
  </si>
  <si>
    <t>Přesun hmot pro vnitřní vodovod stanovený z hmotnosti přesunovaného materiálu vodorovná dopravní vzdálenost do 50 m v objektech výšky do 6 m</t>
  </si>
  <si>
    <t>-291530229</t>
  </si>
  <si>
    <t>725</t>
  </si>
  <si>
    <t>Zdravotechnika - zařizovací předměty</t>
  </si>
  <si>
    <t>50</t>
  </si>
  <si>
    <t>725110811</t>
  </si>
  <si>
    <t>Demontáž klozetů splachovacích s nádrží nebo tlakovým splachovačem</t>
  </si>
  <si>
    <t>soubor</t>
  </si>
  <si>
    <t>-267320185</t>
  </si>
  <si>
    <t>51</t>
  </si>
  <si>
    <t>725112171</t>
  </si>
  <si>
    <t>Zařízení záchodů kombi klozety s hlubokým splachováním odpad vodorovný</t>
  </si>
  <si>
    <t>-1807173431</t>
  </si>
  <si>
    <t>52</t>
  </si>
  <si>
    <t>725121502</t>
  </si>
  <si>
    <t>Pisoárové záchodky keramické bez splachovací nádrže urinál bez odsávání s otvorem pro ventil</t>
  </si>
  <si>
    <t>-653915361</t>
  </si>
  <si>
    <t>53</t>
  </si>
  <si>
    <t>725210821</t>
  </si>
  <si>
    <t>Demontáž umyvadel bez výtokových armatur umyvadel</t>
  </si>
  <si>
    <t>-2006549532</t>
  </si>
  <si>
    <t>54</t>
  </si>
  <si>
    <t>725211603</t>
  </si>
  <si>
    <t>Umyvadla keramická bílá bez výtokových armatur připevněná na stěnu šrouby bez sloupu nebo krytu na sifon 600 mm</t>
  </si>
  <si>
    <t>-1984479403</t>
  </si>
  <si>
    <t>55</t>
  </si>
  <si>
    <t>725244204</t>
  </si>
  <si>
    <t>Sprchové dveře a zástěny zástěny sprchové ke stěně bezdveřové, pevná stěna sklo tl. 6 mm, na vaničku šířky 1000 mm</t>
  </si>
  <si>
    <t>2100667127</t>
  </si>
  <si>
    <t>56</t>
  </si>
  <si>
    <t>725244312</t>
  </si>
  <si>
    <t>Sprchové dveře a zástěny zástěny sprchové do niky rámové se skleněnou výplní tl. 4 a 5 mm dveře posuvné jednodílné, na vaničku šířky 1000 mm</t>
  </si>
  <si>
    <t>-1310711427</t>
  </si>
  <si>
    <t>57</t>
  </si>
  <si>
    <t>725330840</t>
  </si>
  <si>
    <t>Demontáž výlevek bez výtokových armatur a bez nádrže a splachovacího potrubí ocelových nebo litinových</t>
  </si>
  <si>
    <t>475325716</t>
  </si>
  <si>
    <t>58</t>
  </si>
  <si>
    <t>725291211</t>
  </si>
  <si>
    <t>Doplňky zařízení koupelen a záchodů keramické mýdelník jednoduchý</t>
  </si>
  <si>
    <t>-2072075952</t>
  </si>
  <si>
    <t>59</t>
  </si>
  <si>
    <t>725291511</t>
  </si>
  <si>
    <t>Doplňky zařízení koupelen a záchodů plastové dávkovač tekutého mýdla na 350 ml</t>
  </si>
  <si>
    <t>-886902644</t>
  </si>
  <si>
    <t>60</t>
  </si>
  <si>
    <t>725820801</t>
  </si>
  <si>
    <t>Demontáž baterií nástěnných do G 3/4</t>
  </si>
  <si>
    <t>1935137690</t>
  </si>
  <si>
    <t>61</t>
  </si>
  <si>
    <t>725822611</t>
  </si>
  <si>
    <t>Baterie umyvadlové stojánkové pákové bez výpusti</t>
  </si>
  <si>
    <t>1478515928</t>
  </si>
  <si>
    <t>62</t>
  </si>
  <si>
    <t>725841311</t>
  </si>
  <si>
    <t>Baterie sprchové nástěnné pákové</t>
  </si>
  <si>
    <t>-2055605988</t>
  </si>
  <si>
    <t>63</t>
  </si>
  <si>
    <t>725980123</t>
  </si>
  <si>
    <t>Dvířka 30/30</t>
  </si>
  <si>
    <t>-1677252383</t>
  </si>
  <si>
    <t>64</t>
  </si>
  <si>
    <t>998725101</t>
  </si>
  <si>
    <t>Přesun hmot pro zařizovací předměty stanovený z hmotnosti přesunovaného materiálu vodorovná dopravní vzdálenost do 50 m v objektech výšky do 6 m</t>
  </si>
  <si>
    <t>1394855677</t>
  </si>
  <si>
    <t>735</t>
  </si>
  <si>
    <t>Ústřední vytápění</t>
  </si>
  <si>
    <t>65</t>
  </si>
  <si>
    <t>735111810</t>
  </si>
  <si>
    <t>Demontáž otopných těles litinových článkových</t>
  </si>
  <si>
    <t>451787923</t>
  </si>
  <si>
    <t>67</t>
  </si>
  <si>
    <t>735141112</t>
  </si>
  <si>
    <t>Montáž otopných těles lamelových na stěnu výšky tělesa přes 1400 mm</t>
  </si>
  <si>
    <t>-617648874</t>
  </si>
  <si>
    <t>69</t>
  </si>
  <si>
    <t>735151399</t>
  </si>
  <si>
    <t>Otopná tělesa panelová dvoudesková PN 1,0 MPa, T do 110°C bez přídavné přestupní plochy výšky tělesa 700 mm stavební délky / výkonu 1200 mm / 1340 W</t>
  </si>
  <si>
    <t>-1490058528</t>
  </si>
  <si>
    <t>741</t>
  </si>
  <si>
    <t>Elektroinstalace - silnoproud</t>
  </si>
  <si>
    <t>72</t>
  </si>
  <si>
    <t>21020100R</t>
  </si>
  <si>
    <t>Montáž svítidla - bytové stropní/1 zdroj</t>
  </si>
  <si>
    <t>ks</t>
  </si>
  <si>
    <t>-511896490</t>
  </si>
  <si>
    <t>73</t>
  </si>
  <si>
    <t>509201R</t>
  </si>
  <si>
    <t>Nástropní svítidlo LED 20W, 4000K</t>
  </si>
  <si>
    <t>-1517588357</t>
  </si>
  <si>
    <t>74</t>
  </si>
  <si>
    <t>509202R</t>
  </si>
  <si>
    <t>stropní panel do podhledu LED 40W, 4000K</t>
  </si>
  <si>
    <t>-691605712</t>
  </si>
  <si>
    <t>751</t>
  </si>
  <si>
    <t>Vzduchotechnika</t>
  </si>
  <si>
    <t>75</t>
  </si>
  <si>
    <t>751510861</t>
  </si>
  <si>
    <t>Demontáž vzduchotechnického potrubí plechového do suti čtyřhranného s přírubou, průřezu přes 0,03 do 0,13 m2</t>
  </si>
  <si>
    <t>1954404043</t>
  </si>
  <si>
    <t>76</t>
  </si>
  <si>
    <t>644941111</t>
  </si>
  <si>
    <t>Montáž průvětrníků nebo mřížek odvětrávacích velikosti do 150 x 200 mm</t>
  </si>
  <si>
    <t>772234755</t>
  </si>
  <si>
    <t>77</t>
  </si>
  <si>
    <t>55341428</t>
  </si>
  <si>
    <t>mřížka větrací nerezová kruhová se síťovinou 150mm</t>
  </si>
  <si>
    <t>-577476516</t>
  </si>
  <si>
    <t>79</t>
  </si>
  <si>
    <t>953943111</t>
  </si>
  <si>
    <t>Osazování drobných kovových předmětů výrobků ostatních jinde neuvedených do vynechaných či vysekaných kapes zdiva, se zajištěním polohy se zalitím maltou cementovou, hmotnosti do 1 kg/kus</t>
  </si>
  <si>
    <t>-113016289</t>
  </si>
  <si>
    <t>81</t>
  </si>
  <si>
    <t>751311092</t>
  </si>
  <si>
    <t>Montáž vyústí čtyřhranné do čtyřhranného potrubí, průřezu přes 0,040 do 0,080 m2</t>
  </si>
  <si>
    <t>-761186143</t>
  </si>
  <si>
    <t>83</t>
  </si>
  <si>
    <t>998751101</t>
  </si>
  <si>
    <t>Přesun hmot pro vzduchotechniku stanovený z hmotnosti přesunovaného materiálu vodorovná dopravní vzdálenost do 100 m v objektech výšky do 12 m</t>
  </si>
  <si>
    <t>-1371533518</t>
  </si>
  <si>
    <t>763</t>
  </si>
  <si>
    <t>Konstrukce suché výstavby</t>
  </si>
  <si>
    <t>84</t>
  </si>
  <si>
    <t>763121411</t>
  </si>
  <si>
    <t>Stěna předsazená ze sádrokartonových desek s nosnou konstrukcí z ocelových profilů CW, UW jednoduše opláštěná deskou standardní A tl. 12,5 mm, bez TI, EI 15 stěna tl. 62,5 mm, profil 50</t>
  </si>
  <si>
    <t>1649872114</t>
  </si>
  <si>
    <t>85</t>
  </si>
  <si>
    <t>763131451</t>
  </si>
  <si>
    <t>Podhled ze sádrokartonových desek dvouvrstvá zavěšená spodní konstrukce z ocelových profilů CD, UD jednoduše opláštěná deskou impregnovanou H2, tl. 12,5 mm, bez TI</t>
  </si>
  <si>
    <t>432859723</t>
  </si>
  <si>
    <t>86</t>
  </si>
  <si>
    <t>763131751</t>
  </si>
  <si>
    <t>Podhled ze sádrokartonových desek ostatní práce a konstrukce na podhledech ze sádrokartonových desek montáž parotěsné zábrany</t>
  </si>
  <si>
    <t>-57903037</t>
  </si>
  <si>
    <t>87</t>
  </si>
  <si>
    <t>28329274</t>
  </si>
  <si>
    <t>fólie PE vyztužená pro parotěsnou vrstvu (reakce na oheň - třída E) 110g/m2</t>
  </si>
  <si>
    <t>-1360023067</t>
  </si>
  <si>
    <t>88</t>
  </si>
  <si>
    <t>763431011</t>
  </si>
  <si>
    <t>Montáž podhledu minerálního včetně zavěšeného roštu polozapuštěného s panely vyjímatelnými, velikosti panelů do 0,36 m2</t>
  </si>
  <si>
    <t>-330769269</t>
  </si>
  <si>
    <t>89</t>
  </si>
  <si>
    <t>59036075</t>
  </si>
  <si>
    <t>panel akustický polozapuštěná hrana viditelný rošt š.24, bílá, tl 15mm</t>
  </si>
  <si>
    <t>1182951610</t>
  </si>
  <si>
    <t>90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</si>
  <si>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</si>
  <si>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</si>
  <si>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1752725635</t>
  </si>
  <si>
    <t>766</t>
  </si>
  <si>
    <t>Konstrukce truhlářské</t>
  </si>
  <si>
    <t>91</t>
  </si>
  <si>
    <t>766622216</t>
  </si>
  <si>
    <t>Montáž oken plastových plochy do 1 m2 včetně montáže rámu otevíravých do zdiva</t>
  </si>
  <si>
    <t>1860541396</t>
  </si>
  <si>
    <t>92</t>
  </si>
  <si>
    <t>61140049</t>
  </si>
  <si>
    <t>okno plastové otevíravé/sklopné dvojsklo do plochy 1m2</t>
  </si>
  <si>
    <t>1489938563</t>
  </si>
  <si>
    <t>93</t>
  </si>
  <si>
    <t>766691914</t>
  </si>
  <si>
    <t>Ostatní práce vyvěšení nebo zavěšení křídel s případným uložením a opětovným zavěšením po provedení stavebních změn dřevěných dveřních, plochy do 2 m2</t>
  </si>
  <si>
    <t>-1966230057</t>
  </si>
  <si>
    <t>94</t>
  </si>
  <si>
    <t>61160186R</t>
  </si>
  <si>
    <t>dveře dřevěné vnitřní hladké plné 1křídlé bílé 800x1970mm + kování</t>
  </si>
  <si>
    <t>1596748872</t>
  </si>
  <si>
    <t>95</t>
  </si>
  <si>
    <t>61160185R</t>
  </si>
  <si>
    <t>dveře dřevěné vnitřní hladké plné 1křídlé bílé 600x1970mm + kování</t>
  </si>
  <si>
    <t>-255457533</t>
  </si>
  <si>
    <t>96</t>
  </si>
  <si>
    <t>766695212</t>
  </si>
  <si>
    <t>Montáž ostatních truhlářských konstrukcí prahů dveří jednokřídlových, šířky do 100 mm</t>
  </si>
  <si>
    <t>-1206783543</t>
  </si>
  <si>
    <t>97</t>
  </si>
  <si>
    <t>61187156</t>
  </si>
  <si>
    <t>práh dveřní dřevěný dubový tl 20mm dl 820mm š 100mm</t>
  </si>
  <si>
    <t>-1076930254</t>
  </si>
  <si>
    <t>98</t>
  </si>
  <si>
    <t>61187116</t>
  </si>
  <si>
    <t>práh dveřní dřevěný dubový tl 20mm dl 620mm š 100mm</t>
  </si>
  <si>
    <t>-1715057352</t>
  </si>
  <si>
    <t>99</t>
  </si>
  <si>
    <t>998766101</t>
  </si>
  <si>
    <t>Přesun hmot pro konstrukce truhlářské stanovený z hmotnosti přesunovaného materiálu vodorovná dopravní vzdálenost do 50 m v objektech výšky do 6 m</t>
  </si>
  <si>
    <t>-1067272739</t>
  </si>
  <si>
    <t>771</t>
  </si>
  <si>
    <t>Podlahy z dlaždic</t>
  </si>
  <si>
    <t>101</t>
  </si>
  <si>
    <t>771573810</t>
  </si>
  <si>
    <t>Demontáž podlah z dlaždic keramických lepených</t>
  </si>
  <si>
    <t>-1669842180</t>
  </si>
  <si>
    <t>102</t>
  </si>
  <si>
    <t>776111311</t>
  </si>
  <si>
    <t>Příprava podkladu vysátí podlah</t>
  </si>
  <si>
    <t>-1268372792</t>
  </si>
  <si>
    <t>103</t>
  </si>
  <si>
    <t>771591111</t>
  </si>
  <si>
    <t>Příprava podkladu před provedením dlažby nátěr penetrační na podlahu</t>
  </si>
  <si>
    <t>406985594</t>
  </si>
  <si>
    <t>104</t>
  </si>
  <si>
    <t>771151012</t>
  </si>
  <si>
    <t>Příprava podkladu před provedením dlažby samonivelační stěrka min.pevnosti 20 MPa, tloušťky přes 3 do 5 mm</t>
  </si>
  <si>
    <t>967051110</t>
  </si>
  <si>
    <t>105</t>
  </si>
  <si>
    <t>711193121</t>
  </si>
  <si>
    <t>Izolace proti zemní vlhkosti ostatní těsnicí hmotou dvousložkovou na bázi cementu na ploše vodorovné V</t>
  </si>
  <si>
    <t>-2136128950</t>
  </si>
  <si>
    <t>106</t>
  </si>
  <si>
    <t>771574112</t>
  </si>
  <si>
    <t>Montáž podlah z dlaždic keramických lepených flexibilním lepidlem maloformátových hladkých přes 9 do 12 ks/m2</t>
  </si>
  <si>
    <t>1756585753</t>
  </si>
  <si>
    <t>107</t>
  </si>
  <si>
    <t>5976100R</t>
  </si>
  <si>
    <t>dlažba keramická protiskluzná</t>
  </si>
  <si>
    <t>1614035359</t>
  </si>
  <si>
    <t>108</t>
  </si>
  <si>
    <t>998771102</t>
  </si>
  <si>
    <t>Přesun hmot pro podlahy z dlaždic stanovený z hmotnosti přesunovaného materiálu vodorovná dopravní vzdálenost do 50 m v objektech výšky přes 6 do 12 m</t>
  </si>
  <si>
    <t>1346878827</t>
  </si>
  <si>
    <t>776</t>
  </si>
  <si>
    <t>Podlahy povlakové</t>
  </si>
  <si>
    <t>109</t>
  </si>
  <si>
    <t>-77927992</t>
  </si>
  <si>
    <t>110</t>
  </si>
  <si>
    <t>776121111</t>
  </si>
  <si>
    <t>Příprava podkladu penetrace vodou ředitelná na savý podklad (válečkováním) ředěná v poměru 1:3 podlah</t>
  </si>
  <si>
    <t>-381519837</t>
  </si>
  <si>
    <t>111</t>
  </si>
  <si>
    <t>776141113</t>
  </si>
  <si>
    <t>Příprava podkladu vyrovnání samonivelační stěrkou podlah min.pevnosti 20 MPa, tloušťky přes 5 do 8 mm</t>
  </si>
  <si>
    <t>-658367344</t>
  </si>
  <si>
    <t>112</t>
  </si>
  <si>
    <t>776221111</t>
  </si>
  <si>
    <t>Montáž podlahovin z PVC lepením standardním lepidlem z pásů standardních</t>
  </si>
  <si>
    <t>1693350276</t>
  </si>
  <si>
    <t>113</t>
  </si>
  <si>
    <t>28412245</t>
  </si>
  <si>
    <t>krytina podlahová heterogenní š 1,5m tl 2mm</t>
  </si>
  <si>
    <t>-1426626171</t>
  </si>
  <si>
    <t>114</t>
  </si>
  <si>
    <t>776223111</t>
  </si>
  <si>
    <t>Montáž podlahovin z PVC spoj podlah svařováním za tepla (včetně frézování)</t>
  </si>
  <si>
    <t>1997088063</t>
  </si>
  <si>
    <t>115</t>
  </si>
  <si>
    <t>776411111</t>
  </si>
  <si>
    <t>Montáž soklíků lepením obvodových, výšky do 80 mm</t>
  </si>
  <si>
    <t>113565078</t>
  </si>
  <si>
    <t>116</t>
  </si>
  <si>
    <t>28411004</t>
  </si>
  <si>
    <t>lišta soklová PVC samolepící 30x30mm</t>
  </si>
  <si>
    <t>1425827645</t>
  </si>
  <si>
    <t>117</t>
  </si>
  <si>
    <t>998776101</t>
  </si>
  <si>
    <t>Přesun hmot pro podlahy povlakové stanovený z hmotnosti přesunovaného materiálu vodorovná dopravní vzdálenost do 50 m v objektech výšky do 6 m</t>
  </si>
  <si>
    <t>-2022318831</t>
  </si>
  <si>
    <t>781</t>
  </si>
  <si>
    <t>Dokončovací práce - obklady</t>
  </si>
  <si>
    <t>118</t>
  </si>
  <si>
    <t>781471810</t>
  </si>
  <si>
    <t>Demontáž obkladů z dlaždic keramických kladených do malty</t>
  </si>
  <si>
    <t>654825074</t>
  </si>
  <si>
    <t>119</t>
  </si>
  <si>
    <t>781121011</t>
  </si>
  <si>
    <t>Příprava podkladu před provedením obkladu nátěr penetrační na stěnu</t>
  </si>
  <si>
    <t>424173430</t>
  </si>
  <si>
    <t>120</t>
  </si>
  <si>
    <t>711193131</t>
  </si>
  <si>
    <t>Izolace proti zemní vlhkosti ostatní těsnicí hmotou dvousložkovou na bázi cementu na ploše svislé S</t>
  </si>
  <si>
    <t>855738242</t>
  </si>
  <si>
    <t>121</t>
  </si>
  <si>
    <t>781474114</t>
  </si>
  <si>
    <t>Montáž obkladů vnitřních stěn z dlaždic keramických lepených flexibilním lepidlem maloformátových hladkých přes 19 do 22 ks/m2</t>
  </si>
  <si>
    <t>-1980845797</t>
  </si>
  <si>
    <t>122</t>
  </si>
  <si>
    <t>59761040</t>
  </si>
  <si>
    <t>obklad keramický hladký přes 19 do 22ks/m2</t>
  </si>
  <si>
    <t>-1412522999</t>
  </si>
  <si>
    <t>123</t>
  </si>
  <si>
    <t>781494111</t>
  </si>
  <si>
    <t>Obklad - dokončující práce profily ukončovací lepené flexibilním lepidlem rohové</t>
  </si>
  <si>
    <t>1931592840</t>
  </si>
  <si>
    <t>124</t>
  </si>
  <si>
    <t>781494511</t>
  </si>
  <si>
    <t>Obklad - dokončující práce profily ukončovací lepené flexibilním lepidlem ukončovací</t>
  </si>
  <si>
    <t>-1236286831</t>
  </si>
  <si>
    <t>125</t>
  </si>
  <si>
    <t>781491021</t>
  </si>
  <si>
    <t>Montáž zrcadel lepených silikonovým tmelem na keramický obklad, plochy do 1 m2</t>
  </si>
  <si>
    <t>-532655249</t>
  </si>
  <si>
    <t>126</t>
  </si>
  <si>
    <t>63465122R</t>
  </si>
  <si>
    <t>zrcadlo čiré tl 3mm rozměr 500x700mm</t>
  </si>
  <si>
    <t>439005002</t>
  </si>
  <si>
    <t>127</t>
  </si>
  <si>
    <t>998781102</t>
  </si>
  <si>
    <t>Přesun hmot pro obklady keramické stanovený z hmotnosti přesunovaného materiálu vodorovná dopravní vzdálenost do 50 m v objektech výšky přes 6 do 12 m</t>
  </si>
  <si>
    <t>-1510160780</t>
  </si>
  <si>
    <t>783</t>
  </si>
  <si>
    <t>Dokončovací práce - nátěry</t>
  </si>
  <si>
    <t>128</t>
  </si>
  <si>
    <t>783314201</t>
  </si>
  <si>
    <t>Základní antikorozní nátěr zámečnických konstrukcí jednonásobný syntetický standardní</t>
  </si>
  <si>
    <t>11029673</t>
  </si>
  <si>
    <t>129</t>
  </si>
  <si>
    <t>783317101</t>
  </si>
  <si>
    <t>Krycí nátěr (email) zámečnických konstrukcí jednonásobný syntetický standardní</t>
  </si>
  <si>
    <t>-1461118779</t>
  </si>
  <si>
    <t>130</t>
  </si>
  <si>
    <t>783813131</t>
  </si>
  <si>
    <t>Penetrační nátěr omítek hladkých omítek hladkých, zrnitých tenkovrstvých nebo štukových stupně členitosti 1 a 2 syntetický</t>
  </si>
  <si>
    <t>-439884349</t>
  </si>
  <si>
    <t>131</t>
  </si>
  <si>
    <t>783817121</t>
  </si>
  <si>
    <t>Krycí (ochranný ) nátěr omítek jednonásobný hladkých omítek hladkých, zrnitých tenkovrstvých nebo štukových stupně členitosti 1 a 2 syntetický</t>
  </si>
  <si>
    <t>306861833</t>
  </si>
  <si>
    <t>784</t>
  </si>
  <si>
    <t>Dokončovací práce - malby a tapety</t>
  </si>
  <si>
    <t>132</t>
  </si>
  <si>
    <t>784121001</t>
  </si>
  <si>
    <t>Oškrabání malby v místnostech výšky do 3,80 m</t>
  </si>
  <si>
    <t>-1484601905</t>
  </si>
  <si>
    <t>133</t>
  </si>
  <si>
    <t>784181001</t>
  </si>
  <si>
    <t>Pačokování jednonásobné v místnostech výšky do 3,80 m</t>
  </si>
  <si>
    <t>-150778089</t>
  </si>
  <si>
    <t>134</t>
  </si>
  <si>
    <t>784211111</t>
  </si>
  <si>
    <t>Malby z malířských směsí otěruvzdorných za mokra dvojnásobné, bílé za mokra otěruvzdorné velmi dobře v místnostech výšky do 3,80 m</t>
  </si>
  <si>
    <t>459387320</t>
  </si>
  <si>
    <t>135</t>
  </si>
  <si>
    <t>784221101</t>
  </si>
  <si>
    <t>Malby z malířských směsí otěruvzdorných za sucha dvojnásobné, bílé za sucha otěruvzdorné dobře v místnostech výšky do 3,80 m</t>
  </si>
  <si>
    <t>1474982257</t>
  </si>
  <si>
    <t>POLOŽKOVÝ SOUPIS PŘEDPOKLÁDÁNÝCH OBJEMŮ PRACÍ</t>
  </si>
  <si>
    <t>Poznámka</t>
  </si>
  <si>
    <t>J. hmotnost_x000D_
[t]</t>
  </si>
  <si>
    <t>Hmotnost_x000D_
celkem [t]</t>
  </si>
  <si>
    <t>Náklady z rozpočtu</t>
  </si>
  <si>
    <t>1 - VRN pro zakázky finančního objemu do 10.000,- Kč bez DPH</t>
  </si>
  <si>
    <t xml:space="preserve">    VRN1 - Průzkumné, geodetické a projektové práce</t>
  </si>
  <si>
    <t>010001000</t>
  </si>
  <si>
    <t>Průzkumné, geodetické a projektové práce</t>
  </si>
  <si>
    <t>Kč</t>
  </si>
  <si>
    <t>Bez omezení, dle konkrétní zakázky</t>
  </si>
  <si>
    <t>zákl. přenesená</t>
  </si>
  <si>
    <t xml:space="preserve">    VRN3 - Zařízení staveniště</t>
  </si>
  <si>
    <t>030001000</t>
  </si>
  <si>
    <t>Zařízení staveniště</t>
  </si>
  <si>
    <t>%</t>
  </si>
  <si>
    <t>Maximální % objem VRN cenové nabídky.</t>
  </si>
  <si>
    <t xml:space="preserve">    VRN4 - Inženýrská činnost</t>
  </si>
  <si>
    <t>040001000</t>
  </si>
  <si>
    <t>Inženýrská činnost</t>
  </si>
  <si>
    <t xml:space="preserve">    VRN6 - Územní vlivy</t>
  </si>
  <si>
    <t>060001000</t>
  </si>
  <si>
    <t>Územní vlivy</t>
  </si>
  <si>
    <t>065002000</t>
  </si>
  <si>
    <r>
      <t xml:space="preserve">Mimostaveništní doprava materiálů - </t>
    </r>
    <r>
      <rPr>
        <i/>
        <sz val="8"/>
        <rFont val="Trebuchet MS"/>
        <family val="2"/>
        <charset val="238"/>
      </rPr>
      <t>dodávek zařízení a objemných technologií</t>
    </r>
  </si>
  <si>
    <t>Km</t>
  </si>
  <si>
    <t>Bez omezení, dle skutečné vzdálenosti</t>
  </si>
  <si>
    <t xml:space="preserve">    VRN7 - Provozní vlivy</t>
  </si>
  <si>
    <t>070001000</t>
  </si>
  <si>
    <t>Provozní vlivy</t>
  </si>
  <si>
    <t xml:space="preserve">    VRN8 - Přesun stavebních kapacit</t>
  </si>
  <si>
    <t>081002000</t>
  </si>
  <si>
    <t>Doprava zaměstnanců</t>
  </si>
  <si>
    <t>084003000</t>
  </si>
  <si>
    <t>Příplatky za práci v noci, o sobotách a nedělích, ve státem uznaný svátek</t>
  </si>
  <si>
    <t xml:space="preserve">    VRN9 - Ostatní náklady</t>
  </si>
  <si>
    <t>090001000</t>
  </si>
  <si>
    <t>Ostatní náklady</t>
  </si>
  <si>
    <t>2 - VRN pro zakázky finančního objemu od 10 001,- Kč do 200 000,- Kč</t>
  </si>
  <si>
    <t>3 - VRN pro zakázky finančního objemu od 200 001,- Kč  avíce</t>
  </si>
  <si>
    <t>Běžná a havarijní údržba objektů ve správě SPS OŘ ÚL 2021-2023 (SO 03 Ústí nad Labem)</t>
  </si>
  <si>
    <t>Běžná a havarijní údržba objektů                                                                                                                                          ve správě SPS OŘ ÚL 2021-2023
LIMITNÍ VÝŠE VEDLEJŠÍCH ROZPOČTOVÝCH NÁKLADŮ</t>
  </si>
  <si>
    <t>Běžná a havarijní údržba objektů ve správě SPS OŘ ÚL 2021-2023 (SO 02 Most)</t>
  </si>
  <si>
    <t>Běžná a havarijní údržba objektů ve správě SPS OŘ ÚL 2021-2023 (SO 01 Karlovy Vary)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</si>
</sst>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b/>
      <sz val="10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10"/>
      <name val="Arial CE"/>
      <charset val="238"/>
    </font>
    <font>
      <b/>
      <sz val="14"/>
      <name val="Arial CE"/>
      <charset val="238"/>
    </font>
    <font>
      <b/>
      <sz val="8"/>
      <name val="Arial CE"/>
      <charset val="238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name val="Trebuchet MS"/>
      <family val="2"/>
      <charset val="238"/>
    </font>
    <font>
      <sz val="8"/>
      <color rgb="FF960000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name val="Trebuchet MS"/>
      <family val="2"/>
      <charset val="238"/>
    </font>
    <font>
      <sz val="8"/>
      <color rgb="FF969696"/>
      <name val="Trebuchet MS"/>
      <family val="2"/>
      <charset val="238"/>
    </font>
    <font>
      <i/>
      <sz val="8"/>
      <name val="Trebuchet MS"/>
      <family val="2"/>
      <charset val="238"/>
    </font>
    <font>
      <b/>
      <sz val="8"/>
      <color rgb="FF00B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2"/>
      <color rgb="FFFF0000"/>
      <name val="Trebuchet MS"/>
      <family val="2"/>
      <charset val="238"/>
    </font>
    <font>
      <b/>
      <sz val="10"/>
      <color rgb="FFFF0000"/>
      <name val="Trebuchet MS"/>
      <family val="2"/>
      <charset val="238"/>
    </font>
    <font>
      <sz val="10"/>
      <color rgb="FFFF0000"/>
      <name val="Trebuchet MS"/>
      <family val="2"/>
      <charset val="238"/>
    </font>
    <font>
      <sz val="8"/>
      <color rgb="FF00B050"/>
      <name val="Trebuchet M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rgb="FF969696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/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Protection="1"/>
    <xf numFmtId="0" fontId="0" fillId="0" borderId="3" xfId="0" applyBorder="1" applyAlignment="1">
      <alignment vertical="center"/>
    </xf>
    <xf numFmtId="0" fontId="0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2" fillId="0" borderId="7" xfId="0" applyNumberFormat="1" applyFont="1" applyBorder="1" applyAlignment="1"/>
    <xf numFmtId="164" fontId="12" fillId="0" borderId="8" xfId="0" applyNumberFormat="1" applyFont="1" applyBorder="1" applyAlignment="1"/>
    <xf numFmtId="4" fontId="13" fillId="0" borderId="0" xfId="0" applyNumberFormat="1" applyFont="1" applyAlignment="1">
      <alignment vertical="center"/>
    </xf>
    <xf numFmtId="0" fontId="5" fillId="0" borderId="3" xfId="0" applyFont="1" applyBorder="1" applyAlignme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9" xfId="0" applyFont="1" applyBorder="1" applyAlignment="1"/>
    <xf numFmtId="0" fontId="5" fillId="0" borderId="0" xfId="0" applyFont="1" applyBorder="1" applyAlignment="1"/>
    <xf numFmtId="164" fontId="5" fillId="0" borderId="0" xfId="0" applyNumberFormat="1" applyFont="1" applyBorder="1" applyAlignment="1"/>
    <xf numFmtId="164" fontId="5" fillId="0" borderId="10" xfId="0" applyNumberFormat="1" applyFont="1" applyBorder="1" applyAlignment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64" fontId="9" fillId="0" borderId="0" xfId="0" applyNumberFormat="1" applyFont="1" applyBorder="1" applyAlignment="1">
      <alignment vertical="center"/>
    </xf>
    <xf numFmtId="164" fontId="9" fillId="0" borderId="10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0" borderId="17" xfId="0" applyFont="1" applyBorder="1" applyAlignment="1" applyProtection="1">
      <alignment horizontal="center" vertical="center"/>
      <protection locked="0"/>
    </xf>
    <xf numFmtId="49" fontId="14" fillId="0" borderId="17" xfId="0" applyNumberFormat="1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>
      <alignment vertical="center"/>
    </xf>
    <xf numFmtId="0" fontId="14" fillId="0" borderId="9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164" fontId="9" fillId="0" borderId="15" xfId="0" applyNumberFormat="1" applyFont="1" applyBorder="1" applyAlignment="1">
      <alignment vertical="center"/>
    </xf>
    <xf numFmtId="164" fontId="9" fillId="0" borderId="16" xfId="0" applyNumberFormat="1" applyFont="1" applyBorder="1" applyAlignment="1">
      <alignment vertical="center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" fontId="8" fillId="0" borderId="17" xfId="0" applyNumberFormat="1" applyFont="1" applyBorder="1" applyAlignment="1" applyProtection="1">
      <alignment vertical="center"/>
      <protection locked="0"/>
    </xf>
    <xf numFmtId="4" fontId="8" fillId="0" borderId="17" xfId="0" applyNumberFormat="1" applyFont="1" applyBorder="1" applyAlignment="1" applyProtection="1">
      <alignment vertical="center"/>
      <protection locked="0"/>
    </xf>
    <xf numFmtId="1" fontId="5" fillId="0" borderId="0" xfId="0" applyNumberFormat="1" applyFont="1" applyAlignment="1"/>
    <xf numFmtId="1" fontId="14" fillId="0" borderId="17" xfId="0" applyNumberFormat="1" applyFont="1" applyBorder="1" applyAlignment="1" applyProtection="1">
      <alignment vertical="center"/>
      <protection locked="0"/>
    </xf>
    <xf numFmtId="4" fontId="14" fillId="0" borderId="17" xfId="0" applyNumberFormat="1" applyFont="1" applyBorder="1" applyAlignment="1" applyProtection="1">
      <alignment vertical="center"/>
      <protection locked="0"/>
    </xf>
    <xf numFmtId="1" fontId="0" fillId="0" borderId="5" xfId="0" applyNumberFormat="1" applyFont="1" applyBorder="1" applyAlignment="1">
      <alignment vertical="center"/>
    </xf>
    <xf numFmtId="4" fontId="8" fillId="0" borderId="13" xfId="0" applyNumberFormat="1" applyFont="1" applyBorder="1" applyAlignment="1" applyProtection="1">
      <alignment vertical="center"/>
      <protection locked="0"/>
    </xf>
    <xf numFmtId="4" fontId="14" fillId="0" borderId="13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0" fillId="2" borderId="18" xfId="0" applyFont="1" applyFill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0" xfId="0" applyBorder="1"/>
    <xf numFmtId="0" fontId="0" fillId="0" borderId="18" xfId="0" applyBorder="1"/>
    <xf numFmtId="0" fontId="0" fillId="0" borderId="21" xfId="0" applyFont="1" applyBorder="1" applyAlignment="1">
      <alignment vertical="center"/>
    </xf>
    <xf numFmtId="0" fontId="8" fillId="2" borderId="2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5" fillId="0" borderId="18" xfId="0" applyFont="1" applyBorder="1" applyAlignment="1"/>
    <xf numFmtId="0" fontId="4" fillId="0" borderId="0" xfId="0" applyFont="1" applyBorder="1" applyAlignment="1">
      <alignment horizontal="left"/>
    </xf>
    <xf numFmtId="1" fontId="8" fillId="0" borderId="23" xfId="0" applyNumberFormat="1" applyFont="1" applyBorder="1" applyAlignment="1" applyProtection="1">
      <alignment vertical="center"/>
      <protection locked="0"/>
    </xf>
    <xf numFmtId="1" fontId="5" fillId="0" borderId="18" xfId="0" applyNumberFormat="1" applyFont="1" applyBorder="1" applyAlignment="1"/>
    <xf numFmtId="1" fontId="14" fillId="0" borderId="23" xfId="0" applyNumberFormat="1" applyFont="1" applyBorder="1" applyAlignment="1" applyProtection="1">
      <alignment vertical="center"/>
      <protection locked="0"/>
    </xf>
    <xf numFmtId="1" fontId="0" fillId="0" borderId="20" xfId="0" applyNumberFormat="1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1" fontId="0" fillId="0" borderId="0" xfId="0" applyNumberFormat="1"/>
    <xf numFmtId="0" fontId="19" fillId="0" borderId="0" xfId="0" applyFont="1" applyBorder="1"/>
    <xf numFmtId="0" fontId="19" fillId="0" borderId="1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3" xfId="0" applyFont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/>
    </xf>
    <xf numFmtId="0" fontId="19" fillId="0" borderId="6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164" fontId="27" fillId="0" borderId="7" xfId="0" applyNumberFormat="1" applyFont="1" applyBorder="1" applyAlignment="1"/>
    <xf numFmtId="164" fontId="27" fillId="0" borderId="8" xfId="0" applyNumberFormat="1" applyFont="1" applyBorder="1" applyAlignment="1"/>
    <xf numFmtId="0" fontId="28" fillId="0" borderId="3" xfId="0" applyFont="1" applyBorder="1" applyAlignment="1"/>
    <xf numFmtId="0" fontId="28" fillId="0" borderId="0" xfId="0" applyFont="1" applyBorder="1" applyAlignment="1"/>
    <xf numFmtId="0" fontId="29" fillId="0" borderId="0" xfId="0" applyFont="1" applyBorder="1" applyAlignment="1">
      <alignment horizontal="left"/>
    </xf>
    <xf numFmtId="0" fontId="28" fillId="0" borderId="25" xfId="0" applyFont="1" applyBorder="1" applyAlignment="1"/>
    <xf numFmtId="0" fontId="28" fillId="0" borderId="0" xfId="0" applyFont="1" applyAlignment="1"/>
    <xf numFmtId="0" fontId="28" fillId="0" borderId="9" xfId="0" applyFont="1" applyBorder="1" applyAlignment="1"/>
    <xf numFmtId="164" fontId="28" fillId="0" borderId="0" xfId="0" applyNumberFormat="1" applyFont="1" applyBorder="1" applyAlignment="1"/>
    <xf numFmtId="164" fontId="28" fillId="0" borderId="10" xfId="0" applyNumberFormat="1" applyFont="1" applyBorder="1" applyAlignment="1"/>
    <xf numFmtId="0" fontId="30" fillId="0" borderId="0" xfId="0" applyFont="1" applyBorder="1" applyAlignment="1">
      <alignment horizontal="left"/>
    </xf>
    <xf numFmtId="0" fontId="19" fillId="0" borderId="3" xfId="0" applyFont="1" applyBorder="1" applyAlignment="1" applyProtection="1">
      <alignment vertical="center"/>
      <protection locked="0"/>
    </xf>
    <xf numFmtId="0" fontId="31" fillId="0" borderId="17" xfId="0" applyFont="1" applyBorder="1" applyAlignment="1" applyProtection="1">
      <alignment horizontal="center" vertical="center"/>
      <protection locked="0"/>
    </xf>
    <xf numFmtId="49" fontId="31" fillId="0" borderId="17" xfId="0" applyNumberFormat="1" applyFont="1" applyBorder="1" applyAlignment="1" applyProtection="1">
      <alignment horizontal="left" vertical="center" wrapText="1"/>
      <protection locked="0"/>
    </xf>
    <xf numFmtId="0" fontId="31" fillId="0" borderId="17" xfId="0" applyFont="1" applyBorder="1" applyAlignment="1" applyProtection="1">
      <alignment horizontal="center" vertical="center" wrapText="1"/>
      <protection locked="0"/>
    </xf>
    <xf numFmtId="165" fontId="31" fillId="0" borderId="17" xfId="0" applyNumberFormat="1" applyFont="1" applyBorder="1" applyAlignment="1" applyProtection="1">
      <alignment vertical="center"/>
      <protection locked="0"/>
    </xf>
    <xf numFmtId="0" fontId="19" fillId="0" borderId="25" xfId="0" applyFont="1" applyBorder="1" applyAlignment="1" applyProtection="1">
      <alignment vertical="center"/>
      <protection locked="0"/>
    </xf>
    <xf numFmtId="0" fontId="32" fillId="0" borderId="17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164" fontId="32" fillId="0" borderId="0" xfId="0" applyNumberFormat="1" applyFont="1" applyBorder="1" applyAlignment="1">
      <alignment vertical="center"/>
    </xf>
    <xf numFmtId="164" fontId="32" fillId="0" borderId="10" xfId="0" applyNumberFormat="1" applyFont="1" applyBorder="1" applyAlignment="1">
      <alignment vertical="center"/>
    </xf>
    <xf numFmtId="0" fontId="31" fillId="0" borderId="0" xfId="0" applyFont="1" applyBorder="1" applyAlignment="1" applyProtection="1">
      <alignment horizontal="center" vertical="center"/>
      <protection locked="0"/>
    </xf>
    <xf numFmtId="49" fontId="31" fillId="0" borderId="0" xfId="0" applyNumberFormat="1" applyFont="1" applyBorder="1" applyAlignment="1" applyProtection="1">
      <alignment horizontal="left" vertical="center" wrapText="1"/>
      <protection locked="0"/>
    </xf>
    <xf numFmtId="0" fontId="31" fillId="0" borderId="0" xfId="0" applyFont="1" applyBorder="1" applyAlignment="1" applyProtection="1">
      <alignment horizontal="center" vertical="center" wrapText="1"/>
      <protection locked="0"/>
    </xf>
    <xf numFmtId="165" fontId="31" fillId="0" borderId="0" xfId="0" applyNumberFormat="1" applyFont="1" applyBorder="1" applyAlignment="1" applyProtection="1">
      <alignment vertical="center"/>
      <protection locked="0"/>
    </xf>
    <xf numFmtId="0" fontId="32" fillId="0" borderId="9" xfId="0" applyFont="1" applyBorder="1" applyAlignment="1">
      <alignment horizontal="left" vertical="center"/>
    </xf>
    <xf numFmtId="0" fontId="34" fillId="0" borderId="0" xfId="0" applyFont="1" applyAlignment="1"/>
    <xf numFmtId="0" fontId="19" fillId="0" borderId="4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9" fillId="0" borderId="27" xfId="0" applyFont="1" applyBorder="1" applyAlignment="1">
      <alignment vertical="center"/>
    </xf>
    <xf numFmtId="0" fontId="19" fillId="0" borderId="28" xfId="0" applyFont="1" applyBorder="1" applyAlignment="1">
      <alignment vertical="center"/>
    </xf>
    <xf numFmtId="0" fontId="19" fillId="0" borderId="29" xfId="0" applyFont="1" applyBorder="1" applyAlignment="1">
      <alignment vertical="center"/>
    </xf>
    <xf numFmtId="0" fontId="19" fillId="0" borderId="30" xfId="0" applyFont="1" applyBorder="1"/>
    <xf numFmtId="0" fontId="35" fillId="0" borderId="0" xfId="0" applyFont="1" applyBorder="1" applyAlignment="1"/>
    <xf numFmtId="0" fontId="36" fillId="0" borderId="0" xfId="0" applyFont="1" applyBorder="1" applyAlignment="1">
      <alignment horizontal="left"/>
    </xf>
    <xf numFmtId="0" fontId="37" fillId="0" borderId="0" xfId="0" applyFont="1" applyBorder="1"/>
    <xf numFmtId="0" fontId="19" fillId="0" borderId="0" xfId="0" applyFont="1"/>
    <xf numFmtId="0" fontId="38" fillId="0" borderId="0" xfId="0" applyFont="1" applyBorder="1" applyAlignment="1">
      <alignment horizontal="left"/>
    </xf>
    <xf numFmtId="0" fontId="38" fillId="0" borderId="0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9" fontId="35" fillId="0" borderId="0" xfId="0" applyNumberFormat="1" applyFont="1" applyBorder="1" applyAlignment="1" applyProtection="1">
      <alignment horizontal="left" vertical="center" wrapText="1"/>
      <protection locked="0"/>
    </xf>
    <xf numFmtId="0" fontId="35" fillId="0" borderId="0" xfId="0" applyFont="1" applyBorder="1" applyAlignment="1" applyProtection="1">
      <alignment horizontal="center" vertical="center" wrapText="1"/>
      <protection locked="0"/>
    </xf>
    <xf numFmtId="165" fontId="35" fillId="0" borderId="0" xfId="0" applyNumberFormat="1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vertical="center"/>
      <protection locked="0"/>
    </xf>
    <xf numFmtId="165" fontId="39" fillId="0" borderId="0" xfId="0" applyNumberFormat="1" applyFont="1" applyBorder="1" applyAlignment="1" applyProtection="1">
      <alignment vertical="center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49" fontId="39" fillId="0" borderId="0" xfId="0" applyNumberFormat="1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center" vertical="center" wrapText="1"/>
      <protection locked="0"/>
    </xf>
    <xf numFmtId="0" fontId="34" fillId="0" borderId="0" xfId="0" applyFont="1" applyBorder="1" applyAlignment="1"/>
    <xf numFmtId="0" fontId="38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39" fillId="0" borderId="0" xfId="0" applyFont="1" applyBorder="1" applyAlignment="1" applyProtection="1">
      <alignment horizontal="left" vertical="center" wrapText="1"/>
      <protection locked="0"/>
    </xf>
    <xf numFmtId="4" fontId="39" fillId="0" borderId="0" xfId="0" applyNumberFormat="1" applyFont="1" applyBorder="1" applyAlignment="1" applyProtection="1">
      <alignment horizontal="center" vertical="center"/>
      <protection locked="0"/>
    </xf>
    <xf numFmtId="0" fontId="35" fillId="0" borderId="0" xfId="0" applyFont="1" applyBorder="1" applyAlignment="1" applyProtection="1">
      <alignment horizontal="left" vertical="center" wrapText="1"/>
      <protection locked="0"/>
    </xf>
    <xf numFmtId="4" fontId="35" fillId="0" borderId="0" xfId="0" applyNumberFormat="1" applyFont="1" applyBorder="1" applyAlignment="1" applyProtection="1">
      <alignment horizontal="center" vertical="center"/>
      <protection locked="0"/>
    </xf>
    <xf numFmtId="4" fontId="38" fillId="0" borderId="0" xfId="0" applyNumberFormat="1" applyFont="1" applyBorder="1" applyAlignment="1"/>
    <xf numFmtId="4" fontId="36" fillId="0" borderId="0" xfId="0" applyNumberFormat="1" applyFont="1" applyBorder="1" applyAlignment="1"/>
    <xf numFmtId="0" fontId="31" fillId="0" borderId="17" xfId="0" applyFont="1" applyBorder="1" applyAlignment="1" applyProtection="1">
      <alignment horizontal="left" vertical="center" wrapText="1"/>
      <protection locked="0"/>
    </xf>
    <xf numFmtId="4" fontId="31" fillId="0" borderId="11" xfId="0" applyNumberFormat="1" applyFont="1" applyBorder="1" applyAlignment="1" applyProtection="1">
      <alignment horizontal="center" vertical="center"/>
      <protection locked="0"/>
    </xf>
    <xf numFmtId="4" fontId="31" fillId="0" borderId="12" xfId="0" applyNumberFormat="1" applyFont="1" applyBorder="1" applyAlignment="1" applyProtection="1">
      <alignment horizontal="center" vertical="center"/>
      <protection locked="0"/>
    </xf>
    <xf numFmtId="4" fontId="31" fillId="0" borderId="13" xfId="0" applyNumberFormat="1" applyFont="1" applyBorder="1" applyAlignment="1" applyProtection="1">
      <alignment horizontal="center" vertical="center"/>
      <protection locked="0"/>
    </xf>
    <xf numFmtId="4" fontId="30" fillId="0" borderId="15" xfId="0" applyNumberFormat="1" applyFont="1" applyBorder="1" applyAlignment="1"/>
    <xf numFmtId="4" fontId="30" fillId="0" borderId="15" xfId="0" applyNumberFormat="1" applyFont="1" applyBorder="1" applyAlignment="1">
      <alignment vertical="center"/>
    </xf>
    <xf numFmtId="0" fontId="31" fillId="0" borderId="7" xfId="0" applyFont="1" applyBorder="1" applyAlignment="1" applyProtection="1">
      <alignment horizontal="left" vertical="center" wrapText="1"/>
      <protection locked="0"/>
    </xf>
    <xf numFmtId="4" fontId="31" fillId="0" borderId="7" xfId="0" applyNumberFormat="1" applyFont="1" applyBorder="1" applyAlignment="1" applyProtection="1">
      <alignment horizontal="center" vertical="center"/>
      <protection locked="0"/>
    </xf>
    <xf numFmtId="4" fontId="29" fillId="0" borderId="2" xfId="0" applyNumberFormat="1" applyFont="1" applyBorder="1" applyAlignment="1"/>
    <xf numFmtId="4" fontId="29" fillId="0" borderId="2" xfId="0" applyNumberFormat="1" applyFont="1" applyBorder="1" applyAlignment="1">
      <alignment vertical="center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22" fillId="2" borderId="12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4" fontId="25" fillId="0" borderId="7" xfId="0" applyNumberFormat="1" applyFont="1" applyBorder="1" applyAlignment="1"/>
    <xf numFmtId="4" fontId="26" fillId="0" borderId="7" xfId="0" applyNumberFormat="1" applyFont="1" applyBorder="1" applyAlignment="1">
      <alignment vertical="center"/>
    </xf>
    <xf numFmtId="4" fontId="29" fillId="0" borderId="0" xfId="0" applyNumberFormat="1" applyFont="1" applyBorder="1" applyAlignment="1"/>
    <xf numFmtId="4" fontId="29" fillId="0" borderId="0" xfId="0" applyNumberFormat="1" applyFont="1" applyBorder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98"/>
  <sheetViews>
    <sheetView showGridLines="0" tabSelected="1" workbookViewId="0">
      <selection activeCell="S16" sqref="S1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12.33203125" style="1" customWidth="1"/>
    <col min="8" max="8" width="22.6640625" style="1" customWidth="1"/>
    <col min="9" max="9" width="20.1640625" style="1" hidden="1" customWidth="1"/>
    <col min="10" max="10" width="36.1640625" style="1" hidden="1" customWidth="1"/>
    <col min="11" max="11" width="38.5" style="1" hidden="1" customWidth="1"/>
    <col min="12" max="12" width="32.83203125" style="1" hidden="1" customWidth="1"/>
    <col min="13" max="13" width="39.33203125" style="1" hidden="1" customWidth="1"/>
    <col min="14" max="14" width="26" style="1" hidden="1" customWidth="1"/>
    <col min="15" max="15" width="28.83203125" style="1" hidden="1" customWidth="1"/>
    <col min="16" max="16" width="33.83203125" style="1" hidden="1" customWidth="1"/>
    <col min="17" max="17" width="32.6640625" style="1" hidden="1" customWidth="1"/>
    <col min="18" max="18" width="28.83203125" style="1" customWidth="1"/>
    <col min="19" max="19" width="16.33203125" style="1" customWidth="1"/>
    <col min="26" max="47" width="9.33203125" style="1" hidden="1"/>
  </cols>
  <sheetData>
    <row r="1" spans="1:29" x14ac:dyDescent="0.2">
      <c r="A1" s="23"/>
    </row>
    <row r="3" spans="1:29" s="2" customFormat="1" ht="6.95" customHeight="1" x14ac:dyDescent="0.2">
      <c r="A3" s="10"/>
      <c r="B3" s="14"/>
      <c r="C3" s="15"/>
      <c r="D3" s="15"/>
      <c r="E3" s="15"/>
      <c r="F3" s="15"/>
      <c r="G3" s="15"/>
      <c r="H3" s="97"/>
      <c r="I3" s="15"/>
      <c r="P3" s="10"/>
      <c r="Q3" s="10"/>
      <c r="R3" s="10"/>
      <c r="S3" s="10"/>
    </row>
    <row r="4" spans="1:29" s="2" customFormat="1" ht="24.95" customHeight="1" x14ac:dyDescent="0.2">
      <c r="A4" s="10"/>
      <c r="B4" s="11"/>
      <c r="C4" s="78" t="s">
        <v>600</v>
      </c>
      <c r="D4" s="79"/>
      <c r="E4" s="79"/>
      <c r="F4" s="79"/>
      <c r="G4" s="79"/>
      <c r="H4" s="106"/>
      <c r="I4" s="10"/>
      <c r="P4" s="10"/>
      <c r="Q4" s="10"/>
      <c r="R4" s="10"/>
      <c r="S4" s="10"/>
    </row>
    <row r="5" spans="1:29" s="2" customFormat="1" ht="6.95" customHeight="1" x14ac:dyDescent="0.2">
      <c r="A5" s="10"/>
      <c r="B5" s="11"/>
      <c r="C5" s="10"/>
      <c r="D5" s="10"/>
      <c r="E5" s="10"/>
      <c r="F5" s="10"/>
      <c r="G5" s="10"/>
      <c r="H5" s="89"/>
      <c r="I5" s="10"/>
      <c r="P5" s="10"/>
      <c r="Q5" s="10"/>
      <c r="R5" s="10"/>
      <c r="S5" s="10"/>
    </row>
    <row r="6" spans="1:29" s="2" customFormat="1" ht="12" customHeight="1" x14ac:dyDescent="0.2">
      <c r="A6" s="10"/>
      <c r="B6" s="11"/>
      <c r="C6" s="9" t="s">
        <v>3</v>
      </c>
      <c r="D6" s="10"/>
      <c r="E6" s="88"/>
      <c r="F6" s="88"/>
      <c r="G6" s="88"/>
      <c r="H6" s="89"/>
      <c r="I6" s="10"/>
      <c r="P6" s="10"/>
      <c r="Q6" s="10"/>
      <c r="R6" s="10"/>
      <c r="S6" s="10"/>
    </row>
    <row r="7" spans="1:29" s="2" customFormat="1" ht="25.5" customHeight="1" x14ac:dyDescent="0.2">
      <c r="A7" s="10"/>
      <c r="B7" s="11"/>
      <c r="C7" s="10"/>
      <c r="D7" s="10"/>
      <c r="E7" s="181" t="s">
        <v>643</v>
      </c>
      <c r="F7" s="182"/>
      <c r="G7" s="182"/>
      <c r="H7" s="183"/>
      <c r="I7" s="10"/>
      <c r="P7" s="10"/>
      <c r="Q7" s="10"/>
      <c r="R7" s="10"/>
      <c r="S7" s="10"/>
    </row>
    <row r="8" spans="1:29" s="2" customFormat="1" ht="12" customHeight="1" x14ac:dyDescent="0.2">
      <c r="A8" s="10"/>
      <c r="B8" s="11"/>
      <c r="C8" s="9" t="s">
        <v>15</v>
      </c>
      <c r="D8" s="10"/>
      <c r="E8" s="88"/>
      <c r="F8" s="88"/>
      <c r="G8" s="88"/>
      <c r="H8" s="89"/>
      <c r="I8" s="10"/>
      <c r="P8" s="10"/>
      <c r="Q8" s="10"/>
      <c r="R8" s="10"/>
      <c r="S8" s="10"/>
    </row>
    <row r="9" spans="1:29" s="2" customFormat="1" ht="16.5" customHeight="1" x14ac:dyDescent="0.2">
      <c r="A9" s="10"/>
      <c r="B9" s="11"/>
      <c r="C9" s="10"/>
      <c r="D9" s="10"/>
      <c r="E9" s="178" t="s">
        <v>12</v>
      </c>
      <c r="F9" s="179"/>
      <c r="G9" s="179"/>
      <c r="H9" s="180"/>
      <c r="I9" s="10"/>
      <c r="P9" s="10"/>
      <c r="Q9" s="10"/>
      <c r="R9" s="10"/>
      <c r="S9" s="10"/>
    </row>
    <row r="10" spans="1:29" s="2" customFormat="1" ht="6.95" customHeight="1" x14ac:dyDescent="0.2">
      <c r="A10" s="10"/>
      <c r="B10" s="11"/>
      <c r="C10" s="10"/>
      <c r="D10" s="10"/>
      <c r="E10" s="88"/>
      <c r="F10" s="88"/>
      <c r="G10" s="88"/>
      <c r="H10" s="89"/>
      <c r="I10" s="10"/>
      <c r="P10" s="10"/>
      <c r="Q10" s="10"/>
      <c r="R10" s="10"/>
      <c r="S10" s="10"/>
    </row>
    <row r="11" spans="1:29" s="2" customFormat="1" ht="10.35" customHeight="1" x14ac:dyDescent="0.2">
      <c r="A11" s="10"/>
      <c r="B11" s="11"/>
      <c r="C11" s="10"/>
      <c r="D11" s="10"/>
      <c r="E11" s="88"/>
      <c r="F11" s="88"/>
      <c r="G11" s="88"/>
      <c r="H11" s="89"/>
      <c r="I11" s="10"/>
      <c r="P11" s="10"/>
      <c r="Q11" s="10"/>
      <c r="R11" s="10"/>
      <c r="S11" s="10"/>
    </row>
    <row r="12" spans="1:29" s="2" customFormat="1" ht="29.25" customHeight="1" x14ac:dyDescent="0.2">
      <c r="A12" s="10"/>
      <c r="B12" s="11"/>
      <c r="C12" s="26" t="s">
        <v>16</v>
      </c>
      <c r="D12" s="25"/>
      <c r="E12" s="90"/>
      <c r="F12" s="90"/>
      <c r="G12" s="90"/>
      <c r="H12" s="91"/>
      <c r="I12" s="25"/>
      <c r="P12" s="10"/>
      <c r="Q12" s="10"/>
      <c r="R12" s="10"/>
      <c r="S12" s="10"/>
    </row>
    <row r="13" spans="1:29" s="2" customFormat="1" ht="10.35" customHeight="1" x14ac:dyDescent="0.2">
      <c r="A13" s="10"/>
      <c r="B13" s="11"/>
      <c r="C13" s="10"/>
      <c r="D13" s="10"/>
      <c r="E13" s="88"/>
      <c r="F13" s="88"/>
      <c r="G13" s="88"/>
      <c r="H13" s="89"/>
      <c r="I13" s="10"/>
      <c r="P13" s="10"/>
      <c r="Q13" s="10"/>
      <c r="R13" s="10"/>
      <c r="S13" s="10"/>
    </row>
    <row r="14" spans="1:29" s="2" customFormat="1" ht="22.9" customHeight="1" x14ac:dyDescent="0.2">
      <c r="A14" s="10"/>
      <c r="B14" s="11"/>
      <c r="C14" s="27" t="s">
        <v>9</v>
      </c>
      <c r="D14" s="10"/>
      <c r="E14" s="88"/>
      <c r="F14" s="88"/>
      <c r="G14" s="88"/>
      <c r="H14" s="89"/>
      <c r="I14" s="10"/>
      <c r="P14" s="10"/>
      <c r="Q14" s="10"/>
      <c r="R14" s="10"/>
      <c r="S14" s="10"/>
      <c r="AC14" s="7" t="s">
        <v>17</v>
      </c>
    </row>
    <row r="15" spans="1:29" s="3" customFormat="1" ht="24.95" customHeight="1" x14ac:dyDescent="0.2">
      <c r="B15" s="28"/>
      <c r="D15" s="29" t="s">
        <v>18</v>
      </c>
      <c r="E15" s="30"/>
      <c r="F15" s="30"/>
      <c r="G15" s="30"/>
      <c r="H15" s="92"/>
    </row>
    <row r="16" spans="1:29" s="4" customFormat="1" ht="19.899999999999999" customHeight="1" x14ac:dyDescent="0.2">
      <c r="B16" s="31"/>
      <c r="D16" s="32" t="s">
        <v>19</v>
      </c>
      <c r="E16" s="33"/>
      <c r="F16" s="33"/>
      <c r="G16" s="33"/>
      <c r="H16" s="93"/>
    </row>
    <row r="17" spans="2:8" s="4" customFormat="1" ht="19.899999999999999" customHeight="1" x14ac:dyDescent="0.2">
      <c r="B17" s="31"/>
      <c r="D17" s="32" t="s">
        <v>20</v>
      </c>
      <c r="E17" s="33"/>
      <c r="F17" s="33"/>
      <c r="G17" s="33"/>
      <c r="H17" s="93"/>
    </row>
    <row r="18" spans="2:8" s="4" customFormat="1" ht="19.899999999999999" customHeight="1" x14ac:dyDescent="0.2">
      <c r="B18" s="31"/>
      <c r="D18" s="32" t="s">
        <v>21</v>
      </c>
      <c r="E18" s="33"/>
      <c r="F18" s="33"/>
      <c r="G18" s="33"/>
      <c r="H18" s="93"/>
    </row>
    <row r="19" spans="2:8" s="4" customFormat="1" ht="19.899999999999999" customHeight="1" x14ac:dyDescent="0.2">
      <c r="B19" s="31"/>
      <c r="D19" s="32" t="s">
        <v>22</v>
      </c>
      <c r="E19" s="33"/>
      <c r="F19" s="33"/>
      <c r="G19" s="33"/>
      <c r="H19" s="93"/>
    </row>
    <row r="20" spans="2:8" s="4" customFormat="1" ht="19.899999999999999" customHeight="1" x14ac:dyDescent="0.2">
      <c r="B20" s="31"/>
      <c r="D20" s="32" t="s">
        <v>23</v>
      </c>
      <c r="E20" s="33"/>
      <c r="F20" s="33"/>
      <c r="G20" s="33"/>
      <c r="H20" s="93"/>
    </row>
    <row r="21" spans="2:8" s="3" customFormat="1" ht="24.95" customHeight="1" x14ac:dyDescent="0.2">
      <c r="B21" s="28"/>
      <c r="D21" s="29" t="s">
        <v>24</v>
      </c>
      <c r="E21" s="30"/>
      <c r="F21" s="30"/>
      <c r="G21" s="30"/>
      <c r="H21" s="92"/>
    </row>
    <row r="22" spans="2:8" s="4" customFormat="1" ht="19.899999999999999" customHeight="1" x14ac:dyDescent="0.2">
      <c r="B22" s="31"/>
      <c r="D22" s="32" t="s">
        <v>25</v>
      </c>
      <c r="E22" s="33"/>
      <c r="F22" s="33"/>
      <c r="G22" s="33"/>
      <c r="H22" s="93"/>
    </row>
    <row r="23" spans="2:8" s="4" customFormat="1" ht="19.899999999999999" customHeight="1" x14ac:dyDescent="0.2">
      <c r="B23" s="31"/>
      <c r="D23" s="32" t="s">
        <v>26</v>
      </c>
      <c r="E23" s="33"/>
      <c r="F23" s="33"/>
      <c r="G23" s="33"/>
      <c r="H23" s="93"/>
    </row>
    <row r="24" spans="2:8" s="4" customFormat="1" ht="19.899999999999999" customHeight="1" x14ac:dyDescent="0.2">
      <c r="B24" s="31"/>
      <c r="D24" s="32" t="s">
        <v>27</v>
      </c>
      <c r="E24" s="33"/>
      <c r="F24" s="33"/>
      <c r="G24" s="33"/>
      <c r="H24" s="93"/>
    </row>
    <row r="25" spans="2:8" s="4" customFormat="1" ht="19.899999999999999" customHeight="1" x14ac:dyDescent="0.2">
      <c r="B25" s="31"/>
      <c r="D25" s="32" t="s">
        <v>28</v>
      </c>
      <c r="E25" s="33"/>
      <c r="F25" s="33"/>
      <c r="G25" s="33"/>
      <c r="H25" s="93"/>
    </row>
    <row r="26" spans="2:8" s="4" customFormat="1" ht="19.899999999999999" customHeight="1" x14ac:dyDescent="0.2">
      <c r="B26" s="31"/>
      <c r="D26" s="32" t="s">
        <v>29</v>
      </c>
      <c r="E26" s="33"/>
      <c r="F26" s="33"/>
      <c r="G26" s="33"/>
      <c r="H26" s="93"/>
    </row>
    <row r="27" spans="2:8" s="4" customFormat="1" ht="19.899999999999999" customHeight="1" x14ac:dyDescent="0.2">
      <c r="B27" s="31"/>
      <c r="D27" s="32" t="s">
        <v>30</v>
      </c>
      <c r="E27" s="33"/>
      <c r="F27" s="33"/>
      <c r="G27" s="33"/>
      <c r="H27" s="93"/>
    </row>
    <row r="28" spans="2:8" s="4" customFormat="1" ht="19.899999999999999" customHeight="1" x14ac:dyDescent="0.2">
      <c r="B28" s="31"/>
      <c r="D28" s="32" t="s">
        <v>31</v>
      </c>
      <c r="E28" s="33"/>
      <c r="F28" s="33"/>
      <c r="G28" s="33"/>
      <c r="H28" s="93"/>
    </row>
    <row r="29" spans="2:8" s="4" customFormat="1" ht="19.899999999999999" customHeight="1" x14ac:dyDescent="0.2">
      <c r="B29" s="31"/>
      <c r="D29" s="32" t="s">
        <v>32</v>
      </c>
      <c r="E29" s="33"/>
      <c r="F29" s="33"/>
      <c r="G29" s="33"/>
      <c r="H29" s="93"/>
    </row>
    <row r="30" spans="2:8" s="4" customFormat="1" ht="19.899999999999999" customHeight="1" x14ac:dyDescent="0.2">
      <c r="B30" s="31"/>
      <c r="D30" s="32" t="s">
        <v>33</v>
      </c>
      <c r="E30" s="33"/>
      <c r="F30" s="33"/>
      <c r="G30" s="33"/>
      <c r="H30" s="93"/>
    </row>
    <row r="31" spans="2:8" s="4" customFormat="1" ht="19.899999999999999" customHeight="1" x14ac:dyDescent="0.2">
      <c r="B31" s="31"/>
      <c r="D31" s="32" t="s">
        <v>34</v>
      </c>
      <c r="E31" s="33"/>
      <c r="F31" s="33"/>
      <c r="G31" s="33"/>
      <c r="H31" s="93"/>
    </row>
    <row r="32" spans="2:8" s="4" customFormat="1" ht="19.899999999999999" customHeight="1" x14ac:dyDescent="0.2">
      <c r="B32" s="31"/>
      <c r="D32" s="32" t="s">
        <v>35</v>
      </c>
      <c r="E32" s="33"/>
      <c r="F32" s="33"/>
      <c r="G32" s="33"/>
      <c r="H32" s="93"/>
    </row>
    <row r="33" spans="1:47" s="4" customFormat="1" ht="19.899999999999999" customHeight="1" x14ac:dyDescent="0.2">
      <c r="B33" s="31"/>
      <c r="D33" s="32" t="s">
        <v>36</v>
      </c>
      <c r="E33" s="33"/>
      <c r="F33" s="33"/>
      <c r="G33" s="33"/>
      <c r="H33" s="93"/>
    </row>
    <row r="34" spans="1:47" s="4" customFormat="1" ht="19.899999999999999" customHeight="1" x14ac:dyDescent="0.2">
      <c r="B34" s="31"/>
      <c r="D34" s="32" t="s">
        <v>37</v>
      </c>
      <c r="E34" s="33"/>
      <c r="F34" s="33"/>
      <c r="G34" s="33"/>
      <c r="H34" s="93"/>
    </row>
    <row r="35" spans="1:47" s="2" customFormat="1" ht="21.75" customHeight="1" x14ac:dyDescent="0.2">
      <c r="A35" s="10"/>
      <c r="B35" s="11"/>
      <c r="C35" s="10"/>
      <c r="D35" s="10"/>
      <c r="E35" s="88"/>
      <c r="F35" s="88"/>
      <c r="G35" s="88"/>
      <c r="H35" s="89"/>
      <c r="I35" s="10"/>
      <c r="P35" s="10"/>
      <c r="Q35" s="10"/>
      <c r="R35" s="10"/>
      <c r="S35" s="10"/>
    </row>
    <row r="36" spans="1:47" s="2" customFormat="1" ht="6.95" customHeight="1" x14ac:dyDescent="0.2">
      <c r="A36" s="10"/>
      <c r="B36" s="12"/>
      <c r="C36" s="13"/>
      <c r="D36" s="13"/>
      <c r="E36" s="13"/>
      <c r="F36" s="13"/>
      <c r="G36" s="13"/>
      <c r="H36" s="94"/>
      <c r="I36" s="13"/>
      <c r="P36" s="10"/>
      <c r="Q36" s="10"/>
      <c r="R36" s="10"/>
      <c r="S36" s="10"/>
    </row>
    <row r="37" spans="1:47" x14ac:dyDescent="0.2">
      <c r="E37" s="95"/>
      <c r="F37" s="95"/>
      <c r="G37" s="95"/>
      <c r="H37" s="96"/>
    </row>
    <row r="38" spans="1:47" x14ac:dyDescent="0.2">
      <c r="E38" s="95"/>
      <c r="F38" s="95"/>
      <c r="G38" s="95"/>
      <c r="H38" s="96"/>
    </row>
    <row r="39" spans="1:47" x14ac:dyDescent="0.2">
      <c r="E39" s="95"/>
      <c r="F39" s="95"/>
      <c r="G39" s="95"/>
      <c r="H39" s="96"/>
    </row>
    <row r="40" spans="1:47" s="2" customFormat="1" ht="6.95" customHeight="1" x14ac:dyDescent="0.2">
      <c r="A40" s="10"/>
      <c r="B40" s="14"/>
      <c r="C40" s="15"/>
      <c r="D40" s="15"/>
      <c r="E40" s="15"/>
      <c r="F40" s="15"/>
      <c r="G40" s="15"/>
      <c r="H40" s="97"/>
      <c r="I40" s="15"/>
      <c r="P40" s="10"/>
      <c r="Q40" s="10"/>
      <c r="R40" s="10"/>
      <c r="S40" s="10"/>
    </row>
    <row r="41" spans="1:47" s="2" customFormat="1" ht="24.95" customHeight="1" x14ac:dyDescent="0.2">
      <c r="A41" s="10"/>
      <c r="B41" s="11"/>
      <c r="C41" s="8" t="s">
        <v>38</v>
      </c>
      <c r="D41" s="10"/>
      <c r="E41" s="88"/>
      <c r="F41" s="88"/>
      <c r="G41" s="88"/>
      <c r="H41" s="89"/>
      <c r="I41" s="10"/>
      <c r="P41" s="10"/>
      <c r="Q41" s="10"/>
      <c r="R41" s="10"/>
      <c r="S41" s="10"/>
    </row>
    <row r="42" spans="1:47" s="2" customFormat="1" ht="10.35" customHeight="1" x14ac:dyDescent="0.2">
      <c r="A42" s="10"/>
      <c r="B42" s="11"/>
      <c r="C42" s="10"/>
      <c r="D42" s="10"/>
      <c r="E42" s="88"/>
      <c r="F42" s="88"/>
      <c r="G42" s="88"/>
      <c r="H42" s="89"/>
      <c r="I42" s="10"/>
      <c r="P42" s="10"/>
      <c r="Q42" s="10"/>
      <c r="R42" s="10"/>
      <c r="S42" s="10"/>
    </row>
    <row r="43" spans="1:47" s="5" customFormat="1" ht="29.25" customHeight="1" x14ac:dyDescent="0.2">
      <c r="A43" s="34"/>
      <c r="B43" s="35"/>
      <c r="C43" s="36" t="s">
        <v>39</v>
      </c>
      <c r="D43" s="37" t="s">
        <v>8</v>
      </c>
      <c r="E43" s="37" t="s">
        <v>6</v>
      </c>
      <c r="F43" s="37" t="s">
        <v>7</v>
      </c>
      <c r="G43" s="37" t="s">
        <v>40</v>
      </c>
      <c r="H43" s="98" t="s">
        <v>41</v>
      </c>
      <c r="I43" s="38" t="s">
        <v>42</v>
      </c>
      <c r="J43" s="17" t="s">
        <v>0</v>
      </c>
      <c r="K43" s="18" t="s">
        <v>4</v>
      </c>
      <c r="L43" s="18" t="s">
        <v>43</v>
      </c>
      <c r="M43" s="18" t="s">
        <v>44</v>
      </c>
      <c r="N43" s="18" t="s">
        <v>45</v>
      </c>
      <c r="O43" s="18" t="s">
        <v>46</v>
      </c>
      <c r="P43" s="18" t="s">
        <v>47</v>
      </c>
      <c r="Q43" s="19" t="s">
        <v>48</v>
      </c>
      <c r="R43" s="34"/>
      <c r="S43" s="34"/>
    </row>
    <row r="44" spans="1:47" s="2" customFormat="1" ht="22.9" customHeight="1" x14ac:dyDescent="0.2">
      <c r="A44" s="10"/>
      <c r="B44" s="11"/>
      <c r="C44" s="22" t="s">
        <v>49</v>
      </c>
      <c r="D44" s="10"/>
      <c r="E44" s="88"/>
      <c r="F44" s="88"/>
      <c r="G44" s="88"/>
      <c r="H44" s="89"/>
      <c r="I44" s="10"/>
      <c r="J44" s="20"/>
      <c r="K44" s="16"/>
      <c r="L44" s="21"/>
      <c r="M44" s="40">
        <f>M45+M84</f>
        <v>0</v>
      </c>
      <c r="N44" s="21"/>
      <c r="O44" s="40">
        <f>O45+O84</f>
        <v>548.84870674666672</v>
      </c>
      <c r="P44" s="21"/>
      <c r="Q44" s="41">
        <f>Q45+Q84</f>
        <v>251.3877</v>
      </c>
      <c r="R44" s="10"/>
      <c r="S44" s="10"/>
      <c r="AB44" s="7" t="s">
        <v>10</v>
      </c>
      <c r="AC44" s="7" t="s">
        <v>17</v>
      </c>
      <c r="AS44" s="42" t="e">
        <f>AS45+AS84</f>
        <v>#REF!</v>
      </c>
    </row>
    <row r="45" spans="1:47" s="6" customFormat="1" ht="25.9" customHeight="1" x14ac:dyDescent="0.2">
      <c r="B45" s="43"/>
      <c r="D45" s="44" t="s">
        <v>10</v>
      </c>
      <c r="E45" s="99" t="s">
        <v>50</v>
      </c>
      <c r="F45" s="99" t="s">
        <v>51</v>
      </c>
      <c r="G45" s="47"/>
      <c r="H45" s="100"/>
      <c r="J45" s="46"/>
      <c r="K45" s="47"/>
      <c r="L45" s="47"/>
      <c r="M45" s="48">
        <f>M46+M52+M63+M77+M82</f>
        <v>0</v>
      </c>
      <c r="N45" s="47"/>
      <c r="O45" s="48">
        <f>O46+O52+O63+O77+O82</f>
        <v>278.07783000000001</v>
      </c>
      <c r="P45" s="47"/>
      <c r="Q45" s="49">
        <f>Q46+Q52+Q63+Q77+Q82</f>
        <v>112.41000000000001</v>
      </c>
      <c r="Z45" s="44" t="s">
        <v>13</v>
      </c>
      <c r="AB45" s="50" t="s">
        <v>10</v>
      </c>
      <c r="AC45" s="50" t="s">
        <v>11</v>
      </c>
      <c r="AG45" s="44" t="s">
        <v>52</v>
      </c>
      <c r="AS45" s="51" t="e">
        <f>AS46+AS52+AS63+AS77+AS82</f>
        <v>#REF!</v>
      </c>
    </row>
    <row r="46" spans="1:47" s="6" customFormat="1" ht="22.9" customHeight="1" x14ac:dyDescent="0.2">
      <c r="B46" s="43"/>
      <c r="D46" s="44" t="s">
        <v>10</v>
      </c>
      <c r="E46" s="101" t="s">
        <v>53</v>
      </c>
      <c r="F46" s="101" t="s">
        <v>54</v>
      </c>
      <c r="G46" s="47"/>
      <c r="H46" s="100"/>
      <c r="J46" s="46"/>
      <c r="K46" s="47"/>
      <c r="L46" s="47"/>
      <c r="M46" s="48">
        <f>SUM(M47:M51)</f>
        <v>0</v>
      </c>
      <c r="N46" s="47"/>
      <c r="O46" s="48">
        <f>SUM(O47:O51)</f>
        <v>29.857229999999994</v>
      </c>
      <c r="P46" s="47"/>
      <c r="Q46" s="49">
        <f>SUM(Q47:Q51)</f>
        <v>0</v>
      </c>
      <c r="Z46" s="44" t="s">
        <v>13</v>
      </c>
      <c r="AB46" s="50" t="s">
        <v>10</v>
      </c>
      <c r="AC46" s="50" t="s">
        <v>13</v>
      </c>
      <c r="AG46" s="44" t="s">
        <v>52</v>
      </c>
      <c r="AS46" s="51" t="e">
        <f>SUM(AS47:AS51)</f>
        <v>#REF!</v>
      </c>
    </row>
    <row r="47" spans="1:47" s="2" customFormat="1" ht="36" customHeight="1" x14ac:dyDescent="0.2">
      <c r="A47" s="10"/>
      <c r="B47" s="53"/>
      <c r="C47" s="54" t="s">
        <v>13</v>
      </c>
      <c r="D47" s="54" t="s">
        <v>55</v>
      </c>
      <c r="E47" s="55" t="s">
        <v>56</v>
      </c>
      <c r="F47" s="56" t="s">
        <v>57</v>
      </c>
      <c r="G47" s="57" t="s">
        <v>58</v>
      </c>
      <c r="H47" s="102">
        <v>240</v>
      </c>
      <c r="I47" s="86">
        <v>100</v>
      </c>
      <c r="J47" s="58" t="s">
        <v>0</v>
      </c>
      <c r="K47" s="59" t="s">
        <v>5</v>
      </c>
      <c r="L47" s="60">
        <v>0</v>
      </c>
      <c r="M47" s="60">
        <f>L47*H47</f>
        <v>0</v>
      </c>
      <c r="N47" s="60">
        <v>5.6470000000000001E-3</v>
      </c>
      <c r="O47" s="60">
        <f>N47*H47</f>
        <v>1.35528</v>
      </c>
      <c r="P47" s="60">
        <v>0</v>
      </c>
      <c r="Q47" s="61">
        <f>P47*H47</f>
        <v>0</v>
      </c>
      <c r="R47" s="10"/>
      <c r="S47" s="10"/>
      <c r="Z47" s="62" t="s">
        <v>59</v>
      </c>
      <c r="AB47" s="62" t="s">
        <v>55</v>
      </c>
      <c r="AC47" s="62" t="s">
        <v>14</v>
      </c>
      <c r="AG47" s="7" t="s">
        <v>52</v>
      </c>
      <c r="AM47" s="63" t="e">
        <f>IF(K47="základní",#REF!,0)</f>
        <v>#REF!</v>
      </c>
      <c r="AN47" s="63">
        <f>IF(K47="snížená",#REF!,0)</f>
        <v>0</v>
      </c>
      <c r="AO47" s="63">
        <f>IF(K47="zákl. přenesená",#REF!,0)</f>
        <v>0</v>
      </c>
      <c r="AP47" s="63">
        <f>IF(K47="sníž. přenesená",#REF!,0)</f>
        <v>0</v>
      </c>
      <c r="AQ47" s="63">
        <f>IF(K47="nulová",#REF!,0)</f>
        <v>0</v>
      </c>
      <c r="AR47" s="7" t="s">
        <v>13</v>
      </c>
      <c r="AS47" s="63" t="e">
        <f>ROUND(#REF!*H47,2)</f>
        <v>#REF!</v>
      </c>
      <c r="AT47" s="7" t="s">
        <v>59</v>
      </c>
      <c r="AU47" s="62" t="s">
        <v>60</v>
      </c>
    </row>
    <row r="48" spans="1:47" s="2" customFormat="1" ht="48" customHeight="1" x14ac:dyDescent="0.2">
      <c r="A48" s="10"/>
      <c r="B48" s="53"/>
      <c r="C48" s="54" t="s">
        <v>14</v>
      </c>
      <c r="D48" s="54" t="s">
        <v>55</v>
      </c>
      <c r="E48" s="55" t="s">
        <v>61</v>
      </c>
      <c r="F48" s="56" t="s">
        <v>62</v>
      </c>
      <c r="G48" s="57" t="s">
        <v>63</v>
      </c>
      <c r="H48" s="102">
        <v>65</v>
      </c>
      <c r="I48" s="86">
        <v>1250</v>
      </c>
      <c r="J48" s="58" t="s">
        <v>0</v>
      </c>
      <c r="K48" s="59" t="s">
        <v>5</v>
      </c>
      <c r="L48" s="60">
        <v>0</v>
      </c>
      <c r="M48" s="60">
        <f>L48*H48</f>
        <v>0</v>
      </c>
      <c r="N48" s="60">
        <v>9.0990000000000001E-2</v>
      </c>
      <c r="O48" s="60">
        <f>N48*H48</f>
        <v>5.9143499999999998</v>
      </c>
      <c r="P48" s="60">
        <v>0</v>
      </c>
      <c r="Q48" s="61">
        <f>P48*H48</f>
        <v>0</v>
      </c>
      <c r="R48" s="10"/>
      <c r="S48" s="10"/>
      <c r="Z48" s="62" t="s">
        <v>59</v>
      </c>
      <c r="AB48" s="62" t="s">
        <v>55</v>
      </c>
      <c r="AC48" s="62" t="s">
        <v>14</v>
      </c>
      <c r="AG48" s="7" t="s">
        <v>52</v>
      </c>
      <c r="AM48" s="63" t="e">
        <f>IF(K48="základní",#REF!,0)</f>
        <v>#REF!</v>
      </c>
      <c r="AN48" s="63">
        <f>IF(K48="snížená",#REF!,0)</f>
        <v>0</v>
      </c>
      <c r="AO48" s="63">
        <f>IF(K48="zákl. přenesená",#REF!,0)</f>
        <v>0</v>
      </c>
      <c r="AP48" s="63">
        <f>IF(K48="sníž. přenesená",#REF!,0)</f>
        <v>0</v>
      </c>
      <c r="AQ48" s="63">
        <f>IF(K48="nulová",#REF!,0)</f>
        <v>0</v>
      </c>
      <c r="AR48" s="7" t="s">
        <v>13</v>
      </c>
      <c r="AS48" s="63" t="e">
        <f>ROUND(#REF!*H48,2)</f>
        <v>#REF!</v>
      </c>
      <c r="AT48" s="7" t="s">
        <v>59</v>
      </c>
      <c r="AU48" s="62" t="s">
        <v>64</v>
      </c>
    </row>
    <row r="49" spans="1:47" s="2" customFormat="1" ht="36" customHeight="1" x14ac:dyDescent="0.2">
      <c r="A49" s="10"/>
      <c r="B49" s="53"/>
      <c r="C49" s="54" t="s">
        <v>53</v>
      </c>
      <c r="D49" s="54" t="s">
        <v>55</v>
      </c>
      <c r="E49" s="55" t="s">
        <v>65</v>
      </c>
      <c r="F49" s="56" t="s">
        <v>66</v>
      </c>
      <c r="G49" s="57" t="s">
        <v>63</v>
      </c>
      <c r="H49" s="102">
        <v>100</v>
      </c>
      <c r="I49" s="86">
        <v>785</v>
      </c>
      <c r="J49" s="58" t="s">
        <v>0</v>
      </c>
      <c r="K49" s="59" t="s">
        <v>5</v>
      </c>
      <c r="L49" s="60">
        <v>0</v>
      </c>
      <c r="M49" s="60">
        <f>L49*H49</f>
        <v>0</v>
      </c>
      <c r="N49" s="60">
        <v>6.9169999999999995E-2</v>
      </c>
      <c r="O49" s="60">
        <f>N49*H49</f>
        <v>6.9169999999999998</v>
      </c>
      <c r="P49" s="60">
        <v>0</v>
      </c>
      <c r="Q49" s="61">
        <f>P49*H49</f>
        <v>0</v>
      </c>
      <c r="R49" s="10"/>
      <c r="S49" s="10"/>
      <c r="Z49" s="62" t="s">
        <v>59</v>
      </c>
      <c r="AB49" s="62" t="s">
        <v>55</v>
      </c>
      <c r="AC49" s="62" t="s">
        <v>14</v>
      </c>
      <c r="AG49" s="7" t="s">
        <v>52</v>
      </c>
      <c r="AM49" s="63" t="e">
        <f>IF(K49="základní",#REF!,0)</f>
        <v>#REF!</v>
      </c>
      <c r="AN49" s="63">
        <f>IF(K49="snížená",#REF!,0)</f>
        <v>0</v>
      </c>
      <c r="AO49" s="63">
        <f>IF(K49="zákl. přenesená",#REF!,0)</f>
        <v>0</v>
      </c>
      <c r="AP49" s="63">
        <f>IF(K49="sníž. přenesená",#REF!,0)</f>
        <v>0</v>
      </c>
      <c r="AQ49" s="63">
        <f>IF(K49="nulová",#REF!,0)</f>
        <v>0</v>
      </c>
      <c r="AR49" s="7" t="s">
        <v>13</v>
      </c>
      <c r="AS49" s="63" t="e">
        <f>ROUND(#REF!*H49,2)</f>
        <v>#REF!</v>
      </c>
      <c r="AT49" s="7" t="s">
        <v>59</v>
      </c>
      <c r="AU49" s="62" t="s">
        <v>67</v>
      </c>
    </row>
    <row r="50" spans="1:47" s="2" customFormat="1" ht="36" customHeight="1" x14ac:dyDescent="0.2">
      <c r="A50" s="10"/>
      <c r="B50" s="53"/>
      <c r="C50" s="54" t="s">
        <v>59</v>
      </c>
      <c r="D50" s="54" t="s">
        <v>55</v>
      </c>
      <c r="E50" s="55" t="s">
        <v>68</v>
      </c>
      <c r="F50" s="56" t="s">
        <v>69</v>
      </c>
      <c r="G50" s="57" t="s">
        <v>63</v>
      </c>
      <c r="H50" s="102">
        <v>100</v>
      </c>
      <c r="I50" s="86">
        <v>937</v>
      </c>
      <c r="J50" s="58" t="s">
        <v>0</v>
      </c>
      <c r="K50" s="59" t="s">
        <v>5</v>
      </c>
      <c r="L50" s="60">
        <v>0</v>
      </c>
      <c r="M50" s="60">
        <f>L50*H50</f>
        <v>0</v>
      </c>
      <c r="N50" s="60">
        <v>0.10324999999999999</v>
      </c>
      <c r="O50" s="60">
        <f>N50*H50</f>
        <v>10.324999999999999</v>
      </c>
      <c r="P50" s="60">
        <v>0</v>
      </c>
      <c r="Q50" s="61">
        <f>P50*H50</f>
        <v>0</v>
      </c>
      <c r="R50" s="10"/>
      <c r="S50" s="10"/>
      <c r="Z50" s="62" t="s">
        <v>59</v>
      </c>
      <c r="AB50" s="62" t="s">
        <v>55</v>
      </c>
      <c r="AC50" s="62" t="s">
        <v>14</v>
      </c>
      <c r="AG50" s="7" t="s">
        <v>52</v>
      </c>
      <c r="AM50" s="63" t="e">
        <f>IF(K50="základní",#REF!,0)</f>
        <v>#REF!</v>
      </c>
      <c r="AN50" s="63">
        <f>IF(K50="snížená",#REF!,0)</f>
        <v>0</v>
      </c>
      <c r="AO50" s="63">
        <f>IF(K50="zákl. přenesená",#REF!,0)</f>
        <v>0</v>
      </c>
      <c r="AP50" s="63">
        <f>IF(K50="sníž. přenesená",#REF!,0)</f>
        <v>0</v>
      </c>
      <c r="AQ50" s="63">
        <f>IF(K50="nulová",#REF!,0)</f>
        <v>0</v>
      </c>
      <c r="AR50" s="7" t="s">
        <v>13</v>
      </c>
      <c r="AS50" s="63" t="e">
        <f>ROUND(#REF!*H50,2)</f>
        <v>#REF!</v>
      </c>
      <c r="AT50" s="7" t="s">
        <v>59</v>
      </c>
      <c r="AU50" s="62" t="s">
        <v>70</v>
      </c>
    </row>
    <row r="51" spans="1:47" s="2" customFormat="1" ht="36" customHeight="1" x14ac:dyDescent="0.2">
      <c r="A51" s="10"/>
      <c r="B51" s="53"/>
      <c r="C51" s="54" t="s">
        <v>71</v>
      </c>
      <c r="D51" s="54" t="s">
        <v>55</v>
      </c>
      <c r="E51" s="55" t="s">
        <v>72</v>
      </c>
      <c r="F51" s="56" t="s">
        <v>73</v>
      </c>
      <c r="G51" s="57" t="s">
        <v>63</v>
      </c>
      <c r="H51" s="102">
        <v>130</v>
      </c>
      <c r="I51" s="86">
        <v>500</v>
      </c>
      <c r="J51" s="58" t="s">
        <v>0</v>
      </c>
      <c r="K51" s="59" t="s">
        <v>5</v>
      </c>
      <c r="L51" s="60">
        <v>0</v>
      </c>
      <c r="M51" s="60">
        <f>L51*H51</f>
        <v>0</v>
      </c>
      <c r="N51" s="60">
        <v>4.1119999999999997E-2</v>
      </c>
      <c r="O51" s="60">
        <f>N51*H51</f>
        <v>5.3455999999999992</v>
      </c>
      <c r="P51" s="60">
        <v>0</v>
      </c>
      <c r="Q51" s="61">
        <f>P51*H51</f>
        <v>0</v>
      </c>
      <c r="R51" s="10"/>
      <c r="S51" s="10"/>
      <c r="Z51" s="62" t="s">
        <v>59</v>
      </c>
      <c r="AB51" s="62" t="s">
        <v>55</v>
      </c>
      <c r="AC51" s="62" t="s">
        <v>14</v>
      </c>
      <c r="AG51" s="7" t="s">
        <v>52</v>
      </c>
      <c r="AM51" s="63" t="e">
        <f>IF(K51="základní",#REF!,0)</f>
        <v>#REF!</v>
      </c>
      <c r="AN51" s="63">
        <f>IF(K51="snížená",#REF!,0)</f>
        <v>0</v>
      </c>
      <c r="AO51" s="63">
        <f>IF(K51="zákl. přenesená",#REF!,0)</f>
        <v>0</v>
      </c>
      <c r="AP51" s="63">
        <f>IF(K51="sníž. přenesená",#REF!,0)</f>
        <v>0</v>
      </c>
      <c r="AQ51" s="63">
        <f>IF(K51="nulová",#REF!,0)</f>
        <v>0</v>
      </c>
      <c r="AR51" s="7" t="s">
        <v>13</v>
      </c>
      <c r="AS51" s="63" t="e">
        <f>ROUND(#REF!*H51,2)</f>
        <v>#REF!</v>
      </c>
      <c r="AT51" s="7" t="s">
        <v>59</v>
      </c>
      <c r="AU51" s="62" t="s">
        <v>74</v>
      </c>
    </row>
    <row r="52" spans="1:47" s="6" customFormat="1" ht="22.9" customHeight="1" x14ac:dyDescent="0.2">
      <c r="B52" s="43"/>
      <c r="D52" s="44" t="s">
        <v>10</v>
      </c>
      <c r="E52" s="101" t="s">
        <v>75</v>
      </c>
      <c r="F52" s="101" t="s">
        <v>76</v>
      </c>
      <c r="G52" s="47"/>
      <c r="H52" s="103"/>
      <c r="J52" s="46"/>
      <c r="K52" s="47"/>
      <c r="L52" s="47"/>
      <c r="M52" s="48">
        <f>SUM(M53:M62)</f>
        <v>0</v>
      </c>
      <c r="N52" s="47"/>
      <c r="O52" s="48">
        <f>SUM(O53:O62)</f>
        <v>248.18389999999999</v>
      </c>
      <c r="P52" s="47"/>
      <c r="Q52" s="49">
        <f>SUM(Q53:Q62)</f>
        <v>0</v>
      </c>
      <c r="Z52" s="44" t="s">
        <v>13</v>
      </c>
      <c r="AB52" s="50" t="s">
        <v>10</v>
      </c>
      <c r="AC52" s="50" t="s">
        <v>13</v>
      </c>
      <c r="AG52" s="44" t="s">
        <v>52</v>
      </c>
      <c r="AS52" s="51" t="e">
        <f>SUM(AS53:AS62)</f>
        <v>#REF!</v>
      </c>
    </row>
    <row r="53" spans="1:47" s="2" customFormat="1" ht="16.5" customHeight="1" x14ac:dyDescent="0.2">
      <c r="A53" s="10"/>
      <c r="B53" s="53"/>
      <c r="C53" s="54" t="s">
        <v>75</v>
      </c>
      <c r="D53" s="54" t="s">
        <v>55</v>
      </c>
      <c r="E53" s="55" t="s">
        <v>77</v>
      </c>
      <c r="F53" s="56" t="s">
        <v>78</v>
      </c>
      <c r="G53" s="57" t="s">
        <v>63</v>
      </c>
      <c r="H53" s="102">
        <v>40</v>
      </c>
      <c r="I53" s="86">
        <v>420</v>
      </c>
      <c r="J53" s="58" t="s">
        <v>0</v>
      </c>
      <c r="K53" s="59" t="s">
        <v>5</v>
      </c>
      <c r="L53" s="60">
        <v>0</v>
      </c>
      <c r="M53" s="60">
        <f t="shared" ref="M53:M62" si="0">L53*H53</f>
        <v>0</v>
      </c>
      <c r="N53" s="60">
        <v>0.04</v>
      </c>
      <c r="O53" s="60">
        <f t="shared" ref="O53:O62" si="1">N53*H53</f>
        <v>1.6</v>
      </c>
      <c r="P53" s="60">
        <v>0</v>
      </c>
      <c r="Q53" s="61">
        <f t="shared" ref="Q53:Q62" si="2">P53*H53</f>
        <v>0</v>
      </c>
      <c r="R53" s="10"/>
      <c r="S53" s="10"/>
      <c r="Z53" s="62" t="s">
        <v>59</v>
      </c>
      <c r="AB53" s="62" t="s">
        <v>55</v>
      </c>
      <c r="AC53" s="62" t="s">
        <v>14</v>
      </c>
      <c r="AG53" s="7" t="s">
        <v>52</v>
      </c>
      <c r="AM53" s="63" t="e">
        <f>IF(K53="základní",#REF!,0)</f>
        <v>#REF!</v>
      </c>
      <c r="AN53" s="63">
        <f>IF(K53="snížená",#REF!,0)</f>
        <v>0</v>
      </c>
      <c r="AO53" s="63">
        <f>IF(K53="zákl. přenesená",#REF!,0)</f>
        <v>0</v>
      </c>
      <c r="AP53" s="63">
        <f>IF(K53="sníž. přenesená",#REF!,0)</f>
        <v>0</v>
      </c>
      <c r="AQ53" s="63">
        <f>IF(K53="nulová",#REF!,0)</f>
        <v>0</v>
      </c>
      <c r="AR53" s="7" t="s">
        <v>13</v>
      </c>
      <c r="AS53" s="63" t="e">
        <f>ROUND(#REF!*H53,2)</f>
        <v>#REF!</v>
      </c>
      <c r="AT53" s="7" t="s">
        <v>59</v>
      </c>
      <c r="AU53" s="62" t="s">
        <v>79</v>
      </c>
    </row>
    <row r="54" spans="1:47" s="2" customFormat="1" ht="36" customHeight="1" x14ac:dyDescent="0.2">
      <c r="A54" s="10"/>
      <c r="B54" s="53"/>
      <c r="C54" s="54" t="s">
        <v>80</v>
      </c>
      <c r="D54" s="54" t="s">
        <v>55</v>
      </c>
      <c r="E54" s="55" t="s">
        <v>81</v>
      </c>
      <c r="F54" s="56" t="s">
        <v>82</v>
      </c>
      <c r="G54" s="57" t="s">
        <v>63</v>
      </c>
      <c r="H54" s="102">
        <v>600</v>
      </c>
      <c r="I54" s="86">
        <v>210</v>
      </c>
      <c r="J54" s="58" t="s">
        <v>0</v>
      </c>
      <c r="K54" s="59" t="s">
        <v>5</v>
      </c>
      <c r="L54" s="60">
        <v>0</v>
      </c>
      <c r="M54" s="60">
        <f t="shared" si="0"/>
        <v>0</v>
      </c>
      <c r="N54" s="60">
        <v>4.3839999999999999E-3</v>
      </c>
      <c r="O54" s="60">
        <f t="shared" si="1"/>
        <v>2.6303999999999998</v>
      </c>
      <c r="P54" s="60">
        <v>0</v>
      </c>
      <c r="Q54" s="61">
        <f t="shared" si="2"/>
        <v>0</v>
      </c>
      <c r="R54" s="10"/>
      <c r="S54" s="10"/>
      <c r="Z54" s="62" t="s">
        <v>59</v>
      </c>
      <c r="AB54" s="62" t="s">
        <v>55</v>
      </c>
      <c r="AC54" s="62" t="s">
        <v>14</v>
      </c>
      <c r="AG54" s="7" t="s">
        <v>52</v>
      </c>
      <c r="AM54" s="63" t="e">
        <f>IF(K54="základní",#REF!,0)</f>
        <v>#REF!</v>
      </c>
      <c r="AN54" s="63">
        <f>IF(K54="snížená",#REF!,0)</f>
        <v>0</v>
      </c>
      <c r="AO54" s="63">
        <f>IF(K54="zákl. přenesená",#REF!,0)</f>
        <v>0</v>
      </c>
      <c r="AP54" s="63">
        <f>IF(K54="sníž. přenesená",#REF!,0)</f>
        <v>0</v>
      </c>
      <c r="AQ54" s="63">
        <f>IF(K54="nulová",#REF!,0)</f>
        <v>0</v>
      </c>
      <c r="AR54" s="7" t="s">
        <v>13</v>
      </c>
      <c r="AS54" s="63" t="e">
        <f>ROUND(#REF!*H54,2)</f>
        <v>#REF!</v>
      </c>
      <c r="AT54" s="7" t="s">
        <v>59</v>
      </c>
      <c r="AU54" s="62" t="s">
        <v>83</v>
      </c>
    </row>
    <row r="55" spans="1:47" s="2" customFormat="1" ht="24" customHeight="1" x14ac:dyDescent="0.2">
      <c r="A55" s="10"/>
      <c r="B55" s="53"/>
      <c r="C55" s="54" t="s">
        <v>84</v>
      </c>
      <c r="D55" s="54" t="s">
        <v>55</v>
      </c>
      <c r="E55" s="55" t="s">
        <v>85</v>
      </c>
      <c r="F55" s="56" t="s">
        <v>86</v>
      </c>
      <c r="G55" s="57" t="s">
        <v>63</v>
      </c>
      <c r="H55" s="102">
        <v>600</v>
      </c>
      <c r="I55" s="86">
        <v>138</v>
      </c>
      <c r="J55" s="58" t="s">
        <v>0</v>
      </c>
      <c r="K55" s="59" t="s">
        <v>5</v>
      </c>
      <c r="L55" s="60">
        <v>0</v>
      </c>
      <c r="M55" s="60">
        <f t="shared" si="0"/>
        <v>0</v>
      </c>
      <c r="N55" s="60">
        <v>3.0000000000000001E-3</v>
      </c>
      <c r="O55" s="60">
        <f t="shared" si="1"/>
        <v>1.8</v>
      </c>
      <c r="P55" s="60">
        <v>0</v>
      </c>
      <c r="Q55" s="61">
        <f t="shared" si="2"/>
        <v>0</v>
      </c>
      <c r="R55" s="10"/>
      <c r="S55" s="10"/>
      <c r="Z55" s="62" t="s">
        <v>59</v>
      </c>
      <c r="AB55" s="62" t="s">
        <v>55</v>
      </c>
      <c r="AC55" s="62" t="s">
        <v>14</v>
      </c>
      <c r="AG55" s="7" t="s">
        <v>52</v>
      </c>
      <c r="AM55" s="63" t="e">
        <f>IF(K55="základní",#REF!,0)</f>
        <v>#REF!</v>
      </c>
      <c r="AN55" s="63">
        <f>IF(K55="snížená",#REF!,0)</f>
        <v>0</v>
      </c>
      <c r="AO55" s="63">
        <f>IF(K55="zákl. přenesená",#REF!,0)</f>
        <v>0</v>
      </c>
      <c r="AP55" s="63">
        <f>IF(K55="sníž. přenesená",#REF!,0)</f>
        <v>0</v>
      </c>
      <c r="AQ55" s="63">
        <f>IF(K55="nulová",#REF!,0)</f>
        <v>0</v>
      </c>
      <c r="AR55" s="7" t="s">
        <v>13</v>
      </c>
      <c r="AS55" s="63" t="e">
        <f>ROUND(#REF!*H55,2)</f>
        <v>#REF!</v>
      </c>
      <c r="AT55" s="7" t="s">
        <v>59</v>
      </c>
      <c r="AU55" s="62" t="s">
        <v>87</v>
      </c>
    </row>
    <row r="56" spans="1:47" s="2" customFormat="1" ht="36" customHeight="1" x14ac:dyDescent="0.2">
      <c r="A56" s="10"/>
      <c r="B56" s="53"/>
      <c r="C56" s="54" t="s">
        <v>88</v>
      </c>
      <c r="D56" s="54" t="s">
        <v>55</v>
      </c>
      <c r="E56" s="55" t="s">
        <v>89</v>
      </c>
      <c r="F56" s="56" t="s">
        <v>90</v>
      </c>
      <c r="G56" s="57" t="s">
        <v>63</v>
      </c>
      <c r="H56" s="102">
        <v>650</v>
      </c>
      <c r="I56" s="86">
        <v>245</v>
      </c>
      <c r="J56" s="58" t="s">
        <v>0</v>
      </c>
      <c r="K56" s="59" t="s">
        <v>5</v>
      </c>
      <c r="L56" s="60">
        <v>0</v>
      </c>
      <c r="M56" s="60">
        <f t="shared" si="0"/>
        <v>0</v>
      </c>
      <c r="N56" s="60">
        <v>1.575E-2</v>
      </c>
      <c r="O56" s="60">
        <f t="shared" si="1"/>
        <v>10.237500000000001</v>
      </c>
      <c r="P56" s="60">
        <v>0</v>
      </c>
      <c r="Q56" s="61">
        <f t="shared" si="2"/>
        <v>0</v>
      </c>
      <c r="R56" s="10"/>
      <c r="S56" s="10"/>
      <c r="Z56" s="62" t="s">
        <v>59</v>
      </c>
      <c r="AB56" s="62" t="s">
        <v>55</v>
      </c>
      <c r="AC56" s="62" t="s">
        <v>14</v>
      </c>
      <c r="AG56" s="7" t="s">
        <v>52</v>
      </c>
      <c r="AM56" s="63" t="e">
        <f>IF(K56="základní",#REF!,0)</f>
        <v>#REF!</v>
      </c>
      <c r="AN56" s="63">
        <f>IF(K56="snížená",#REF!,0)</f>
        <v>0</v>
      </c>
      <c r="AO56" s="63">
        <f>IF(K56="zákl. přenesená",#REF!,0)</f>
        <v>0</v>
      </c>
      <c r="AP56" s="63">
        <f>IF(K56="sníž. přenesená",#REF!,0)</f>
        <v>0</v>
      </c>
      <c r="AQ56" s="63">
        <f>IF(K56="nulová",#REF!,0)</f>
        <v>0</v>
      </c>
      <c r="AR56" s="7" t="s">
        <v>13</v>
      </c>
      <c r="AS56" s="63" t="e">
        <f>ROUND(#REF!*H56,2)</f>
        <v>#REF!</v>
      </c>
      <c r="AT56" s="7" t="s">
        <v>59</v>
      </c>
      <c r="AU56" s="62" t="s">
        <v>91</v>
      </c>
    </row>
    <row r="57" spans="1:47" s="2" customFormat="1" ht="24" customHeight="1" x14ac:dyDescent="0.2">
      <c r="A57" s="10"/>
      <c r="B57" s="53"/>
      <c r="C57" s="54" t="s">
        <v>92</v>
      </c>
      <c r="D57" s="54" t="s">
        <v>55</v>
      </c>
      <c r="E57" s="55" t="s">
        <v>93</v>
      </c>
      <c r="F57" s="56" t="s">
        <v>94</v>
      </c>
      <c r="G57" s="57" t="s">
        <v>58</v>
      </c>
      <c r="H57" s="102">
        <v>70</v>
      </c>
      <c r="I57" s="86">
        <v>100</v>
      </c>
      <c r="J57" s="58" t="s">
        <v>0</v>
      </c>
      <c r="K57" s="59" t="s">
        <v>5</v>
      </c>
      <c r="L57" s="60">
        <v>0</v>
      </c>
      <c r="M57" s="60">
        <f t="shared" si="0"/>
        <v>0</v>
      </c>
      <c r="N57" s="60">
        <v>3.5000000000000001E-3</v>
      </c>
      <c r="O57" s="60">
        <f t="shared" si="1"/>
        <v>0.245</v>
      </c>
      <c r="P57" s="60">
        <v>0</v>
      </c>
      <c r="Q57" s="61">
        <f t="shared" si="2"/>
        <v>0</v>
      </c>
      <c r="R57" s="10"/>
      <c r="S57" s="10"/>
      <c r="Z57" s="62" t="s">
        <v>59</v>
      </c>
      <c r="AB57" s="62" t="s">
        <v>55</v>
      </c>
      <c r="AC57" s="62" t="s">
        <v>14</v>
      </c>
      <c r="AG57" s="7" t="s">
        <v>52</v>
      </c>
      <c r="AM57" s="63" t="e">
        <f>IF(K57="základní",#REF!,0)</f>
        <v>#REF!</v>
      </c>
      <c r="AN57" s="63">
        <f>IF(K57="snížená",#REF!,0)</f>
        <v>0</v>
      </c>
      <c r="AO57" s="63">
        <f>IF(K57="zákl. přenesená",#REF!,0)</f>
        <v>0</v>
      </c>
      <c r="AP57" s="63">
        <f>IF(K57="sníž. přenesená",#REF!,0)</f>
        <v>0</v>
      </c>
      <c r="AQ57" s="63">
        <f>IF(K57="nulová",#REF!,0)</f>
        <v>0</v>
      </c>
      <c r="AR57" s="7" t="s">
        <v>13</v>
      </c>
      <c r="AS57" s="63" t="e">
        <f>ROUND(#REF!*H57,2)</f>
        <v>#REF!</v>
      </c>
      <c r="AT57" s="7" t="s">
        <v>59</v>
      </c>
      <c r="AU57" s="62" t="s">
        <v>95</v>
      </c>
    </row>
    <row r="58" spans="1:47" s="2" customFormat="1" ht="24" customHeight="1" x14ac:dyDescent="0.2">
      <c r="A58" s="10"/>
      <c r="B58" s="53"/>
      <c r="C58" s="54" t="s">
        <v>96</v>
      </c>
      <c r="D58" s="54" t="s">
        <v>55</v>
      </c>
      <c r="E58" s="55" t="s">
        <v>97</v>
      </c>
      <c r="F58" s="56" t="s">
        <v>98</v>
      </c>
      <c r="G58" s="57" t="s">
        <v>99</v>
      </c>
      <c r="H58" s="102">
        <v>270</v>
      </c>
      <c r="I58" s="86">
        <v>165</v>
      </c>
      <c r="J58" s="58" t="s">
        <v>0</v>
      </c>
      <c r="K58" s="59" t="s">
        <v>5</v>
      </c>
      <c r="L58" s="60">
        <v>0</v>
      </c>
      <c r="M58" s="60">
        <f t="shared" si="0"/>
        <v>0</v>
      </c>
      <c r="N58" s="60">
        <v>1.5E-3</v>
      </c>
      <c r="O58" s="60">
        <f t="shared" si="1"/>
        <v>0.40500000000000003</v>
      </c>
      <c r="P58" s="60">
        <v>0</v>
      </c>
      <c r="Q58" s="61">
        <f t="shared" si="2"/>
        <v>0</v>
      </c>
      <c r="R58" s="10"/>
      <c r="S58" s="10"/>
      <c r="Z58" s="62" t="s">
        <v>59</v>
      </c>
      <c r="AB58" s="62" t="s">
        <v>55</v>
      </c>
      <c r="AC58" s="62" t="s">
        <v>14</v>
      </c>
      <c r="AG58" s="7" t="s">
        <v>52</v>
      </c>
      <c r="AM58" s="63" t="e">
        <f>IF(K58="základní",#REF!,0)</f>
        <v>#REF!</v>
      </c>
      <c r="AN58" s="63">
        <f>IF(K58="snížená",#REF!,0)</f>
        <v>0</v>
      </c>
      <c r="AO58" s="63">
        <f>IF(K58="zákl. přenesená",#REF!,0)</f>
        <v>0</v>
      </c>
      <c r="AP58" s="63">
        <f>IF(K58="sníž. přenesená",#REF!,0)</f>
        <v>0</v>
      </c>
      <c r="AQ58" s="63">
        <f>IF(K58="nulová",#REF!,0)</f>
        <v>0</v>
      </c>
      <c r="AR58" s="7" t="s">
        <v>13</v>
      </c>
      <c r="AS58" s="63" t="e">
        <f>ROUND(#REF!*H58,2)</f>
        <v>#REF!</v>
      </c>
      <c r="AT58" s="7" t="s">
        <v>59</v>
      </c>
      <c r="AU58" s="62" t="s">
        <v>100</v>
      </c>
    </row>
    <row r="59" spans="1:47" s="2" customFormat="1" ht="24" customHeight="1" x14ac:dyDescent="0.2">
      <c r="A59" s="10"/>
      <c r="B59" s="53"/>
      <c r="C59" s="54" t="s">
        <v>101</v>
      </c>
      <c r="D59" s="54" t="s">
        <v>55</v>
      </c>
      <c r="E59" s="55" t="s">
        <v>102</v>
      </c>
      <c r="F59" s="56" t="s">
        <v>103</v>
      </c>
      <c r="G59" s="57" t="s">
        <v>104</v>
      </c>
      <c r="H59" s="102">
        <v>100</v>
      </c>
      <c r="I59" s="86">
        <v>4250</v>
      </c>
      <c r="J59" s="58" t="s">
        <v>0</v>
      </c>
      <c r="K59" s="59" t="s">
        <v>5</v>
      </c>
      <c r="L59" s="60">
        <v>0</v>
      </c>
      <c r="M59" s="60">
        <f t="shared" si="0"/>
        <v>0</v>
      </c>
      <c r="N59" s="60">
        <v>2.2563399999999998</v>
      </c>
      <c r="O59" s="60">
        <f t="shared" si="1"/>
        <v>225.63399999999999</v>
      </c>
      <c r="P59" s="60">
        <v>0</v>
      </c>
      <c r="Q59" s="61">
        <f t="shared" si="2"/>
        <v>0</v>
      </c>
      <c r="R59" s="10"/>
      <c r="S59" s="10"/>
      <c r="Z59" s="62" t="s">
        <v>59</v>
      </c>
      <c r="AB59" s="62" t="s">
        <v>55</v>
      </c>
      <c r="AC59" s="62" t="s">
        <v>14</v>
      </c>
      <c r="AG59" s="7" t="s">
        <v>52</v>
      </c>
      <c r="AM59" s="63" t="e">
        <f>IF(K59="základní",#REF!,0)</f>
        <v>#REF!</v>
      </c>
      <c r="AN59" s="63">
        <f>IF(K59="snížená",#REF!,0)</f>
        <v>0</v>
      </c>
      <c r="AO59" s="63">
        <f>IF(K59="zákl. přenesená",#REF!,0)</f>
        <v>0</v>
      </c>
      <c r="AP59" s="63">
        <f>IF(K59="sníž. přenesená",#REF!,0)</f>
        <v>0</v>
      </c>
      <c r="AQ59" s="63">
        <f>IF(K59="nulová",#REF!,0)</f>
        <v>0</v>
      </c>
      <c r="AR59" s="7" t="s">
        <v>13</v>
      </c>
      <c r="AS59" s="63" t="e">
        <f>ROUND(#REF!*H59,2)</f>
        <v>#REF!</v>
      </c>
      <c r="AT59" s="7" t="s">
        <v>59</v>
      </c>
      <c r="AU59" s="62" t="s">
        <v>105</v>
      </c>
    </row>
    <row r="60" spans="1:47" s="2" customFormat="1" ht="36" customHeight="1" x14ac:dyDescent="0.2">
      <c r="A60" s="10"/>
      <c r="B60" s="53"/>
      <c r="C60" s="54" t="s">
        <v>106</v>
      </c>
      <c r="D60" s="54" t="s">
        <v>55</v>
      </c>
      <c r="E60" s="55" t="s">
        <v>107</v>
      </c>
      <c r="F60" s="56" t="s">
        <v>108</v>
      </c>
      <c r="G60" s="57" t="s">
        <v>58</v>
      </c>
      <c r="H60" s="102">
        <v>100</v>
      </c>
      <c r="I60" s="86">
        <v>750</v>
      </c>
      <c r="J60" s="58" t="s">
        <v>0</v>
      </c>
      <c r="K60" s="59" t="s">
        <v>5</v>
      </c>
      <c r="L60" s="60">
        <v>0</v>
      </c>
      <c r="M60" s="60">
        <f t="shared" si="0"/>
        <v>0</v>
      </c>
      <c r="N60" s="60">
        <v>4.684E-2</v>
      </c>
      <c r="O60" s="60">
        <f t="shared" si="1"/>
        <v>4.6840000000000002</v>
      </c>
      <c r="P60" s="60">
        <v>0</v>
      </c>
      <c r="Q60" s="61">
        <f t="shared" si="2"/>
        <v>0</v>
      </c>
      <c r="R60" s="10"/>
      <c r="S60" s="10"/>
      <c r="Z60" s="62" t="s">
        <v>59</v>
      </c>
      <c r="AB60" s="62" t="s">
        <v>55</v>
      </c>
      <c r="AC60" s="62" t="s">
        <v>14</v>
      </c>
      <c r="AG60" s="7" t="s">
        <v>52</v>
      </c>
      <c r="AM60" s="63" t="e">
        <f>IF(K60="základní",#REF!,0)</f>
        <v>#REF!</v>
      </c>
      <c r="AN60" s="63">
        <f>IF(K60="snížená",#REF!,0)</f>
        <v>0</v>
      </c>
      <c r="AO60" s="63">
        <f>IF(K60="zákl. přenesená",#REF!,0)</f>
        <v>0</v>
      </c>
      <c r="AP60" s="63">
        <f>IF(K60="sníž. přenesená",#REF!,0)</f>
        <v>0</v>
      </c>
      <c r="AQ60" s="63">
        <f>IF(K60="nulová",#REF!,0)</f>
        <v>0</v>
      </c>
      <c r="AR60" s="7" t="s">
        <v>13</v>
      </c>
      <c r="AS60" s="63" t="e">
        <f>ROUND(#REF!*H60,2)</f>
        <v>#REF!</v>
      </c>
      <c r="AT60" s="7" t="s">
        <v>59</v>
      </c>
      <c r="AU60" s="62" t="s">
        <v>109</v>
      </c>
    </row>
    <row r="61" spans="1:47" s="2" customFormat="1" ht="24" customHeight="1" x14ac:dyDescent="0.2">
      <c r="A61" s="10"/>
      <c r="B61" s="53"/>
      <c r="C61" s="64" t="s">
        <v>110</v>
      </c>
      <c r="D61" s="64" t="s">
        <v>111</v>
      </c>
      <c r="E61" s="65" t="s">
        <v>112</v>
      </c>
      <c r="F61" s="66" t="s">
        <v>113</v>
      </c>
      <c r="G61" s="67" t="s">
        <v>58</v>
      </c>
      <c r="H61" s="104">
        <v>40</v>
      </c>
      <c r="I61" s="87">
        <v>1330</v>
      </c>
      <c r="J61" s="69" t="s">
        <v>0</v>
      </c>
      <c r="K61" s="70" t="s">
        <v>5</v>
      </c>
      <c r="L61" s="60">
        <v>0</v>
      </c>
      <c r="M61" s="60">
        <f t="shared" si="0"/>
        <v>0</v>
      </c>
      <c r="N61" s="60">
        <v>1.21E-2</v>
      </c>
      <c r="O61" s="60">
        <f t="shared" si="1"/>
        <v>0.48399999999999999</v>
      </c>
      <c r="P61" s="60">
        <v>0</v>
      </c>
      <c r="Q61" s="61">
        <f t="shared" si="2"/>
        <v>0</v>
      </c>
      <c r="R61" s="10"/>
      <c r="S61" s="10"/>
      <c r="Z61" s="62" t="s">
        <v>84</v>
      </c>
      <c r="AB61" s="62" t="s">
        <v>111</v>
      </c>
      <c r="AC61" s="62" t="s">
        <v>14</v>
      </c>
      <c r="AG61" s="7" t="s">
        <v>52</v>
      </c>
      <c r="AM61" s="63" t="e">
        <f>IF(K61="základní",#REF!,0)</f>
        <v>#REF!</v>
      </c>
      <c r="AN61" s="63">
        <f>IF(K61="snížená",#REF!,0)</f>
        <v>0</v>
      </c>
      <c r="AO61" s="63">
        <f>IF(K61="zákl. přenesená",#REF!,0)</f>
        <v>0</v>
      </c>
      <c r="AP61" s="63">
        <f>IF(K61="sníž. přenesená",#REF!,0)</f>
        <v>0</v>
      </c>
      <c r="AQ61" s="63">
        <f>IF(K61="nulová",#REF!,0)</f>
        <v>0</v>
      </c>
      <c r="AR61" s="7" t="s">
        <v>13</v>
      </c>
      <c r="AS61" s="63" t="e">
        <f>ROUND(#REF!*H61,2)</f>
        <v>#REF!</v>
      </c>
      <c r="AT61" s="7" t="s">
        <v>59</v>
      </c>
      <c r="AU61" s="62" t="s">
        <v>114</v>
      </c>
    </row>
    <row r="62" spans="1:47" s="2" customFormat="1" ht="24" customHeight="1" x14ac:dyDescent="0.2">
      <c r="A62" s="10"/>
      <c r="B62" s="53"/>
      <c r="C62" s="64" t="s">
        <v>2</v>
      </c>
      <c r="D62" s="64" t="s">
        <v>111</v>
      </c>
      <c r="E62" s="65" t="s">
        <v>115</v>
      </c>
      <c r="F62" s="66" t="s">
        <v>116</v>
      </c>
      <c r="G62" s="67" t="s">
        <v>58</v>
      </c>
      <c r="H62" s="104">
        <v>40</v>
      </c>
      <c r="I62" s="87">
        <v>1330</v>
      </c>
      <c r="J62" s="69" t="s">
        <v>0</v>
      </c>
      <c r="K62" s="70" t="s">
        <v>5</v>
      </c>
      <c r="L62" s="60">
        <v>0</v>
      </c>
      <c r="M62" s="60">
        <f t="shared" si="0"/>
        <v>0</v>
      </c>
      <c r="N62" s="60">
        <v>1.1599999999999999E-2</v>
      </c>
      <c r="O62" s="60">
        <f t="shared" si="1"/>
        <v>0.46399999999999997</v>
      </c>
      <c r="P62" s="60">
        <v>0</v>
      </c>
      <c r="Q62" s="61">
        <f t="shared" si="2"/>
        <v>0</v>
      </c>
      <c r="R62" s="10"/>
      <c r="S62" s="10"/>
      <c r="Z62" s="62" t="s">
        <v>84</v>
      </c>
      <c r="AB62" s="62" t="s">
        <v>111</v>
      </c>
      <c r="AC62" s="62" t="s">
        <v>14</v>
      </c>
      <c r="AG62" s="7" t="s">
        <v>52</v>
      </c>
      <c r="AM62" s="63" t="e">
        <f>IF(K62="základní",#REF!,0)</f>
        <v>#REF!</v>
      </c>
      <c r="AN62" s="63">
        <f>IF(K62="snížená",#REF!,0)</f>
        <v>0</v>
      </c>
      <c r="AO62" s="63">
        <f>IF(K62="zákl. přenesená",#REF!,0)</f>
        <v>0</v>
      </c>
      <c r="AP62" s="63">
        <f>IF(K62="sníž. přenesená",#REF!,0)</f>
        <v>0</v>
      </c>
      <c r="AQ62" s="63">
        <f>IF(K62="nulová",#REF!,0)</f>
        <v>0</v>
      </c>
      <c r="AR62" s="7" t="s">
        <v>13</v>
      </c>
      <c r="AS62" s="63" t="e">
        <f>ROUND(#REF!*H62,2)</f>
        <v>#REF!</v>
      </c>
      <c r="AT62" s="7" t="s">
        <v>59</v>
      </c>
      <c r="AU62" s="62" t="s">
        <v>117</v>
      </c>
    </row>
    <row r="63" spans="1:47" s="6" customFormat="1" ht="22.9" customHeight="1" x14ac:dyDescent="0.2">
      <c r="B63" s="43"/>
      <c r="D63" s="44" t="s">
        <v>10</v>
      </c>
      <c r="E63" s="101" t="s">
        <v>88</v>
      </c>
      <c r="F63" s="101" t="s">
        <v>118</v>
      </c>
      <c r="G63" s="47"/>
      <c r="H63" s="103"/>
      <c r="J63" s="46"/>
      <c r="K63" s="47"/>
      <c r="L63" s="47"/>
      <c r="M63" s="48">
        <f>SUM(M64:M76)</f>
        <v>0</v>
      </c>
      <c r="N63" s="47"/>
      <c r="O63" s="48">
        <f>SUM(O64:O76)</f>
        <v>3.6699999999999997E-2</v>
      </c>
      <c r="P63" s="47"/>
      <c r="Q63" s="49">
        <f>SUM(Q64:Q76)</f>
        <v>112.41000000000001</v>
      </c>
      <c r="Z63" s="44" t="s">
        <v>13</v>
      </c>
      <c r="AB63" s="50" t="s">
        <v>10</v>
      </c>
      <c r="AC63" s="50" t="s">
        <v>13</v>
      </c>
      <c r="AG63" s="44" t="s">
        <v>52</v>
      </c>
      <c r="AS63" s="51" t="e">
        <f>SUM(AS64:AS76)</f>
        <v>#REF!</v>
      </c>
    </row>
    <row r="64" spans="1:47" s="2" customFormat="1" ht="36" customHeight="1" x14ac:dyDescent="0.2">
      <c r="A64" s="10"/>
      <c r="B64" s="53"/>
      <c r="C64" s="54" t="s">
        <v>119</v>
      </c>
      <c r="D64" s="54" t="s">
        <v>55</v>
      </c>
      <c r="E64" s="55" t="s">
        <v>120</v>
      </c>
      <c r="F64" s="56" t="s">
        <v>121</v>
      </c>
      <c r="G64" s="57" t="s">
        <v>63</v>
      </c>
      <c r="H64" s="102">
        <v>100</v>
      </c>
      <c r="I64" s="86">
        <v>60</v>
      </c>
      <c r="J64" s="58" t="s">
        <v>0</v>
      </c>
      <c r="K64" s="59" t="s">
        <v>5</v>
      </c>
      <c r="L64" s="60">
        <v>0</v>
      </c>
      <c r="M64" s="60">
        <f t="shared" ref="M64:M76" si="3">L64*H64</f>
        <v>0</v>
      </c>
      <c r="N64" s="60">
        <v>1.2999999999999999E-4</v>
      </c>
      <c r="O64" s="60">
        <f t="shared" ref="O64:O76" si="4">N64*H64</f>
        <v>1.2999999999999999E-2</v>
      </c>
      <c r="P64" s="60">
        <v>0</v>
      </c>
      <c r="Q64" s="61">
        <f t="shared" ref="Q64:Q76" si="5">P64*H64</f>
        <v>0</v>
      </c>
      <c r="R64" s="10"/>
      <c r="S64" s="10"/>
      <c r="Z64" s="62" t="s">
        <v>59</v>
      </c>
      <c r="AB64" s="62" t="s">
        <v>55</v>
      </c>
      <c r="AC64" s="62" t="s">
        <v>14</v>
      </c>
      <c r="AG64" s="7" t="s">
        <v>52</v>
      </c>
      <c r="AM64" s="63" t="e">
        <f>IF(K64="základní",#REF!,0)</f>
        <v>#REF!</v>
      </c>
      <c r="AN64" s="63">
        <f>IF(K64="snížená",#REF!,0)</f>
        <v>0</v>
      </c>
      <c r="AO64" s="63">
        <f>IF(K64="zákl. přenesená",#REF!,0)</f>
        <v>0</v>
      </c>
      <c r="AP64" s="63">
        <f>IF(K64="sníž. přenesená",#REF!,0)</f>
        <v>0</v>
      </c>
      <c r="AQ64" s="63">
        <f>IF(K64="nulová",#REF!,0)</f>
        <v>0</v>
      </c>
      <c r="AR64" s="7" t="s">
        <v>13</v>
      </c>
      <c r="AS64" s="63" t="e">
        <f>ROUND(#REF!*H64,2)</f>
        <v>#REF!</v>
      </c>
      <c r="AT64" s="7" t="s">
        <v>59</v>
      </c>
      <c r="AU64" s="62" t="s">
        <v>122</v>
      </c>
    </row>
    <row r="65" spans="1:47" s="2" customFormat="1" ht="24" customHeight="1" x14ac:dyDescent="0.2">
      <c r="A65" s="10"/>
      <c r="B65" s="53"/>
      <c r="C65" s="54" t="s">
        <v>123</v>
      </c>
      <c r="D65" s="54" t="s">
        <v>55</v>
      </c>
      <c r="E65" s="55" t="s">
        <v>124</v>
      </c>
      <c r="F65" s="56" t="s">
        <v>125</v>
      </c>
      <c r="G65" s="57" t="s">
        <v>126</v>
      </c>
      <c r="H65" s="102">
        <v>600</v>
      </c>
      <c r="I65" s="86">
        <v>10</v>
      </c>
      <c r="J65" s="58" t="s">
        <v>0</v>
      </c>
      <c r="K65" s="59" t="s">
        <v>5</v>
      </c>
      <c r="L65" s="60">
        <v>0</v>
      </c>
      <c r="M65" s="60">
        <f t="shared" si="3"/>
        <v>0</v>
      </c>
      <c r="N65" s="60">
        <v>0</v>
      </c>
      <c r="O65" s="60">
        <f t="shared" si="4"/>
        <v>0</v>
      </c>
      <c r="P65" s="60">
        <v>0</v>
      </c>
      <c r="Q65" s="61">
        <f t="shared" si="5"/>
        <v>0</v>
      </c>
      <c r="R65" s="10"/>
      <c r="S65" s="10"/>
      <c r="Z65" s="62" t="s">
        <v>59</v>
      </c>
      <c r="AB65" s="62" t="s">
        <v>55</v>
      </c>
      <c r="AC65" s="62" t="s">
        <v>14</v>
      </c>
      <c r="AG65" s="7" t="s">
        <v>52</v>
      </c>
      <c r="AM65" s="63" t="e">
        <f>IF(K65="základní",#REF!,0)</f>
        <v>#REF!</v>
      </c>
      <c r="AN65" s="63">
        <f>IF(K65="snížená",#REF!,0)</f>
        <v>0</v>
      </c>
      <c r="AO65" s="63">
        <f>IF(K65="zákl. přenesená",#REF!,0)</f>
        <v>0</v>
      </c>
      <c r="AP65" s="63">
        <f>IF(K65="sníž. přenesená",#REF!,0)</f>
        <v>0</v>
      </c>
      <c r="AQ65" s="63">
        <f>IF(K65="nulová",#REF!,0)</f>
        <v>0</v>
      </c>
      <c r="AR65" s="7" t="s">
        <v>13</v>
      </c>
      <c r="AS65" s="63" t="e">
        <f>ROUND(#REF!*H65,2)</f>
        <v>#REF!</v>
      </c>
      <c r="AT65" s="7" t="s">
        <v>59</v>
      </c>
      <c r="AU65" s="62" t="s">
        <v>127</v>
      </c>
    </row>
    <row r="66" spans="1:47" s="2" customFormat="1" ht="24" customHeight="1" x14ac:dyDescent="0.2">
      <c r="A66" s="10"/>
      <c r="B66" s="53"/>
      <c r="C66" s="54" t="s">
        <v>128</v>
      </c>
      <c r="D66" s="54" t="s">
        <v>55</v>
      </c>
      <c r="E66" s="55" t="s">
        <v>129</v>
      </c>
      <c r="F66" s="56" t="s">
        <v>130</v>
      </c>
      <c r="G66" s="57" t="s">
        <v>126</v>
      </c>
      <c r="H66" s="102">
        <v>600</v>
      </c>
      <c r="I66" s="86">
        <v>200</v>
      </c>
      <c r="J66" s="58" t="s">
        <v>0</v>
      </c>
      <c r="K66" s="59" t="s">
        <v>5</v>
      </c>
      <c r="L66" s="60">
        <v>0</v>
      </c>
      <c r="M66" s="60">
        <f t="shared" si="3"/>
        <v>0</v>
      </c>
      <c r="N66" s="60">
        <v>0</v>
      </c>
      <c r="O66" s="60">
        <f t="shared" si="4"/>
        <v>0</v>
      </c>
      <c r="P66" s="60">
        <v>0</v>
      </c>
      <c r="Q66" s="61">
        <f t="shared" si="5"/>
        <v>0</v>
      </c>
      <c r="R66" s="10"/>
      <c r="S66" s="10"/>
      <c r="Z66" s="62" t="s">
        <v>59</v>
      </c>
      <c r="AB66" s="62" t="s">
        <v>55</v>
      </c>
      <c r="AC66" s="62" t="s">
        <v>14</v>
      </c>
      <c r="AG66" s="7" t="s">
        <v>52</v>
      </c>
      <c r="AM66" s="63" t="e">
        <f>IF(K66="základní",#REF!,0)</f>
        <v>#REF!</v>
      </c>
      <c r="AN66" s="63">
        <f>IF(K66="snížená",#REF!,0)</f>
        <v>0</v>
      </c>
      <c r="AO66" s="63">
        <f>IF(K66="zákl. přenesená",#REF!,0)</f>
        <v>0</v>
      </c>
      <c r="AP66" s="63">
        <f>IF(K66="sníž. přenesená",#REF!,0)</f>
        <v>0</v>
      </c>
      <c r="AQ66" s="63">
        <f>IF(K66="nulová",#REF!,0)</f>
        <v>0</v>
      </c>
      <c r="AR66" s="7" t="s">
        <v>13</v>
      </c>
      <c r="AS66" s="63" t="e">
        <f>ROUND(#REF!*H66,2)</f>
        <v>#REF!</v>
      </c>
      <c r="AT66" s="7" t="s">
        <v>59</v>
      </c>
      <c r="AU66" s="62" t="s">
        <v>131</v>
      </c>
    </row>
    <row r="67" spans="1:47" s="2" customFormat="1" ht="36" customHeight="1" x14ac:dyDescent="0.2">
      <c r="A67" s="10"/>
      <c r="B67" s="53"/>
      <c r="C67" s="54" t="s">
        <v>132</v>
      </c>
      <c r="D67" s="54" t="s">
        <v>55</v>
      </c>
      <c r="E67" s="55" t="s">
        <v>133</v>
      </c>
      <c r="F67" s="56" t="s">
        <v>134</v>
      </c>
      <c r="G67" s="57" t="s">
        <v>63</v>
      </c>
      <c r="H67" s="102">
        <v>600</v>
      </c>
      <c r="I67" s="86">
        <v>98</v>
      </c>
      <c r="J67" s="58" t="s">
        <v>0</v>
      </c>
      <c r="K67" s="59" t="s">
        <v>5</v>
      </c>
      <c r="L67" s="60">
        <v>0</v>
      </c>
      <c r="M67" s="60">
        <f t="shared" si="3"/>
        <v>0</v>
      </c>
      <c r="N67" s="60">
        <v>3.9499999999999998E-5</v>
      </c>
      <c r="O67" s="60">
        <f t="shared" si="4"/>
        <v>2.3699999999999999E-2</v>
      </c>
      <c r="P67" s="60">
        <v>0</v>
      </c>
      <c r="Q67" s="61">
        <f t="shared" si="5"/>
        <v>0</v>
      </c>
      <c r="R67" s="10"/>
      <c r="S67" s="10"/>
      <c r="Z67" s="62" t="s">
        <v>59</v>
      </c>
      <c r="AB67" s="62" t="s">
        <v>55</v>
      </c>
      <c r="AC67" s="62" t="s">
        <v>14</v>
      </c>
      <c r="AG67" s="7" t="s">
        <v>52</v>
      </c>
      <c r="AM67" s="63" t="e">
        <f>IF(K67="základní",#REF!,0)</f>
        <v>#REF!</v>
      </c>
      <c r="AN67" s="63">
        <f>IF(K67="snížená",#REF!,0)</f>
        <v>0</v>
      </c>
      <c r="AO67" s="63">
        <f>IF(K67="zákl. přenesená",#REF!,0)</f>
        <v>0</v>
      </c>
      <c r="AP67" s="63">
        <f>IF(K67="sníž. přenesená",#REF!,0)</f>
        <v>0</v>
      </c>
      <c r="AQ67" s="63">
        <f>IF(K67="nulová",#REF!,0)</f>
        <v>0</v>
      </c>
      <c r="AR67" s="7" t="s">
        <v>13</v>
      </c>
      <c r="AS67" s="63" t="e">
        <f>ROUND(#REF!*H67,2)</f>
        <v>#REF!</v>
      </c>
      <c r="AT67" s="7" t="s">
        <v>59</v>
      </c>
      <c r="AU67" s="62" t="s">
        <v>135</v>
      </c>
    </row>
    <row r="68" spans="1:47" s="2" customFormat="1" ht="36" customHeight="1" x14ac:dyDescent="0.2">
      <c r="A68" s="10"/>
      <c r="B68" s="53"/>
      <c r="C68" s="54" t="s">
        <v>136</v>
      </c>
      <c r="D68" s="54" t="s">
        <v>55</v>
      </c>
      <c r="E68" s="55" t="s">
        <v>137</v>
      </c>
      <c r="F68" s="56" t="s">
        <v>138</v>
      </c>
      <c r="G68" s="57" t="s">
        <v>63</v>
      </c>
      <c r="H68" s="102">
        <v>350</v>
      </c>
      <c r="I68" s="86">
        <v>125</v>
      </c>
      <c r="J68" s="58" t="s">
        <v>0</v>
      </c>
      <c r="K68" s="59" t="s">
        <v>5</v>
      </c>
      <c r="L68" s="60">
        <v>0</v>
      </c>
      <c r="M68" s="60">
        <f t="shared" si="3"/>
        <v>0</v>
      </c>
      <c r="N68" s="60">
        <v>0</v>
      </c>
      <c r="O68" s="60">
        <f t="shared" si="4"/>
        <v>0</v>
      </c>
      <c r="P68" s="60">
        <v>0.26100000000000001</v>
      </c>
      <c r="Q68" s="61">
        <f t="shared" si="5"/>
        <v>91.350000000000009</v>
      </c>
      <c r="R68" s="10"/>
      <c r="S68" s="10"/>
      <c r="Z68" s="62" t="s">
        <v>59</v>
      </c>
      <c r="AB68" s="62" t="s">
        <v>55</v>
      </c>
      <c r="AC68" s="62" t="s">
        <v>14</v>
      </c>
      <c r="AG68" s="7" t="s">
        <v>52</v>
      </c>
      <c r="AM68" s="63" t="e">
        <f>IF(K68="základní",#REF!,0)</f>
        <v>#REF!</v>
      </c>
      <c r="AN68" s="63">
        <f>IF(K68="snížená",#REF!,0)</f>
        <v>0</v>
      </c>
      <c r="AO68" s="63">
        <f>IF(K68="zákl. přenesená",#REF!,0)</f>
        <v>0</v>
      </c>
      <c r="AP68" s="63">
        <f>IF(K68="sníž. přenesená",#REF!,0)</f>
        <v>0</v>
      </c>
      <c r="AQ68" s="63">
        <f>IF(K68="nulová",#REF!,0)</f>
        <v>0</v>
      </c>
      <c r="AR68" s="7" t="s">
        <v>13</v>
      </c>
      <c r="AS68" s="63" t="e">
        <f>ROUND(#REF!*H68,2)</f>
        <v>#REF!</v>
      </c>
      <c r="AT68" s="7" t="s">
        <v>59</v>
      </c>
      <c r="AU68" s="62" t="s">
        <v>139</v>
      </c>
    </row>
    <row r="69" spans="1:47" s="2" customFormat="1" ht="36" customHeight="1" x14ac:dyDescent="0.2">
      <c r="A69" s="10"/>
      <c r="B69" s="53"/>
      <c r="C69" s="54" t="s">
        <v>1</v>
      </c>
      <c r="D69" s="54" t="s">
        <v>55</v>
      </c>
      <c r="E69" s="55" t="s">
        <v>140</v>
      </c>
      <c r="F69" s="56" t="s">
        <v>141</v>
      </c>
      <c r="G69" s="57" t="s">
        <v>63</v>
      </c>
      <c r="H69" s="102">
        <v>55</v>
      </c>
      <c r="I69" s="86">
        <v>210</v>
      </c>
      <c r="J69" s="58" t="s">
        <v>0</v>
      </c>
      <c r="K69" s="59" t="s">
        <v>5</v>
      </c>
      <c r="L69" s="60">
        <v>0</v>
      </c>
      <c r="M69" s="60">
        <f t="shared" si="3"/>
        <v>0</v>
      </c>
      <c r="N69" s="60">
        <v>0</v>
      </c>
      <c r="O69" s="60">
        <f t="shared" si="4"/>
        <v>0</v>
      </c>
      <c r="P69" s="60">
        <v>6.2E-2</v>
      </c>
      <c r="Q69" s="61">
        <f t="shared" si="5"/>
        <v>3.41</v>
      </c>
      <c r="R69" s="10"/>
      <c r="S69" s="10"/>
      <c r="Z69" s="62" t="s">
        <v>59</v>
      </c>
      <c r="AB69" s="62" t="s">
        <v>55</v>
      </c>
      <c r="AC69" s="62" t="s">
        <v>14</v>
      </c>
      <c r="AG69" s="7" t="s">
        <v>52</v>
      </c>
      <c r="AM69" s="63" t="e">
        <f>IF(K69="základní",#REF!,0)</f>
        <v>#REF!</v>
      </c>
      <c r="AN69" s="63">
        <f>IF(K69="snížená",#REF!,0)</f>
        <v>0</v>
      </c>
      <c r="AO69" s="63">
        <f>IF(K69="zákl. přenesená",#REF!,0)</f>
        <v>0</v>
      </c>
      <c r="AP69" s="63">
        <f>IF(K69="sníž. přenesená",#REF!,0)</f>
        <v>0</v>
      </c>
      <c r="AQ69" s="63">
        <f>IF(K69="nulová",#REF!,0)</f>
        <v>0</v>
      </c>
      <c r="AR69" s="7" t="s">
        <v>13</v>
      </c>
      <c r="AS69" s="63" t="e">
        <f>ROUND(#REF!*H69,2)</f>
        <v>#REF!</v>
      </c>
      <c r="AT69" s="7" t="s">
        <v>59</v>
      </c>
      <c r="AU69" s="62" t="s">
        <v>142</v>
      </c>
    </row>
    <row r="70" spans="1:47" s="2" customFormat="1" ht="36" customHeight="1" x14ac:dyDescent="0.2">
      <c r="A70" s="10"/>
      <c r="B70" s="53"/>
      <c r="C70" s="54" t="s">
        <v>143</v>
      </c>
      <c r="D70" s="54" t="s">
        <v>55</v>
      </c>
      <c r="E70" s="55" t="s">
        <v>144</v>
      </c>
      <c r="F70" s="56" t="s">
        <v>145</v>
      </c>
      <c r="G70" s="57" t="s">
        <v>63</v>
      </c>
      <c r="H70" s="102">
        <v>55</v>
      </c>
      <c r="I70" s="86">
        <v>320</v>
      </c>
      <c r="J70" s="58" t="s">
        <v>0</v>
      </c>
      <c r="K70" s="59" t="s">
        <v>5</v>
      </c>
      <c r="L70" s="60">
        <v>0</v>
      </c>
      <c r="M70" s="60">
        <f t="shared" si="3"/>
        <v>0</v>
      </c>
      <c r="N70" s="60">
        <v>0</v>
      </c>
      <c r="O70" s="60">
        <f t="shared" si="4"/>
        <v>0</v>
      </c>
      <c r="P70" s="60">
        <v>7.5999999999999998E-2</v>
      </c>
      <c r="Q70" s="61">
        <f t="shared" si="5"/>
        <v>4.18</v>
      </c>
      <c r="R70" s="10"/>
      <c r="S70" s="10"/>
      <c r="Z70" s="62" t="s">
        <v>59</v>
      </c>
      <c r="AB70" s="62" t="s">
        <v>55</v>
      </c>
      <c r="AC70" s="62" t="s">
        <v>14</v>
      </c>
      <c r="AG70" s="7" t="s">
        <v>52</v>
      </c>
      <c r="AM70" s="63" t="e">
        <f>IF(K70="základní",#REF!,0)</f>
        <v>#REF!</v>
      </c>
      <c r="AN70" s="63">
        <f>IF(K70="snížená",#REF!,0)</f>
        <v>0</v>
      </c>
      <c r="AO70" s="63">
        <f>IF(K70="zákl. přenesená",#REF!,0)</f>
        <v>0</v>
      </c>
      <c r="AP70" s="63">
        <f>IF(K70="sníž. přenesená",#REF!,0)</f>
        <v>0</v>
      </c>
      <c r="AQ70" s="63">
        <f>IF(K70="nulová",#REF!,0)</f>
        <v>0</v>
      </c>
      <c r="AR70" s="7" t="s">
        <v>13</v>
      </c>
      <c r="AS70" s="63" t="e">
        <f>ROUND(#REF!*H70,2)</f>
        <v>#REF!</v>
      </c>
      <c r="AT70" s="7" t="s">
        <v>59</v>
      </c>
      <c r="AU70" s="62" t="s">
        <v>146</v>
      </c>
    </row>
    <row r="71" spans="1:47" s="2" customFormat="1" ht="24" customHeight="1" x14ac:dyDescent="0.2">
      <c r="A71" s="10"/>
      <c r="B71" s="53"/>
      <c r="C71" s="54" t="s">
        <v>147</v>
      </c>
      <c r="D71" s="54" t="s">
        <v>55</v>
      </c>
      <c r="E71" s="55" t="s">
        <v>148</v>
      </c>
      <c r="F71" s="56" t="s">
        <v>149</v>
      </c>
      <c r="G71" s="57" t="s">
        <v>99</v>
      </c>
      <c r="H71" s="102">
        <v>80</v>
      </c>
      <c r="I71" s="86">
        <v>55</v>
      </c>
      <c r="J71" s="58" t="s">
        <v>0</v>
      </c>
      <c r="K71" s="59" t="s">
        <v>5</v>
      </c>
      <c r="L71" s="60">
        <v>0</v>
      </c>
      <c r="M71" s="60">
        <f t="shared" si="3"/>
        <v>0</v>
      </c>
      <c r="N71" s="60">
        <v>0</v>
      </c>
      <c r="O71" s="60">
        <f t="shared" si="4"/>
        <v>0</v>
      </c>
      <c r="P71" s="60">
        <v>1.2999999999999999E-2</v>
      </c>
      <c r="Q71" s="61">
        <f t="shared" si="5"/>
        <v>1.04</v>
      </c>
      <c r="R71" s="10"/>
      <c r="S71" s="10"/>
      <c r="Z71" s="62" t="s">
        <v>59</v>
      </c>
      <c r="AB71" s="62" t="s">
        <v>55</v>
      </c>
      <c r="AC71" s="62" t="s">
        <v>14</v>
      </c>
      <c r="AG71" s="7" t="s">
        <v>52</v>
      </c>
      <c r="AM71" s="63" t="e">
        <f>IF(K71="základní",#REF!,0)</f>
        <v>#REF!</v>
      </c>
      <c r="AN71" s="63">
        <f>IF(K71="snížená",#REF!,0)</f>
        <v>0</v>
      </c>
      <c r="AO71" s="63">
        <f>IF(K71="zákl. přenesená",#REF!,0)</f>
        <v>0</v>
      </c>
      <c r="AP71" s="63">
        <f>IF(K71="sníž. přenesená",#REF!,0)</f>
        <v>0</v>
      </c>
      <c r="AQ71" s="63">
        <f>IF(K71="nulová",#REF!,0)</f>
        <v>0</v>
      </c>
      <c r="AR71" s="7" t="s">
        <v>13</v>
      </c>
      <c r="AS71" s="63" t="e">
        <f>ROUND(#REF!*H71,2)</f>
        <v>#REF!</v>
      </c>
      <c r="AT71" s="7" t="s">
        <v>59</v>
      </c>
      <c r="AU71" s="62" t="s">
        <v>150</v>
      </c>
    </row>
    <row r="72" spans="1:47" s="2" customFormat="1" ht="48" customHeight="1" x14ac:dyDescent="0.2">
      <c r="A72" s="10"/>
      <c r="B72" s="53"/>
      <c r="C72" s="54" t="s">
        <v>151</v>
      </c>
      <c r="D72" s="54" t="s">
        <v>55</v>
      </c>
      <c r="E72" s="55" t="s">
        <v>152</v>
      </c>
      <c r="F72" s="56" t="s">
        <v>153</v>
      </c>
      <c r="G72" s="57" t="s">
        <v>58</v>
      </c>
      <c r="H72" s="102">
        <v>40</v>
      </c>
      <c r="I72" s="86">
        <v>65</v>
      </c>
      <c r="J72" s="58" t="s">
        <v>0</v>
      </c>
      <c r="K72" s="59" t="s">
        <v>5</v>
      </c>
      <c r="L72" s="60">
        <v>0</v>
      </c>
      <c r="M72" s="60">
        <f t="shared" si="3"/>
        <v>0</v>
      </c>
      <c r="N72" s="60">
        <v>0</v>
      </c>
      <c r="O72" s="60">
        <f t="shared" si="4"/>
        <v>0</v>
      </c>
      <c r="P72" s="60">
        <v>2.5000000000000001E-2</v>
      </c>
      <c r="Q72" s="61">
        <f t="shared" si="5"/>
        <v>1</v>
      </c>
      <c r="R72" s="10"/>
      <c r="S72" s="10"/>
      <c r="Z72" s="62" t="s">
        <v>59</v>
      </c>
      <c r="AB72" s="62" t="s">
        <v>55</v>
      </c>
      <c r="AC72" s="62" t="s">
        <v>14</v>
      </c>
      <c r="AG72" s="7" t="s">
        <v>52</v>
      </c>
      <c r="AM72" s="63" t="e">
        <f>IF(K72="základní",#REF!,0)</f>
        <v>#REF!</v>
      </c>
      <c r="AN72" s="63">
        <f>IF(K72="snížená",#REF!,0)</f>
        <v>0</v>
      </c>
      <c r="AO72" s="63">
        <f>IF(K72="zákl. přenesená",#REF!,0)</f>
        <v>0</v>
      </c>
      <c r="AP72" s="63">
        <f>IF(K72="sníž. přenesená",#REF!,0)</f>
        <v>0</v>
      </c>
      <c r="AQ72" s="63">
        <f>IF(K72="nulová",#REF!,0)</f>
        <v>0</v>
      </c>
      <c r="AR72" s="7" t="s">
        <v>13</v>
      </c>
      <c r="AS72" s="63" t="e">
        <f>ROUND(#REF!*H72,2)</f>
        <v>#REF!</v>
      </c>
      <c r="AT72" s="7" t="s">
        <v>59</v>
      </c>
      <c r="AU72" s="62" t="s">
        <v>154</v>
      </c>
    </row>
    <row r="73" spans="1:47" s="2" customFormat="1" ht="48" customHeight="1" x14ac:dyDescent="0.2">
      <c r="A73" s="10"/>
      <c r="B73" s="53"/>
      <c r="C73" s="54" t="s">
        <v>155</v>
      </c>
      <c r="D73" s="54" t="s">
        <v>55</v>
      </c>
      <c r="E73" s="55" t="s">
        <v>156</v>
      </c>
      <c r="F73" s="56" t="s">
        <v>157</v>
      </c>
      <c r="G73" s="57" t="s">
        <v>58</v>
      </c>
      <c r="H73" s="102">
        <v>40</v>
      </c>
      <c r="I73" s="86">
        <v>125</v>
      </c>
      <c r="J73" s="58" t="s">
        <v>0</v>
      </c>
      <c r="K73" s="59" t="s">
        <v>5</v>
      </c>
      <c r="L73" s="60">
        <v>0</v>
      </c>
      <c r="M73" s="60">
        <f t="shared" si="3"/>
        <v>0</v>
      </c>
      <c r="N73" s="60">
        <v>0</v>
      </c>
      <c r="O73" s="60">
        <f t="shared" si="4"/>
        <v>0</v>
      </c>
      <c r="P73" s="60">
        <v>5.3999999999999999E-2</v>
      </c>
      <c r="Q73" s="61">
        <f t="shared" si="5"/>
        <v>2.16</v>
      </c>
      <c r="R73" s="10"/>
      <c r="S73" s="10"/>
      <c r="Z73" s="62" t="s">
        <v>59</v>
      </c>
      <c r="AB73" s="62" t="s">
        <v>55</v>
      </c>
      <c r="AC73" s="62" t="s">
        <v>14</v>
      </c>
      <c r="AG73" s="7" t="s">
        <v>52</v>
      </c>
      <c r="AM73" s="63" t="e">
        <f>IF(K73="základní",#REF!,0)</f>
        <v>#REF!</v>
      </c>
      <c r="AN73" s="63">
        <f>IF(K73="snížená",#REF!,0)</f>
        <v>0</v>
      </c>
      <c r="AO73" s="63">
        <f>IF(K73="zákl. přenesená",#REF!,0)</f>
        <v>0</v>
      </c>
      <c r="AP73" s="63">
        <f>IF(K73="sníž. přenesená",#REF!,0)</f>
        <v>0</v>
      </c>
      <c r="AQ73" s="63">
        <f>IF(K73="nulová",#REF!,0)</f>
        <v>0</v>
      </c>
      <c r="AR73" s="7" t="s">
        <v>13</v>
      </c>
      <c r="AS73" s="63" t="e">
        <f>ROUND(#REF!*H73,2)</f>
        <v>#REF!</v>
      </c>
      <c r="AT73" s="7" t="s">
        <v>59</v>
      </c>
      <c r="AU73" s="62" t="s">
        <v>158</v>
      </c>
    </row>
    <row r="74" spans="1:47" s="2" customFormat="1" ht="48" customHeight="1" x14ac:dyDescent="0.2">
      <c r="A74" s="10"/>
      <c r="B74" s="53"/>
      <c r="C74" s="54" t="s">
        <v>159</v>
      </c>
      <c r="D74" s="54" t="s">
        <v>55</v>
      </c>
      <c r="E74" s="55" t="s">
        <v>160</v>
      </c>
      <c r="F74" s="56" t="s">
        <v>161</v>
      </c>
      <c r="G74" s="57" t="s">
        <v>63</v>
      </c>
      <c r="H74" s="102">
        <v>20</v>
      </c>
      <c r="I74" s="86">
        <v>160</v>
      </c>
      <c r="J74" s="58" t="s">
        <v>0</v>
      </c>
      <c r="K74" s="59" t="s">
        <v>5</v>
      </c>
      <c r="L74" s="60">
        <v>0</v>
      </c>
      <c r="M74" s="60">
        <f t="shared" si="3"/>
        <v>0</v>
      </c>
      <c r="N74" s="60">
        <v>0</v>
      </c>
      <c r="O74" s="60">
        <f t="shared" si="4"/>
        <v>0</v>
      </c>
      <c r="P74" s="60">
        <v>0.27</v>
      </c>
      <c r="Q74" s="61">
        <f t="shared" si="5"/>
        <v>5.4</v>
      </c>
      <c r="R74" s="10"/>
      <c r="S74" s="10"/>
      <c r="Z74" s="62" t="s">
        <v>59</v>
      </c>
      <c r="AB74" s="62" t="s">
        <v>55</v>
      </c>
      <c r="AC74" s="62" t="s">
        <v>14</v>
      </c>
      <c r="AG74" s="7" t="s">
        <v>52</v>
      </c>
      <c r="AM74" s="63" t="e">
        <f>IF(K74="základní",#REF!,0)</f>
        <v>#REF!</v>
      </c>
      <c r="AN74" s="63">
        <f>IF(K74="snížená",#REF!,0)</f>
        <v>0</v>
      </c>
      <c r="AO74" s="63">
        <f>IF(K74="zákl. přenesená",#REF!,0)</f>
        <v>0</v>
      </c>
      <c r="AP74" s="63">
        <f>IF(K74="sníž. přenesená",#REF!,0)</f>
        <v>0</v>
      </c>
      <c r="AQ74" s="63">
        <f>IF(K74="nulová",#REF!,0)</f>
        <v>0</v>
      </c>
      <c r="AR74" s="7" t="s">
        <v>13</v>
      </c>
      <c r="AS74" s="63" t="e">
        <f>ROUND(#REF!*H74,2)</f>
        <v>#REF!</v>
      </c>
      <c r="AT74" s="7" t="s">
        <v>59</v>
      </c>
      <c r="AU74" s="62" t="s">
        <v>162</v>
      </c>
    </row>
    <row r="75" spans="1:47" s="2" customFormat="1" ht="36" customHeight="1" x14ac:dyDescent="0.2">
      <c r="A75" s="10"/>
      <c r="B75" s="53"/>
      <c r="C75" s="54" t="s">
        <v>163</v>
      </c>
      <c r="D75" s="54" t="s">
        <v>55</v>
      </c>
      <c r="E75" s="55" t="s">
        <v>164</v>
      </c>
      <c r="F75" s="56" t="s">
        <v>165</v>
      </c>
      <c r="G75" s="57" t="s">
        <v>58</v>
      </c>
      <c r="H75" s="102">
        <v>20</v>
      </c>
      <c r="I75" s="86">
        <v>350</v>
      </c>
      <c r="J75" s="58" t="s">
        <v>0</v>
      </c>
      <c r="K75" s="59" t="s">
        <v>5</v>
      </c>
      <c r="L75" s="60">
        <v>0</v>
      </c>
      <c r="M75" s="60">
        <f t="shared" si="3"/>
        <v>0</v>
      </c>
      <c r="N75" s="60">
        <v>0</v>
      </c>
      <c r="O75" s="60">
        <f t="shared" si="4"/>
        <v>0</v>
      </c>
      <c r="P75" s="60">
        <v>3.2000000000000001E-2</v>
      </c>
      <c r="Q75" s="61">
        <f t="shared" si="5"/>
        <v>0.64</v>
      </c>
      <c r="R75" s="10"/>
      <c r="S75" s="10"/>
      <c r="Z75" s="62" t="s">
        <v>59</v>
      </c>
      <c r="AB75" s="62" t="s">
        <v>55</v>
      </c>
      <c r="AC75" s="62" t="s">
        <v>14</v>
      </c>
      <c r="AG75" s="7" t="s">
        <v>52</v>
      </c>
      <c r="AM75" s="63" t="e">
        <f>IF(K75="základní",#REF!,0)</f>
        <v>#REF!</v>
      </c>
      <c r="AN75" s="63">
        <f>IF(K75="snížená",#REF!,0)</f>
        <v>0</v>
      </c>
      <c r="AO75" s="63">
        <f>IF(K75="zákl. přenesená",#REF!,0)</f>
        <v>0</v>
      </c>
      <c r="AP75" s="63">
        <f>IF(K75="sníž. přenesená",#REF!,0)</f>
        <v>0</v>
      </c>
      <c r="AQ75" s="63">
        <f>IF(K75="nulová",#REF!,0)</f>
        <v>0</v>
      </c>
      <c r="AR75" s="7" t="s">
        <v>13</v>
      </c>
      <c r="AS75" s="63" t="e">
        <f>ROUND(#REF!*H75,2)</f>
        <v>#REF!</v>
      </c>
      <c r="AT75" s="7" t="s">
        <v>59</v>
      </c>
      <c r="AU75" s="62" t="s">
        <v>166</v>
      </c>
    </row>
    <row r="76" spans="1:47" s="2" customFormat="1" ht="36" customHeight="1" x14ac:dyDescent="0.2">
      <c r="A76" s="10"/>
      <c r="B76" s="53"/>
      <c r="C76" s="54" t="s">
        <v>167</v>
      </c>
      <c r="D76" s="54" t="s">
        <v>55</v>
      </c>
      <c r="E76" s="55" t="s">
        <v>168</v>
      </c>
      <c r="F76" s="56" t="s">
        <v>169</v>
      </c>
      <c r="G76" s="57" t="s">
        <v>99</v>
      </c>
      <c r="H76" s="102">
        <v>170</v>
      </c>
      <c r="I76" s="86">
        <v>118</v>
      </c>
      <c r="J76" s="58" t="s">
        <v>0</v>
      </c>
      <c r="K76" s="59" t="s">
        <v>5</v>
      </c>
      <c r="L76" s="60">
        <v>0</v>
      </c>
      <c r="M76" s="60">
        <f t="shared" si="3"/>
        <v>0</v>
      </c>
      <c r="N76" s="60">
        <v>0</v>
      </c>
      <c r="O76" s="60">
        <f t="shared" si="4"/>
        <v>0</v>
      </c>
      <c r="P76" s="60">
        <v>1.9E-2</v>
      </c>
      <c r="Q76" s="61">
        <f t="shared" si="5"/>
        <v>3.23</v>
      </c>
      <c r="R76" s="10"/>
      <c r="S76" s="10"/>
      <c r="Z76" s="62" t="s">
        <v>59</v>
      </c>
      <c r="AB76" s="62" t="s">
        <v>55</v>
      </c>
      <c r="AC76" s="62" t="s">
        <v>14</v>
      </c>
      <c r="AG76" s="7" t="s">
        <v>52</v>
      </c>
      <c r="AM76" s="63" t="e">
        <f>IF(K76="základní",#REF!,0)</f>
        <v>#REF!</v>
      </c>
      <c r="AN76" s="63">
        <f>IF(K76="snížená",#REF!,0)</f>
        <v>0</v>
      </c>
      <c r="AO76" s="63">
        <f>IF(K76="zákl. přenesená",#REF!,0)</f>
        <v>0</v>
      </c>
      <c r="AP76" s="63">
        <f>IF(K76="sníž. přenesená",#REF!,0)</f>
        <v>0</v>
      </c>
      <c r="AQ76" s="63">
        <f>IF(K76="nulová",#REF!,0)</f>
        <v>0</v>
      </c>
      <c r="AR76" s="7" t="s">
        <v>13</v>
      </c>
      <c r="AS76" s="63" t="e">
        <f>ROUND(#REF!*H76,2)</f>
        <v>#REF!</v>
      </c>
      <c r="AT76" s="7" t="s">
        <v>59</v>
      </c>
      <c r="AU76" s="62" t="s">
        <v>170</v>
      </c>
    </row>
    <row r="77" spans="1:47" s="6" customFormat="1" ht="22.9" customHeight="1" x14ac:dyDescent="0.2">
      <c r="B77" s="43"/>
      <c r="D77" s="44" t="s">
        <v>10</v>
      </c>
      <c r="E77" s="101" t="s">
        <v>171</v>
      </c>
      <c r="F77" s="101" t="s">
        <v>172</v>
      </c>
      <c r="G77" s="47"/>
      <c r="H77" s="103"/>
      <c r="J77" s="46"/>
      <c r="K77" s="47"/>
      <c r="L77" s="47"/>
      <c r="M77" s="48">
        <f>SUM(M78:M81)</f>
        <v>0</v>
      </c>
      <c r="N77" s="47"/>
      <c r="O77" s="48">
        <f>SUM(O78:O81)</f>
        <v>0</v>
      </c>
      <c r="P77" s="47"/>
      <c r="Q77" s="49">
        <f>SUM(Q78:Q81)</f>
        <v>0</v>
      </c>
      <c r="Z77" s="44" t="s">
        <v>13</v>
      </c>
      <c r="AB77" s="50" t="s">
        <v>10</v>
      </c>
      <c r="AC77" s="50" t="s">
        <v>13</v>
      </c>
      <c r="AG77" s="44" t="s">
        <v>52</v>
      </c>
      <c r="AS77" s="51" t="e">
        <f>SUM(AS78:AS81)</f>
        <v>#REF!</v>
      </c>
    </row>
    <row r="78" spans="1:47" s="2" customFormat="1" ht="36" customHeight="1" x14ac:dyDescent="0.2">
      <c r="A78" s="10"/>
      <c r="B78" s="53"/>
      <c r="C78" s="54" t="s">
        <v>173</v>
      </c>
      <c r="D78" s="54" t="s">
        <v>55</v>
      </c>
      <c r="E78" s="55" t="s">
        <v>174</v>
      </c>
      <c r="F78" s="56" t="s">
        <v>175</v>
      </c>
      <c r="G78" s="57" t="s">
        <v>176</v>
      </c>
      <c r="H78" s="102">
        <v>35</v>
      </c>
      <c r="I78" s="86">
        <v>750</v>
      </c>
      <c r="J78" s="58" t="s">
        <v>0</v>
      </c>
      <c r="K78" s="59" t="s">
        <v>5</v>
      </c>
      <c r="L78" s="60">
        <v>0</v>
      </c>
      <c r="M78" s="60">
        <f>L78*H78</f>
        <v>0</v>
      </c>
      <c r="N78" s="60">
        <v>0</v>
      </c>
      <c r="O78" s="60">
        <f>N78*H78</f>
        <v>0</v>
      </c>
      <c r="P78" s="60">
        <v>0</v>
      </c>
      <c r="Q78" s="61">
        <f>P78*H78</f>
        <v>0</v>
      </c>
      <c r="R78" s="10"/>
      <c r="S78" s="10"/>
      <c r="Z78" s="62" t="s">
        <v>119</v>
      </c>
      <c r="AB78" s="62" t="s">
        <v>55</v>
      </c>
      <c r="AC78" s="62" t="s">
        <v>14</v>
      </c>
      <c r="AG78" s="7" t="s">
        <v>52</v>
      </c>
      <c r="AM78" s="63" t="e">
        <f>IF(K78="základní",#REF!,0)</f>
        <v>#REF!</v>
      </c>
      <c r="AN78" s="63">
        <f>IF(K78="snížená",#REF!,0)</f>
        <v>0</v>
      </c>
      <c r="AO78" s="63">
        <f>IF(K78="zákl. přenesená",#REF!,0)</f>
        <v>0</v>
      </c>
      <c r="AP78" s="63">
        <f>IF(K78="sníž. přenesená",#REF!,0)</f>
        <v>0</v>
      </c>
      <c r="AQ78" s="63">
        <f>IF(K78="nulová",#REF!,0)</f>
        <v>0</v>
      </c>
      <c r="AR78" s="7" t="s">
        <v>13</v>
      </c>
      <c r="AS78" s="63" t="e">
        <f>ROUND(#REF!*H78,2)</f>
        <v>#REF!</v>
      </c>
      <c r="AT78" s="7" t="s">
        <v>119</v>
      </c>
      <c r="AU78" s="62" t="s">
        <v>177</v>
      </c>
    </row>
    <row r="79" spans="1:47" s="2" customFormat="1" ht="36" customHeight="1" x14ac:dyDescent="0.2">
      <c r="A79" s="10"/>
      <c r="B79" s="53"/>
      <c r="C79" s="54" t="s">
        <v>178</v>
      </c>
      <c r="D79" s="54" t="s">
        <v>55</v>
      </c>
      <c r="E79" s="55" t="s">
        <v>179</v>
      </c>
      <c r="F79" s="56" t="s">
        <v>180</v>
      </c>
      <c r="G79" s="57" t="s">
        <v>176</v>
      </c>
      <c r="H79" s="102">
        <v>35</v>
      </c>
      <c r="I79" s="86">
        <v>356</v>
      </c>
      <c r="J79" s="58" t="s">
        <v>0</v>
      </c>
      <c r="K79" s="59" t="s">
        <v>5</v>
      </c>
      <c r="L79" s="60">
        <v>0</v>
      </c>
      <c r="M79" s="60">
        <f>L79*H79</f>
        <v>0</v>
      </c>
      <c r="N79" s="60">
        <v>0</v>
      </c>
      <c r="O79" s="60">
        <f>N79*H79</f>
        <v>0</v>
      </c>
      <c r="P79" s="60">
        <v>0</v>
      </c>
      <c r="Q79" s="61">
        <f>P79*H79</f>
        <v>0</v>
      </c>
      <c r="R79" s="10"/>
      <c r="S79" s="10"/>
      <c r="Z79" s="62" t="s">
        <v>119</v>
      </c>
      <c r="AB79" s="62" t="s">
        <v>55</v>
      </c>
      <c r="AC79" s="62" t="s">
        <v>14</v>
      </c>
      <c r="AG79" s="7" t="s">
        <v>52</v>
      </c>
      <c r="AM79" s="63" t="e">
        <f>IF(K79="základní",#REF!,0)</f>
        <v>#REF!</v>
      </c>
      <c r="AN79" s="63">
        <f>IF(K79="snížená",#REF!,0)</f>
        <v>0</v>
      </c>
      <c r="AO79" s="63">
        <f>IF(K79="zákl. přenesená",#REF!,0)</f>
        <v>0</v>
      </c>
      <c r="AP79" s="63">
        <f>IF(K79="sníž. přenesená",#REF!,0)</f>
        <v>0</v>
      </c>
      <c r="AQ79" s="63">
        <f>IF(K79="nulová",#REF!,0)</f>
        <v>0</v>
      </c>
      <c r="AR79" s="7" t="s">
        <v>13</v>
      </c>
      <c r="AS79" s="63" t="e">
        <f>ROUND(#REF!*H79,2)</f>
        <v>#REF!</v>
      </c>
      <c r="AT79" s="7" t="s">
        <v>119</v>
      </c>
      <c r="AU79" s="62" t="s">
        <v>181</v>
      </c>
    </row>
    <row r="80" spans="1:47" s="2" customFormat="1" ht="36" customHeight="1" x14ac:dyDescent="0.2">
      <c r="A80" s="10"/>
      <c r="B80" s="53"/>
      <c r="C80" s="54" t="s">
        <v>182</v>
      </c>
      <c r="D80" s="54" t="s">
        <v>55</v>
      </c>
      <c r="E80" s="55" t="s">
        <v>183</v>
      </c>
      <c r="F80" s="56" t="s">
        <v>184</v>
      </c>
      <c r="G80" s="57" t="s">
        <v>176</v>
      </c>
      <c r="H80" s="102">
        <v>70</v>
      </c>
      <c r="I80" s="86">
        <v>12</v>
      </c>
      <c r="J80" s="58" t="s">
        <v>0</v>
      </c>
      <c r="K80" s="59" t="s">
        <v>5</v>
      </c>
      <c r="L80" s="60">
        <v>0</v>
      </c>
      <c r="M80" s="60">
        <f>L80*H80</f>
        <v>0</v>
      </c>
      <c r="N80" s="60">
        <v>0</v>
      </c>
      <c r="O80" s="60">
        <f>N80*H80</f>
        <v>0</v>
      </c>
      <c r="P80" s="60">
        <v>0</v>
      </c>
      <c r="Q80" s="61">
        <f>P80*H80</f>
        <v>0</v>
      </c>
      <c r="R80" s="10"/>
      <c r="S80" s="10"/>
      <c r="Z80" s="62" t="s">
        <v>119</v>
      </c>
      <c r="AB80" s="62" t="s">
        <v>55</v>
      </c>
      <c r="AC80" s="62" t="s">
        <v>14</v>
      </c>
      <c r="AG80" s="7" t="s">
        <v>52</v>
      </c>
      <c r="AM80" s="63" t="e">
        <f>IF(K80="základní",#REF!,0)</f>
        <v>#REF!</v>
      </c>
      <c r="AN80" s="63">
        <f>IF(K80="snížená",#REF!,0)</f>
        <v>0</v>
      </c>
      <c r="AO80" s="63">
        <f>IF(K80="zákl. přenesená",#REF!,0)</f>
        <v>0</v>
      </c>
      <c r="AP80" s="63">
        <f>IF(K80="sníž. přenesená",#REF!,0)</f>
        <v>0</v>
      </c>
      <c r="AQ80" s="63">
        <f>IF(K80="nulová",#REF!,0)</f>
        <v>0</v>
      </c>
      <c r="AR80" s="7" t="s">
        <v>13</v>
      </c>
      <c r="AS80" s="63" t="e">
        <f>ROUND(#REF!*H80,2)</f>
        <v>#REF!</v>
      </c>
      <c r="AT80" s="7" t="s">
        <v>119</v>
      </c>
      <c r="AU80" s="62" t="s">
        <v>185</v>
      </c>
    </row>
    <row r="81" spans="1:47" s="2" customFormat="1" ht="36" customHeight="1" x14ac:dyDescent="0.2">
      <c r="A81" s="10"/>
      <c r="B81" s="53"/>
      <c r="C81" s="54" t="s">
        <v>186</v>
      </c>
      <c r="D81" s="54" t="s">
        <v>55</v>
      </c>
      <c r="E81" s="55" t="s">
        <v>187</v>
      </c>
      <c r="F81" s="56" t="s">
        <v>188</v>
      </c>
      <c r="G81" s="57" t="s">
        <v>176</v>
      </c>
      <c r="H81" s="102">
        <v>25</v>
      </c>
      <c r="I81" s="86">
        <v>1140</v>
      </c>
      <c r="J81" s="58" t="s">
        <v>0</v>
      </c>
      <c r="K81" s="59" t="s">
        <v>5</v>
      </c>
      <c r="L81" s="60">
        <v>0</v>
      </c>
      <c r="M81" s="60">
        <f>L81*H81</f>
        <v>0</v>
      </c>
      <c r="N81" s="60">
        <v>0</v>
      </c>
      <c r="O81" s="60">
        <f>N81*H81</f>
        <v>0</v>
      </c>
      <c r="P81" s="60">
        <v>0</v>
      </c>
      <c r="Q81" s="61">
        <f>P81*H81</f>
        <v>0</v>
      </c>
      <c r="R81" s="10"/>
      <c r="S81" s="10"/>
      <c r="Z81" s="62" t="s">
        <v>59</v>
      </c>
      <c r="AB81" s="62" t="s">
        <v>55</v>
      </c>
      <c r="AC81" s="62" t="s">
        <v>14</v>
      </c>
      <c r="AG81" s="7" t="s">
        <v>52</v>
      </c>
      <c r="AM81" s="63" t="e">
        <f>IF(K81="základní",#REF!,0)</f>
        <v>#REF!</v>
      </c>
      <c r="AN81" s="63">
        <f>IF(K81="snížená",#REF!,0)</f>
        <v>0</v>
      </c>
      <c r="AO81" s="63">
        <f>IF(K81="zákl. přenesená",#REF!,0)</f>
        <v>0</v>
      </c>
      <c r="AP81" s="63">
        <f>IF(K81="sníž. přenesená",#REF!,0)</f>
        <v>0</v>
      </c>
      <c r="AQ81" s="63">
        <f>IF(K81="nulová",#REF!,0)</f>
        <v>0</v>
      </c>
      <c r="AR81" s="7" t="s">
        <v>13</v>
      </c>
      <c r="AS81" s="63" t="e">
        <f>ROUND(#REF!*H81,2)</f>
        <v>#REF!</v>
      </c>
      <c r="AT81" s="7" t="s">
        <v>59</v>
      </c>
      <c r="AU81" s="62" t="s">
        <v>189</v>
      </c>
    </row>
    <row r="82" spans="1:47" s="6" customFormat="1" ht="22.9" customHeight="1" x14ac:dyDescent="0.2">
      <c r="B82" s="43"/>
      <c r="D82" s="44" t="s">
        <v>10</v>
      </c>
      <c r="E82" s="101" t="s">
        <v>190</v>
      </c>
      <c r="F82" s="101" t="s">
        <v>191</v>
      </c>
      <c r="G82" s="47"/>
      <c r="H82" s="103"/>
      <c r="J82" s="46"/>
      <c r="K82" s="47"/>
      <c r="L82" s="47"/>
      <c r="M82" s="48">
        <f>M83</f>
        <v>0</v>
      </c>
      <c r="N82" s="47"/>
      <c r="O82" s="48">
        <f>O83</f>
        <v>0</v>
      </c>
      <c r="P82" s="47"/>
      <c r="Q82" s="49">
        <f>Q83</f>
        <v>0</v>
      </c>
      <c r="Z82" s="44" t="s">
        <v>13</v>
      </c>
      <c r="AB82" s="50" t="s">
        <v>10</v>
      </c>
      <c r="AC82" s="50" t="s">
        <v>13</v>
      </c>
      <c r="AG82" s="44" t="s">
        <v>52</v>
      </c>
      <c r="AS82" s="51" t="e">
        <f>AS83</f>
        <v>#REF!</v>
      </c>
    </row>
    <row r="83" spans="1:47" s="2" customFormat="1" ht="48" customHeight="1" x14ac:dyDescent="0.2">
      <c r="A83" s="10"/>
      <c r="B83" s="53"/>
      <c r="C83" s="54" t="s">
        <v>192</v>
      </c>
      <c r="D83" s="54" t="s">
        <v>55</v>
      </c>
      <c r="E83" s="55" t="s">
        <v>193</v>
      </c>
      <c r="F83" s="56" t="s">
        <v>194</v>
      </c>
      <c r="G83" s="57" t="s">
        <v>176</v>
      </c>
      <c r="H83" s="102">
        <v>30</v>
      </c>
      <c r="I83" s="86">
        <v>300</v>
      </c>
      <c r="J83" s="58" t="s">
        <v>0</v>
      </c>
      <c r="K83" s="59" t="s">
        <v>5</v>
      </c>
      <c r="L83" s="60">
        <v>0</v>
      </c>
      <c r="M83" s="60">
        <f>L83*H83</f>
        <v>0</v>
      </c>
      <c r="N83" s="60">
        <v>0</v>
      </c>
      <c r="O83" s="60">
        <f>N83*H83</f>
        <v>0</v>
      </c>
      <c r="P83" s="60">
        <v>0</v>
      </c>
      <c r="Q83" s="61">
        <f>P83*H83</f>
        <v>0</v>
      </c>
      <c r="R83" s="10"/>
      <c r="S83" s="10"/>
      <c r="Z83" s="62" t="s">
        <v>59</v>
      </c>
      <c r="AB83" s="62" t="s">
        <v>55</v>
      </c>
      <c r="AC83" s="62" t="s">
        <v>14</v>
      </c>
      <c r="AG83" s="7" t="s">
        <v>52</v>
      </c>
      <c r="AM83" s="63" t="e">
        <f>IF(K83="základní",#REF!,0)</f>
        <v>#REF!</v>
      </c>
      <c r="AN83" s="63">
        <f>IF(K83="snížená",#REF!,0)</f>
        <v>0</v>
      </c>
      <c r="AO83" s="63">
        <f>IF(K83="zákl. přenesená",#REF!,0)</f>
        <v>0</v>
      </c>
      <c r="AP83" s="63">
        <f>IF(K83="sníž. přenesená",#REF!,0)</f>
        <v>0</v>
      </c>
      <c r="AQ83" s="63">
        <f>IF(K83="nulová",#REF!,0)</f>
        <v>0</v>
      </c>
      <c r="AR83" s="7" t="s">
        <v>13</v>
      </c>
      <c r="AS83" s="63" t="e">
        <f>ROUND(#REF!*H83,2)</f>
        <v>#REF!</v>
      </c>
      <c r="AT83" s="7" t="s">
        <v>59</v>
      </c>
      <c r="AU83" s="62" t="s">
        <v>195</v>
      </c>
    </row>
    <row r="84" spans="1:47" s="6" customFormat="1" ht="25.9" customHeight="1" x14ac:dyDescent="0.2">
      <c r="B84" s="43"/>
      <c r="D84" s="44" t="s">
        <v>10</v>
      </c>
      <c r="E84" s="99" t="s">
        <v>196</v>
      </c>
      <c r="F84" s="99" t="s">
        <v>197</v>
      </c>
      <c r="G84" s="47"/>
      <c r="H84" s="103"/>
      <c r="J84" s="46"/>
      <c r="K84" s="47"/>
      <c r="L84" s="47"/>
      <c r="M84" s="48">
        <f>M85+M94+M103+M119+M123+M127+M134+M142+M152+M161+M171+M182+M187</f>
        <v>0</v>
      </c>
      <c r="N84" s="47"/>
      <c r="O84" s="48">
        <f>O85+O94+O103+O119+O123+O127+O134+O142+O152+O161+O171+O182+O187</f>
        <v>270.77087674666666</v>
      </c>
      <c r="P84" s="47"/>
      <c r="Q84" s="49">
        <f>Q85+Q94+Q103+Q119+Q123+Q127+Q134+Q142+Q152+Q161+Q171+Q182+Q187</f>
        <v>138.9777</v>
      </c>
      <c r="Z84" s="44" t="s">
        <v>14</v>
      </c>
      <c r="AB84" s="50" t="s">
        <v>10</v>
      </c>
      <c r="AC84" s="50" t="s">
        <v>11</v>
      </c>
      <c r="AG84" s="44" t="s">
        <v>52</v>
      </c>
      <c r="AS84" s="51" t="e">
        <f>AS85+AS94+AS103+AS119+AS123+AS127+AS134+AS142+AS152+AS161+AS171+AS182+AS187</f>
        <v>#REF!</v>
      </c>
    </row>
    <row r="85" spans="1:47" s="6" customFormat="1" ht="22.9" customHeight="1" x14ac:dyDescent="0.2">
      <c r="B85" s="43"/>
      <c r="D85" s="44" t="s">
        <v>10</v>
      </c>
      <c r="E85" s="101" t="s">
        <v>198</v>
      </c>
      <c r="F85" s="101" t="s">
        <v>199</v>
      </c>
      <c r="G85" s="47"/>
      <c r="H85" s="103"/>
      <c r="J85" s="46"/>
      <c r="K85" s="47"/>
      <c r="L85" s="47"/>
      <c r="M85" s="48">
        <f>SUM(M86:M93)</f>
        <v>0</v>
      </c>
      <c r="N85" s="47"/>
      <c r="O85" s="48">
        <f>SUM(O86:O93)</f>
        <v>3.2923000000000001E-2</v>
      </c>
      <c r="P85" s="47"/>
      <c r="Q85" s="49">
        <f>SUM(Q86:Q93)</f>
        <v>0.28700000000000003</v>
      </c>
      <c r="Z85" s="44" t="s">
        <v>14</v>
      </c>
      <c r="AB85" s="50" t="s">
        <v>10</v>
      </c>
      <c r="AC85" s="50" t="s">
        <v>13</v>
      </c>
      <c r="AG85" s="44" t="s">
        <v>52</v>
      </c>
      <c r="AS85" s="51" t="e">
        <f>SUM(AS86:AS93)</f>
        <v>#REF!</v>
      </c>
    </row>
    <row r="86" spans="1:47" s="2" customFormat="1" ht="24" customHeight="1" x14ac:dyDescent="0.2">
      <c r="A86" s="10"/>
      <c r="B86" s="53"/>
      <c r="C86" s="54" t="s">
        <v>200</v>
      </c>
      <c r="D86" s="54" t="s">
        <v>55</v>
      </c>
      <c r="E86" s="55" t="s">
        <v>201</v>
      </c>
      <c r="F86" s="56" t="s">
        <v>202</v>
      </c>
      <c r="G86" s="57" t="s">
        <v>99</v>
      </c>
      <c r="H86" s="102">
        <v>10</v>
      </c>
      <c r="I86" s="86">
        <v>250</v>
      </c>
      <c r="J86" s="58" t="s">
        <v>0</v>
      </c>
      <c r="K86" s="59" t="s">
        <v>5</v>
      </c>
      <c r="L86" s="60">
        <v>0</v>
      </c>
      <c r="M86" s="60">
        <f t="shared" ref="M86:M93" si="6">L86*H86</f>
        <v>0</v>
      </c>
      <c r="N86" s="60">
        <v>0</v>
      </c>
      <c r="O86" s="60">
        <f t="shared" ref="O86:O93" si="7">N86*H86</f>
        <v>0</v>
      </c>
      <c r="P86" s="60">
        <v>1.4919999999999999E-2</v>
      </c>
      <c r="Q86" s="61">
        <f t="shared" ref="Q86:Q93" si="8">P86*H86</f>
        <v>0.1492</v>
      </c>
      <c r="R86" s="10"/>
      <c r="S86" s="10"/>
      <c r="Z86" s="62" t="s">
        <v>119</v>
      </c>
      <c r="AB86" s="62" t="s">
        <v>55</v>
      </c>
      <c r="AC86" s="62" t="s">
        <v>14</v>
      </c>
      <c r="AG86" s="7" t="s">
        <v>52</v>
      </c>
      <c r="AM86" s="63" t="e">
        <f>IF(K86="základní",#REF!,0)</f>
        <v>#REF!</v>
      </c>
      <c r="AN86" s="63">
        <f>IF(K86="snížená",#REF!,0)</f>
        <v>0</v>
      </c>
      <c r="AO86" s="63">
        <f>IF(K86="zákl. přenesená",#REF!,0)</f>
        <v>0</v>
      </c>
      <c r="AP86" s="63">
        <f>IF(K86="sníž. přenesená",#REF!,0)</f>
        <v>0</v>
      </c>
      <c r="AQ86" s="63">
        <f>IF(K86="nulová",#REF!,0)</f>
        <v>0</v>
      </c>
      <c r="AR86" s="7" t="s">
        <v>13</v>
      </c>
      <c r="AS86" s="63" t="e">
        <f>ROUND(#REF!*H86,2)</f>
        <v>#REF!</v>
      </c>
      <c r="AT86" s="7" t="s">
        <v>119</v>
      </c>
      <c r="AU86" s="62" t="s">
        <v>203</v>
      </c>
    </row>
    <row r="87" spans="1:47" s="2" customFormat="1" ht="24" customHeight="1" x14ac:dyDescent="0.2">
      <c r="A87" s="10"/>
      <c r="B87" s="53"/>
      <c r="C87" s="54" t="s">
        <v>204</v>
      </c>
      <c r="D87" s="54" t="s">
        <v>55</v>
      </c>
      <c r="E87" s="55" t="s">
        <v>205</v>
      </c>
      <c r="F87" s="56" t="s">
        <v>206</v>
      </c>
      <c r="G87" s="57" t="s">
        <v>58</v>
      </c>
      <c r="H87" s="102">
        <v>5</v>
      </c>
      <c r="I87" s="86">
        <v>142</v>
      </c>
      <c r="J87" s="58" t="s">
        <v>0</v>
      </c>
      <c r="K87" s="59" t="s">
        <v>5</v>
      </c>
      <c r="L87" s="60">
        <v>0</v>
      </c>
      <c r="M87" s="60">
        <f t="shared" si="6"/>
        <v>0</v>
      </c>
      <c r="N87" s="60">
        <v>0</v>
      </c>
      <c r="O87" s="60">
        <f t="shared" si="7"/>
        <v>0</v>
      </c>
      <c r="P87" s="60">
        <v>2.7560000000000001E-2</v>
      </c>
      <c r="Q87" s="61">
        <f t="shared" si="8"/>
        <v>0.13780000000000001</v>
      </c>
      <c r="R87" s="10"/>
      <c r="S87" s="10"/>
      <c r="Z87" s="62" t="s">
        <v>119</v>
      </c>
      <c r="AB87" s="62" t="s">
        <v>55</v>
      </c>
      <c r="AC87" s="62" t="s">
        <v>14</v>
      </c>
      <c r="AG87" s="7" t="s">
        <v>52</v>
      </c>
      <c r="AM87" s="63" t="e">
        <f>IF(K87="základní",#REF!,0)</f>
        <v>#REF!</v>
      </c>
      <c r="AN87" s="63">
        <f>IF(K87="snížená",#REF!,0)</f>
        <v>0</v>
      </c>
      <c r="AO87" s="63">
        <f>IF(K87="zákl. přenesená",#REF!,0)</f>
        <v>0</v>
      </c>
      <c r="AP87" s="63">
        <f>IF(K87="sníž. přenesená",#REF!,0)</f>
        <v>0</v>
      </c>
      <c r="AQ87" s="63">
        <f>IF(K87="nulová",#REF!,0)</f>
        <v>0</v>
      </c>
      <c r="AR87" s="7" t="s">
        <v>13</v>
      </c>
      <c r="AS87" s="63" t="e">
        <f>ROUND(#REF!*H87,2)</f>
        <v>#REF!</v>
      </c>
      <c r="AT87" s="7" t="s">
        <v>119</v>
      </c>
      <c r="AU87" s="62" t="s">
        <v>207</v>
      </c>
    </row>
    <row r="88" spans="1:47" s="2" customFormat="1" ht="24" customHeight="1" x14ac:dyDescent="0.2">
      <c r="A88" s="10"/>
      <c r="B88" s="53"/>
      <c r="C88" s="54" t="s">
        <v>208</v>
      </c>
      <c r="D88" s="54" t="s">
        <v>55</v>
      </c>
      <c r="E88" s="55" t="s">
        <v>209</v>
      </c>
      <c r="F88" s="56" t="s">
        <v>210</v>
      </c>
      <c r="G88" s="57" t="s">
        <v>99</v>
      </c>
      <c r="H88" s="102">
        <v>10</v>
      </c>
      <c r="I88" s="86">
        <v>586</v>
      </c>
      <c r="J88" s="58" t="s">
        <v>0</v>
      </c>
      <c r="K88" s="59" t="s">
        <v>5</v>
      </c>
      <c r="L88" s="60">
        <v>0</v>
      </c>
      <c r="M88" s="60">
        <f t="shared" si="6"/>
        <v>0</v>
      </c>
      <c r="N88" s="60">
        <v>1.2055E-3</v>
      </c>
      <c r="O88" s="60">
        <f t="shared" si="7"/>
        <v>1.2055E-2</v>
      </c>
      <c r="P88" s="60">
        <v>0</v>
      </c>
      <c r="Q88" s="61">
        <f t="shared" si="8"/>
        <v>0</v>
      </c>
      <c r="R88" s="10"/>
      <c r="S88" s="10"/>
      <c r="Z88" s="62" t="s">
        <v>119</v>
      </c>
      <c r="AB88" s="62" t="s">
        <v>55</v>
      </c>
      <c r="AC88" s="62" t="s">
        <v>14</v>
      </c>
      <c r="AG88" s="7" t="s">
        <v>52</v>
      </c>
      <c r="AM88" s="63" t="e">
        <f>IF(K88="základní",#REF!,0)</f>
        <v>#REF!</v>
      </c>
      <c r="AN88" s="63">
        <f>IF(K88="snížená",#REF!,0)</f>
        <v>0</v>
      </c>
      <c r="AO88" s="63">
        <f>IF(K88="zákl. přenesená",#REF!,0)</f>
        <v>0</v>
      </c>
      <c r="AP88" s="63">
        <f>IF(K88="sníž. přenesená",#REF!,0)</f>
        <v>0</v>
      </c>
      <c r="AQ88" s="63">
        <f>IF(K88="nulová",#REF!,0)</f>
        <v>0</v>
      </c>
      <c r="AR88" s="7" t="s">
        <v>13</v>
      </c>
      <c r="AS88" s="63" t="e">
        <f>ROUND(#REF!*H88,2)</f>
        <v>#REF!</v>
      </c>
      <c r="AT88" s="7" t="s">
        <v>119</v>
      </c>
      <c r="AU88" s="62" t="s">
        <v>211</v>
      </c>
    </row>
    <row r="89" spans="1:47" s="2" customFormat="1" ht="24" customHeight="1" x14ac:dyDescent="0.2">
      <c r="A89" s="10"/>
      <c r="B89" s="53"/>
      <c r="C89" s="54" t="s">
        <v>212</v>
      </c>
      <c r="D89" s="54" t="s">
        <v>55</v>
      </c>
      <c r="E89" s="55" t="s">
        <v>213</v>
      </c>
      <c r="F89" s="56" t="s">
        <v>214</v>
      </c>
      <c r="G89" s="57" t="s">
        <v>99</v>
      </c>
      <c r="H89" s="102">
        <v>10</v>
      </c>
      <c r="I89" s="86">
        <v>569</v>
      </c>
      <c r="J89" s="58" t="s">
        <v>0</v>
      </c>
      <c r="K89" s="59" t="s">
        <v>5</v>
      </c>
      <c r="L89" s="60">
        <v>0</v>
      </c>
      <c r="M89" s="60">
        <f t="shared" si="6"/>
        <v>0</v>
      </c>
      <c r="N89" s="60">
        <v>1.1398000000000001E-3</v>
      </c>
      <c r="O89" s="60">
        <f t="shared" si="7"/>
        <v>1.1398E-2</v>
      </c>
      <c r="P89" s="60">
        <v>0</v>
      </c>
      <c r="Q89" s="61">
        <f t="shared" si="8"/>
        <v>0</v>
      </c>
      <c r="R89" s="10"/>
      <c r="S89" s="10"/>
      <c r="Z89" s="62" t="s">
        <v>119</v>
      </c>
      <c r="AB89" s="62" t="s">
        <v>55</v>
      </c>
      <c r="AC89" s="62" t="s">
        <v>14</v>
      </c>
      <c r="AG89" s="7" t="s">
        <v>52</v>
      </c>
      <c r="AM89" s="63" t="e">
        <f>IF(K89="základní",#REF!,0)</f>
        <v>#REF!</v>
      </c>
      <c r="AN89" s="63">
        <f>IF(K89="snížená",#REF!,0)</f>
        <v>0</v>
      </c>
      <c r="AO89" s="63">
        <f>IF(K89="zákl. přenesená",#REF!,0)</f>
        <v>0</v>
      </c>
      <c r="AP89" s="63">
        <f>IF(K89="sníž. přenesená",#REF!,0)</f>
        <v>0</v>
      </c>
      <c r="AQ89" s="63">
        <f>IF(K89="nulová",#REF!,0)</f>
        <v>0</v>
      </c>
      <c r="AR89" s="7" t="s">
        <v>13</v>
      </c>
      <c r="AS89" s="63" t="e">
        <f>ROUND(#REF!*H89,2)</f>
        <v>#REF!</v>
      </c>
      <c r="AT89" s="7" t="s">
        <v>119</v>
      </c>
      <c r="AU89" s="62" t="s">
        <v>215</v>
      </c>
    </row>
    <row r="90" spans="1:47" s="2" customFormat="1" ht="24" customHeight="1" x14ac:dyDescent="0.2">
      <c r="A90" s="10"/>
      <c r="B90" s="53"/>
      <c r="C90" s="54" t="s">
        <v>216</v>
      </c>
      <c r="D90" s="54" t="s">
        <v>55</v>
      </c>
      <c r="E90" s="55" t="s">
        <v>217</v>
      </c>
      <c r="F90" s="56" t="s">
        <v>218</v>
      </c>
      <c r="G90" s="57" t="s">
        <v>99</v>
      </c>
      <c r="H90" s="102">
        <v>5</v>
      </c>
      <c r="I90" s="86">
        <v>400</v>
      </c>
      <c r="J90" s="58" t="s">
        <v>0</v>
      </c>
      <c r="K90" s="59" t="s">
        <v>5</v>
      </c>
      <c r="L90" s="60">
        <v>0</v>
      </c>
      <c r="M90" s="60">
        <f t="shared" si="6"/>
        <v>0</v>
      </c>
      <c r="N90" s="60">
        <v>3.5399999999999999E-4</v>
      </c>
      <c r="O90" s="60">
        <f t="shared" si="7"/>
        <v>1.7699999999999999E-3</v>
      </c>
      <c r="P90" s="60">
        <v>0</v>
      </c>
      <c r="Q90" s="61">
        <f t="shared" si="8"/>
        <v>0</v>
      </c>
      <c r="R90" s="10"/>
      <c r="S90" s="10"/>
      <c r="Z90" s="62" t="s">
        <v>119</v>
      </c>
      <c r="AB90" s="62" t="s">
        <v>55</v>
      </c>
      <c r="AC90" s="62" t="s">
        <v>14</v>
      </c>
      <c r="AG90" s="7" t="s">
        <v>52</v>
      </c>
      <c r="AM90" s="63" t="e">
        <f>IF(K90="základní",#REF!,0)</f>
        <v>#REF!</v>
      </c>
      <c r="AN90" s="63">
        <f>IF(K90="snížená",#REF!,0)</f>
        <v>0</v>
      </c>
      <c r="AO90" s="63">
        <f>IF(K90="zákl. přenesená",#REF!,0)</f>
        <v>0</v>
      </c>
      <c r="AP90" s="63">
        <f>IF(K90="sníž. přenesená",#REF!,0)</f>
        <v>0</v>
      </c>
      <c r="AQ90" s="63">
        <f>IF(K90="nulová",#REF!,0)</f>
        <v>0</v>
      </c>
      <c r="AR90" s="7" t="s">
        <v>13</v>
      </c>
      <c r="AS90" s="63" t="e">
        <f>ROUND(#REF!*H90,2)</f>
        <v>#REF!</v>
      </c>
      <c r="AT90" s="7" t="s">
        <v>119</v>
      </c>
      <c r="AU90" s="62" t="s">
        <v>219</v>
      </c>
    </row>
    <row r="91" spans="1:47" s="2" customFormat="1" ht="16.5" customHeight="1" x14ac:dyDescent="0.2">
      <c r="A91" s="10"/>
      <c r="B91" s="53"/>
      <c r="C91" s="54" t="s">
        <v>220</v>
      </c>
      <c r="D91" s="54" t="s">
        <v>55</v>
      </c>
      <c r="E91" s="55" t="s">
        <v>221</v>
      </c>
      <c r="F91" s="56" t="s">
        <v>222</v>
      </c>
      <c r="G91" s="57" t="s">
        <v>58</v>
      </c>
      <c r="H91" s="102">
        <v>10</v>
      </c>
      <c r="I91" s="86">
        <v>1100</v>
      </c>
      <c r="J91" s="58" t="s">
        <v>0</v>
      </c>
      <c r="K91" s="59" t="s">
        <v>5</v>
      </c>
      <c r="L91" s="60">
        <v>0</v>
      </c>
      <c r="M91" s="60">
        <f t="shared" si="6"/>
        <v>0</v>
      </c>
      <c r="N91" s="60">
        <v>7.6999999999999996E-4</v>
      </c>
      <c r="O91" s="60">
        <f t="shared" si="7"/>
        <v>7.6999999999999994E-3</v>
      </c>
      <c r="P91" s="60">
        <v>0</v>
      </c>
      <c r="Q91" s="61">
        <f t="shared" si="8"/>
        <v>0</v>
      </c>
      <c r="R91" s="10"/>
      <c r="S91" s="10"/>
      <c r="Z91" s="62" t="s">
        <v>119</v>
      </c>
      <c r="AB91" s="62" t="s">
        <v>55</v>
      </c>
      <c r="AC91" s="62" t="s">
        <v>14</v>
      </c>
      <c r="AG91" s="7" t="s">
        <v>52</v>
      </c>
      <c r="AM91" s="63" t="e">
        <f>IF(K91="základní",#REF!,0)</f>
        <v>#REF!</v>
      </c>
      <c r="AN91" s="63">
        <f>IF(K91="snížená",#REF!,0)</f>
        <v>0</v>
      </c>
      <c r="AO91" s="63">
        <f>IF(K91="zákl. přenesená",#REF!,0)</f>
        <v>0</v>
      </c>
      <c r="AP91" s="63">
        <f>IF(K91="sníž. přenesená",#REF!,0)</f>
        <v>0</v>
      </c>
      <c r="AQ91" s="63">
        <f>IF(K91="nulová",#REF!,0)</f>
        <v>0</v>
      </c>
      <c r="AR91" s="7" t="s">
        <v>13</v>
      </c>
      <c r="AS91" s="63" t="e">
        <f>ROUND(#REF!*H91,2)</f>
        <v>#REF!</v>
      </c>
      <c r="AT91" s="7" t="s">
        <v>119</v>
      </c>
      <c r="AU91" s="62" t="s">
        <v>223</v>
      </c>
    </row>
    <row r="92" spans="1:47" s="2" customFormat="1" ht="24" customHeight="1" x14ac:dyDescent="0.2">
      <c r="A92" s="10"/>
      <c r="B92" s="53"/>
      <c r="C92" s="54" t="s">
        <v>224</v>
      </c>
      <c r="D92" s="54" t="s">
        <v>55</v>
      </c>
      <c r="E92" s="55" t="s">
        <v>225</v>
      </c>
      <c r="F92" s="56" t="s">
        <v>226</v>
      </c>
      <c r="G92" s="57" t="s">
        <v>99</v>
      </c>
      <c r="H92" s="102">
        <v>20</v>
      </c>
      <c r="I92" s="86">
        <v>25</v>
      </c>
      <c r="J92" s="58" t="s">
        <v>0</v>
      </c>
      <c r="K92" s="59" t="s">
        <v>5</v>
      </c>
      <c r="L92" s="60">
        <v>0</v>
      </c>
      <c r="M92" s="60">
        <f t="shared" si="6"/>
        <v>0</v>
      </c>
      <c r="N92" s="60">
        <v>0</v>
      </c>
      <c r="O92" s="60">
        <f t="shared" si="7"/>
        <v>0</v>
      </c>
      <c r="P92" s="60">
        <v>0</v>
      </c>
      <c r="Q92" s="61">
        <f t="shared" si="8"/>
        <v>0</v>
      </c>
      <c r="R92" s="10"/>
      <c r="S92" s="10"/>
      <c r="Z92" s="62" t="s">
        <v>119</v>
      </c>
      <c r="AB92" s="62" t="s">
        <v>55</v>
      </c>
      <c r="AC92" s="62" t="s">
        <v>14</v>
      </c>
      <c r="AG92" s="7" t="s">
        <v>52</v>
      </c>
      <c r="AM92" s="63" t="e">
        <f>IF(K92="základní",#REF!,0)</f>
        <v>#REF!</v>
      </c>
      <c r="AN92" s="63">
        <f>IF(K92="snížená",#REF!,0)</f>
        <v>0</v>
      </c>
      <c r="AO92" s="63">
        <f>IF(K92="zákl. přenesená",#REF!,0)</f>
        <v>0</v>
      </c>
      <c r="AP92" s="63">
        <f>IF(K92="sníž. přenesená",#REF!,0)</f>
        <v>0</v>
      </c>
      <c r="AQ92" s="63">
        <f>IF(K92="nulová",#REF!,0)</f>
        <v>0</v>
      </c>
      <c r="AR92" s="7" t="s">
        <v>13</v>
      </c>
      <c r="AS92" s="63" t="e">
        <f>ROUND(#REF!*H92,2)</f>
        <v>#REF!</v>
      </c>
      <c r="AT92" s="7" t="s">
        <v>119</v>
      </c>
      <c r="AU92" s="62" t="s">
        <v>227</v>
      </c>
    </row>
    <row r="93" spans="1:47" s="2" customFormat="1" ht="36" customHeight="1" x14ac:dyDescent="0.2">
      <c r="A93" s="10"/>
      <c r="B93" s="53"/>
      <c r="C93" s="54" t="s">
        <v>228</v>
      </c>
      <c r="D93" s="54" t="s">
        <v>55</v>
      </c>
      <c r="E93" s="55" t="s">
        <v>229</v>
      </c>
      <c r="F93" s="56" t="s">
        <v>230</v>
      </c>
      <c r="G93" s="57" t="s">
        <v>176</v>
      </c>
      <c r="H93" s="102">
        <v>5</v>
      </c>
      <c r="I93" s="86">
        <v>750</v>
      </c>
      <c r="J93" s="58" t="s">
        <v>0</v>
      </c>
      <c r="K93" s="59" t="s">
        <v>5</v>
      </c>
      <c r="L93" s="60">
        <v>0</v>
      </c>
      <c r="M93" s="60">
        <f t="shared" si="6"/>
        <v>0</v>
      </c>
      <c r="N93" s="60">
        <v>0</v>
      </c>
      <c r="O93" s="60">
        <f t="shared" si="7"/>
        <v>0</v>
      </c>
      <c r="P93" s="60">
        <v>0</v>
      </c>
      <c r="Q93" s="61">
        <f t="shared" si="8"/>
        <v>0</v>
      </c>
      <c r="R93" s="10"/>
      <c r="S93" s="10"/>
      <c r="Z93" s="62" t="s">
        <v>119</v>
      </c>
      <c r="AB93" s="62" t="s">
        <v>55</v>
      </c>
      <c r="AC93" s="62" t="s">
        <v>14</v>
      </c>
      <c r="AG93" s="7" t="s">
        <v>52</v>
      </c>
      <c r="AM93" s="63" t="e">
        <f>IF(K93="základní",#REF!,0)</f>
        <v>#REF!</v>
      </c>
      <c r="AN93" s="63">
        <f>IF(K93="snížená",#REF!,0)</f>
        <v>0</v>
      </c>
      <c r="AO93" s="63">
        <f>IF(K93="zákl. přenesená",#REF!,0)</f>
        <v>0</v>
      </c>
      <c r="AP93" s="63">
        <f>IF(K93="sníž. přenesená",#REF!,0)</f>
        <v>0</v>
      </c>
      <c r="AQ93" s="63">
        <f>IF(K93="nulová",#REF!,0)</f>
        <v>0</v>
      </c>
      <c r="AR93" s="7" t="s">
        <v>13</v>
      </c>
      <c r="AS93" s="63" t="e">
        <f>ROUND(#REF!*H93,2)</f>
        <v>#REF!</v>
      </c>
      <c r="AT93" s="7" t="s">
        <v>119</v>
      </c>
      <c r="AU93" s="62" t="s">
        <v>231</v>
      </c>
    </row>
    <row r="94" spans="1:47" s="6" customFormat="1" ht="22.9" customHeight="1" x14ac:dyDescent="0.2">
      <c r="B94" s="43"/>
      <c r="D94" s="44" t="s">
        <v>10</v>
      </c>
      <c r="E94" s="101" t="s">
        <v>232</v>
      </c>
      <c r="F94" s="101" t="s">
        <v>233</v>
      </c>
      <c r="G94" s="47"/>
      <c r="H94" s="103"/>
      <c r="J94" s="46"/>
      <c r="K94" s="47"/>
      <c r="L94" s="47"/>
      <c r="M94" s="48">
        <f>SUM(M95:M102)</f>
        <v>0</v>
      </c>
      <c r="N94" s="47"/>
      <c r="O94" s="48">
        <f>SUM(O95:O102)</f>
        <v>0.17860612000000001</v>
      </c>
      <c r="P94" s="47"/>
      <c r="Q94" s="49">
        <f>SUM(Q95:Q102)</f>
        <v>0</v>
      </c>
      <c r="Z94" s="44" t="s">
        <v>14</v>
      </c>
      <c r="AB94" s="50" t="s">
        <v>10</v>
      </c>
      <c r="AC94" s="50" t="s">
        <v>13</v>
      </c>
      <c r="AG94" s="44" t="s">
        <v>52</v>
      </c>
      <c r="AS94" s="51" t="e">
        <f>SUM(AS95:AS102)</f>
        <v>#REF!</v>
      </c>
    </row>
    <row r="95" spans="1:47" s="2" customFormat="1" ht="24" customHeight="1" x14ac:dyDescent="0.2">
      <c r="A95" s="10"/>
      <c r="B95" s="53"/>
      <c r="C95" s="54" t="s">
        <v>234</v>
      </c>
      <c r="D95" s="54" t="s">
        <v>55</v>
      </c>
      <c r="E95" s="55" t="s">
        <v>235</v>
      </c>
      <c r="F95" s="56" t="s">
        <v>236</v>
      </c>
      <c r="G95" s="57" t="s">
        <v>99</v>
      </c>
      <c r="H95" s="102">
        <v>70</v>
      </c>
      <c r="I95" s="86">
        <v>310</v>
      </c>
      <c r="J95" s="58" t="s">
        <v>0</v>
      </c>
      <c r="K95" s="59" t="s">
        <v>5</v>
      </c>
      <c r="L95" s="60">
        <v>0</v>
      </c>
      <c r="M95" s="60">
        <f t="shared" ref="M95:M102" si="9">L95*H95</f>
        <v>0</v>
      </c>
      <c r="N95" s="60">
        <v>6.6330000000000002E-4</v>
      </c>
      <c r="O95" s="60">
        <f t="shared" ref="O95:O102" si="10">N95*H95</f>
        <v>4.6431E-2</v>
      </c>
      <c r="P95" s="60">
        <v>0</v>
      </c>
      <c r="Q95" s="61">
        <f t="shared" ref="Q95:Q102" si="11">P95*H95</f>
        <v>0</v>
      </c>
      <c r="R95" s="10"/>
      <c r="S95" s="10"/>
      <c r="Z95" s="62" t="s">
        <v>119</v>
      </c>
      <c r="AB95" s="62" t="s">
        <v>55</v>
      </c>
      <c r="AC95" s="62" t="s">
        <v>14</v>
      </c>
      <c r="AG95" s="7" t="s">
        <v>52</v>
      </c>
      <c r="AM95" s="63" t="e">
        <f>IF(K95="základní",#REF!,0)</f>
        <v>#REF!</v>
      </c>
      <c r="AN95" s="63">
        <f>IF(K95="snížená",#REF!,0)</f>
        <v>0</v>
      </c>
      <c r="AO95" s="63">
        <f>IF(K95="zákl. přenesená",#REF!,0)</f>
        <v>0</v>
      </c>
      <c r="AP95" s="63">
        <f>IF(K95="sníž. přenesená",#REF!,0)</f>
        <v>0</v>
      </c>
      <c r="AQ95" s="63">
        <f>IF(K95="nulová",#REF!,0)</f>
        <v>0</v>
      </c>
      <c r="AR95" s="7" t="s">
        <v>13</v>
      </c>
      <c r="AS95" s="63" t="e">
        <f>ROUND(#REF!*H95,2)</f>
        <v>#REF!</v>
      </c>
      <c r="AT95" s="7" t="s">
        <v>119</v>
      </c>
      <c r="AU95" s="62" t="s">
        <v>237</v>
      </c>
    </row>
    <row r="96" spans="1:47" s="2" customFormat="1" ht="48" customHeight="1" x14ac:dyDescent="0.2">
      <c r="A96" s="10"/>
      <c r="B96" s="53"/>
      <c r="C96" s="54" t="s">
        <v>238</v>
      </c>
      <c r="D96" s="54" t="s">
        <v>55</v>
      </c>
      <c r="E96" s="55" t="s">
        <v>239</v>
      </c>
      <c r="F96" s="56" t="s">
        <v>240</v>
      </c>
      <c r="G96" s="57" t="s">
        <v>99</v>
      </c>
      <c r="H96" s="102">
        <v>70</v>
      </c>
      <c r="I96" s="86">
        <v>65</v>
      </c>
      <c r="J96" s="58" t="s">
        <v>0</v>
      </c>
      <c r="K96" s="59" t="s">
        <v>5</v>
      </c>
      <c r="L96" s="60">
        <v>0</v>
      </c>
      <c r="M96" s="60">
        <f t="shared" si="9"/>
        <v>0</v>
      </c>
      <c r="N96" s="60">
        <v>4.6619999999999997E-5</v>
      </c>
      <c r="O96" s="60">
        <f t="shared" si="10"/>
        <v>3.2633999999999996E-3</v>
      </c>
      <c r="P96" s="60">
        <v>0</v>
      </c>
      <c r="Q96" s="61">
        <f t="shared" si="11"/>
        <v>0</v>
      </c>
      <c r="R96" s="10"/>
      <c r="S96" s="10"/>
      <c r="Z96" s="62" t="s">
        <v>119</v>
      </c>
      <c r="AB96" s="62" t="s">
        <v>55</v>
      </c>
      <c r="AC96" s="62" t="s">
        <v>14</v>
      </c>
      <c r="AG96" s="7" t="s">
        <v>52</v>
      </c>
      <c r="AM96" s="63" t="e">
        <f>IF(K96="základní",#REF!,0)</f>
        <v>#REF!</v>
      </c>
      <c r="AN96" s="63">
        <f>IF(K96="snížená",#REF!,0)</f>
        <v>0</v>
      </c>
      <c r="AO96" s="63">
        <f>IF(K96="zákl. přenesená",#REF!,0)</f>
        <v>0</v>
      </c>
      <c r="AP96" s="63">
        <f>IF(K96="sníž. přenesená",#REF!,0)</f>
        <v>0</v>
      </c>
      <c r="AQ96" s="63">
        <f>IF(K96="nulová",#REF!,0)</f>
        <v>0</v>
      </c>
      <c r="AR96" s="7" t="s">
        <v>13</v>
      </c>
      <c r="AS96" s="63" t="e">
        <f>ROUND(#REF!*H96,2)</f>
        <v>#REF!</v>
      </c>
      <c r="AT96" s="7" t="s">
        <v>119</v>
      </c>
      <c r="AU96" s="62" t="s">
        <v>241</v>
      </c>
    </row>
    <row r="97" spans="1:47" s="2" customFormat="1" ht="24" customHeight="1" x14ac:dyDescent="0.2">
      <c r="A97" s="10"/>
      <c r="B97" s="53"/>
      <c r="C97" s="54" t="s">
        <v>242</v>
      </c>
      <c r="D97" s="54" t="s">
        <v>55</v>
      </c>
      <c r="E97" s="55" t="s">
        <v>243</v>
      </c>
      <c r="F97" s="56" t="s">
        <v>244</v>
      </c>
      <c r="G97" s="57" t="s">
        <v>58</v>
      </c>
      <c r="H97" s="102">
        <v>10</v>
      </c>
      <c r="I97" s="86">
        <v>205</v>
      </c>
      <c r="J97" s="58" t="s">
        <v>0</v>
      </c>
      <c r="K97" s="59" t="s">
        <v>5</v>
      </c>
      <c r="L97" s="60">
        <v>0</v>
      </c>
      <c r="M97" s="60">
        <f t="shared" si="9"/>
        <v>0</v>
      </c>
      <c r="N97" s="60">
        <v>1.260485E-4</v>
      </c>
      <c r="O97" s="60">
        <f t="shared" si="10"/>
        <v>1.260485E-3</v>
      </c>
      <c r="P97" s="60">
        <v>0</v>
      </c>
      <c r="Q97" s="61">
        <f t="shared" si="11"/>
        <v>0</v>
      </c>
      <c r="R97" s="10"/>
      <c r="S97" s="10"/>
      <c r="Z97" s="62" t="s">
        <v>59</v>
      </c>
      <c r="AB97" s="62" t="s">
        <v>55</v>
      </c>
      <c r="AC97" s="62" t="s">
        <v>14</v>
      </c>
      <c r="AG97" s="7" t="s">
        <v>52</v>
      </c>
      <c r="AM97" s="63" t="e">
        <f>IF(K97="základní",#REF!,0)</f>
        <v>#REF!</v>
      </c>
      <c r="AN97" s="63">
        <f>IF(K97="snížená",#REF!,0)</f>
        <v>0</v>
      </c>
      <c r="AO97" s="63">
        <f>IF(K97="zákl. přenesená",#REF!,0)</f>
        <v>0</v>
      </c>
      <c r="AP97" s="63">
        <f>IF(K97="sníž. přenesená",#REF!,0)</f>
        <v>0</v>
      </c>
      <c r="AQ97" s="63">
        <f>IF(K97="nulová",#REF!,0)</f>
        <v>0</v>
      </c>
      <c r="AR97" s="7" t="s">
        <v>13</v>
      </c>
      <c r="AS97" s="63" t="e">
        <f>ROUND(#REF!*H97,2)</f>
        <v>#REF!</v>
      </c>
      <c r="AT97" s="7" t="s">
        <v>59</v>
      </c>
      <c r="AU97" s="62" t="s">
        <v>245</v>
      </c>
    </row>
    <row r="98" spans="1:47" s="2" customFormat="1" ht="24" customHeight="1" x14ac:dyDescent="0.2">
      <c r="A98" s="10"/>
      <c r="B98" s="53"/>
      <c r="C98" s="54" t="s">
        <v>246</v>
      </c>
      <c r="D98" s="54" t="s">
        <v>55</v>
      </c>
      <c r="E98" s="55" t="s">
        <v>247</v>
      </c>
      <c r="F98" s="56" t="s">
        <v>248</v>
      </c>
      <c r="G98" s="57" t="s">
        <v>58</v>
      </c>
      <c r="H98" s="102">
        <v>10</v>
      </c>
      <c r="I98" s="86">
        <v>375</v>
      </c>
      <c r="J98" s="58" t="s">
        <v>0</v>
      </c>
      <c r="K98" s="59" t="s">
        <v>5</v>
      </c>
      <c r="L98" s="60">
        <v>0</v>
      </c>
      <c r="M98" s="60">
        <f t="shared" si="9"/>
        <v>0</v>
      </c>
      <c r="N98" s="60">
        <v>2.8004849999999998E-4</v>
      </c>
      <c r="O98" s="60">
        <f t="shared" si="10"/>
        <v>2.8004849999999997E-3</v>
      </c>
      <c r="P98" s="60">
        <v>0</v>
      </c>
      <c r="Q98" s="61">
        <f t="shared" si="11"/>
        <v>0</v>
      </c>
      <c r="R98" s="10"/>
      <c r="S98" s="10"/>
      <c r="Z98" s="62" t="s">
        <v>119</v>
      </c>
      <c r="AB98" s="62" t="s">
        <v>55</v>
      </c>
      <c r="AC98" s="62" t="s">
        <v>14</v>
      </c>
      <c r="AG98" s="7" t="s">
        <v>52</v>
      </c>
      <c r="AM98" s="63" t="e">
        <f>IF(K98="základní",#REF!,0)</f>
        <v>#REF!</v>
      </c>
      <c r="AN98" s="63">
        <f>IF(K98="snížená",#REF!,0)</f>
        <v>0</v>
      </c>
      <c r="AO98" s="63">
        <f>IF(K98="zákl. přenesená",#REF!,0)</f>
        <v>0</v>
      </c>
      <c r="AP98" s="63">
        <f>IF(K98="sníž. přenesená",#REF!,0)</f>
        <v>0</v>
      </c>
      <c r="AQ98" s="63">
        <f>IF(K98="nulová",#REF!,0)</f>
        <v>0</v>
      </c>
      <c r="AR98" s="7" t="s">
        <v>13</v>
      </c>
      <c r="AS98" s="63" t="e">
        <f>ROUND(#REF!*H98,2)</f>
        <v>#REF!</v>
      </c>
      <c r="AT98" s="7" t="s">
        <v>119</v>
      </c>
      <c r="AU98" s="62" t="s">
        <v>249</v>
      </c>
    </row>
    <row r="99" spans="1:47" s="2" customFormat="1" ht="24" customHeight="1" x14ac:dyDescent="0.2">
      <c r="A99" s="10"/>
      <c r="B99" s="53"/>
      <c r="C99" s="54" t="s">
        <v>250</v>
      </c>
      <c r="D99" s="54" t="s">
        <v>55</v>
      </c>
      <c r="E99" s="55" t="s">
        <v>251</v>
      </c>
      <c r="F99" s="56" t="s">
        <v>252</v>
      </c>
      <c r="G99" s="57" t="s">
        <v>58</v>
      </c>
      <c r="H99" s="102">
        <v>10</v>
      </c>
      <c r="I99" s="86">
        <v>310</v>
      </c>
      <c r="J99" s="58" t="s">
        <v>0</v>
      </c>
      <c r="K99" s="59" t="s">
        <v>5</v>
      </c>
      <c r="L99" s="60">
        <v>0</v>
      </c>
      <c r="M99" s="60">
        <f t="shared" si="9"/>
        <v>0</v>
      </c>
      <c r="N99" s="60">
        <v>7.4737499999999999E-4</v>
      </c>
      <c r="O99" s="60">
        <f t="shared" si="10"/>
        <v>7.4737499999999995E-3</v>
      </c>
      <c r="P99" s="60">
        <v>0</v>
      </c>
      <c r="Q99" s="61">
        <f t="shared" si="11"/>
        <v>0</v>
      </c>
      <c r="R99" s="10"/>
      <c r="S99" s="10"/>
      <c r="Z99" s="62" t="s">
        <v>119</v>
      </c>
      <c r="AB99" s="62" t="s">
        <v>55</v>
      </c>
      <c r="AC99" s="62" t="s">
        <v>14</v>
      </c>
      <c r="AG99" s="7" t="s">
        <v>52</v>
      </c>
      <c r="AM99" s="63" t="e">
        <f>IF(K99="základní",#REF!,0)</f>
        <v>#REF!</v>
      </c>
      <c r="AN99" s="63">
        <f>IF(K99="snížená",#REF!,0)</f>
        <v>0</v>
      </c>
      <c r="AO99" s="63">
        <f>IF(K99="zákl. přenesená",#REF!,0)</f>
        <v>0</v>
      </c>
      <c r="AP99" s="63">
        <f>IF(K99="sníž. přenesená",#REF!,0)</f>
        <v>0</v>
      </c>
      <c r="AQ99" s="63">
        <f>IF(K99="nulová",#REF!,0)</f>
        <v>0</v>
      </c>
      <c r="AR99" s="7" t="s">
        <v>13</v>
      </c>
      <c r="AS99" s="63" t="e">
        <f>ROUND(#REF!*H99,2)</f>
        <v>#REF!</v>
      </c>
      <c r="AT99" s="7" t="s">
        <v>119</v>
      </c>
      <c r="AU99" s="62" t="s">
        <v>253</v>
      </c>
    </row>
    <row r="100" spans="1:47" s="2" customFormat="1" ht="36" customHeight="1" x14ac:dyDescent="0.2">
      <c r="A100" s="10"/>
      <c r="B100" s="53"/>
      <c r="C100" s="54" t="s">
        <v>254</v>
      </c>
      <c r="D100" s="54" t="s">
        <v>55</v>
      </c>
      <c r="E100" s="55" t="s">
        <v>255</v>
      </c>
      <c r="F100" s="56" t="s">
        <v>256</v>
      </c>
      <c r="G100" s="57" t="s">
        <v>99</v>
      </c>
      <c r="H100" s="102">
        <v>600</v>
      </c>
      <c r="I100" s="86">
        <v>40</v>
      </c>
      <c r="J100" s="58" t="s">
        <v>0</v>
      </c>
      <c r="K100" s="59" t="s">
        <v>5</v>
      </c>
      <c r="L100" s="60">
        <v>0</v>
      </c>
      <c r="M100" s="60">
        <f t="shared" si="9"/>
        <v>0</v>
      </c>
      <c r="N100" s="60">
        <v>1.8979500000000001E-4</v>
      </c>
      <c r="O100" s="60">
        <f t="shared" si="10"/>
        <v>0.11387700000000001</v>
      </c>
      <c r="P100" s="60">
        <v>0</v>
      </c>
      <c r="Q100" s="61">
        <f t="shared" si="11"/>
        <v>0</v>
      </c>
      <c r="R100" s="10"/>
      <c r="S100" s="10"/>
      <c r="Z100" s="62" t="s">
        <v>119</v>
      </c>
      <c r="AB100" s="62" t="s">
        <v>55</v>
      </c>
      <c r="AC100" s="62" t="s">
        <v>14</v>
      </c>
      <c r="AG100" s="7" t="s">
        <v>52</v>
      </c>
      <c r="AM100" s="63" t="e">
        <f>IF(K100="základní",#REF!,0)</f>
        <v>#REF!</v>
      </c>
      <c r="AN100" s="63">
        <f>IF(K100="snížená",#REF!,0)</f>
        <v>0</v>
      </c>
      <c r="AO100" s="63">
        <f>IF(K100="zákl. přenesená",#REF!,0)</f>
        <v>0</v>
      </c>
      <c r="AP100" s="63">
        <f>IF(K100="sníž. přenesená",#REF!,0)</f>
        <v>0</v>
      </c>
      <c r="AQ100" s="63">
        <f>IF(K100="nulová",#REF!,0)</f>
        <v>0</v>
      </c>
      <c r="AR100" s="7" t="s">
        <v>13</v>
      </c>
      <c r="AS100" s="63" t="e">
        <f>ROUND(#REF!*H100,2)</f>
        <v>#REF!</v>
      </c>
      <c r="AT100" s="7" t="s">
        <v>119</v>
      </c>
      <c r="AU100" s="62" t="s">
        <v>257</v>
      </c>
    </row>
    <row r="101" spans="1:47" s="2" customFormat="1" ht="24" customHeight="1" x14ac:dyDescent="0.2">
      <c r="A101" s="10"/>
      <c r="B101" s="53"/>
      <c r="C101" s="54" t="s">
        <v>258</v>
      </c>
      <c r="D101" s="54" t="s">
        <v>55</v>
      </c>
      <c r="E101" s="55" t="s">
        <v>259</v>
      </c>
      <c r="F101" s="56" t="s">
        <v>260</v>
      </c>
      <c r="G101" s="57" t="s">
        <v>99</v>
      </c>
      <c r="H101" s="102">
        <v>350</v>
      </c>
      <c r="I101" s="86">
        <v>40</v>
      </c>
      <c r="J101" s="58" t="s">
        <v>0</v>
      </c>
      <c r="K101" s="59" t="s">
        <v>5</v>
      </c>
      <c r="L101" s="60">
        <v>0</v>
      </c>
      <c r="M101" s="60">
        <f t="shared" si="9"/>
        <v>0</v>
      </c>
      <c r="N101" s="60">
        <v>1.0000000000000001E-5</v>
      </c>
      <c r="O101" s="60">
        <f t="shared" si="10"/>
        <v>3.5000000000000001E-3</v>
      </c>
      <c r="P101" s="60">
        <v>0</v>
      </c>
      <c r="Q101" s="61">
        <f t="shared" si="11"/>
        <v>0</v>
      </c>
      <c r="R101" s="10"/>
      <c r="S101" s="10"/>
      <c r="Z101" s="62" t="s">
        <v>119</v>
      </c>
      <c r="AB101" s="62" t="s">
        <v>55</v>
      </c>
      <c r="AC101" s="62" t="s">
        <v>14</v>
      </c>
      <c r="AG101" s="7" t="s">
        <v>52</v>
      </c>
      <c r="AM101" s="63" t="e">
        <f>IF(K101="základní",#REF!,0)</f>
        <v>#REF!</v>
      </c>
      <c r="AN101" s="63">
        <f>IF(K101="snížená",#REF!,0)</f>
        <v>0</v>
      </c>
      <c r="AO101" s="63">
        <f>IF(K101="zákl. přenesená",#REF!,0)</f>
        <v>0</v>
      </c>
      <c r="AP101" s="63">
        <f>IF(K101="sníž. přenesená",#REF!,0)</f>
        <v>0</v>
      </c>
      <c r="AQ101" s="63">
        <f>IF(K101="nulová",#REF!,0)</f>
        <v>0</v>
      </c>
      <c r="AR101" s="7" t="s">
        <v>13</v>
      </c>
      <c r="AS101" s="63" t="e">
        <f>ROUND(#REF!*H101,2)</f>
        <v>#REF!</v>
      </c>
      <c r="AT101" s="7" t="s">
        <v>119</v>
      </c>
      <c r="AU101" s="62" t="s">
        <v>261</v>
      </c>
    </row>
    <row r="102" spans="1:47" s="2" customFormat="1" ht="36" customHeight="1" x14ac:dyDescent="0.2">
      <c r="A102" s="10"/>
      <c r="B102" s="53"/>
      <c r="C102" s="54" t="s">
        <v>262</v>
      </c>
      <c r="D102" s="54" t="s">
        <v>55</v>
      </c>
      <c r="E102" s="55" t="s">
        <v>263</v>
      </c>
      <c r="F102" s="56" t="s">
        <v>264</v>
      </c>
      <c r="G102" s="57" t="s">
        <v>176</v>
      </c>
      <c r="H102" s="102">
        <v>5</v>
      </c>
      <c r="I102" s="86">
        <v>750</v>
      </c>
      <c r="J102" s="58" t="s">
        <v>0</v>
      </c>
      <c r="K102" s="59" t="s">
        <v>5</v>
      </c>
      <c r="L102" s="60">
        <v>0</v>
      </c>
      <c r="M102" s="60">
        <f t="shared" si="9"/>
        <v>0</v>
      </c>
      <c r="N102" s="60">
        <v>0</v>
      </c>
      <c r="O102" s="60">
        <f t="shared" si="10"/>
        <v>0</v>
      </c>
      <c r="P102" s="60">
        <v>0</v>
      </c>
      <c r="Q102" s="61">
        <f t="shared" si="11"/>
        <v>0</v>
      </c>
      <c r="R102" s="10"/>
      <c r="S102" s="10"/>
      <c r="Z102" s="62" t="s">
        <v>119</v>
      </c>
      <c r="AB102" s="62" t="s">
        <v>55</v>
      </c>
      <c r="AC102" s="62" t="s">
        <v>14</v>
      </c>
      <c r="AG102" s="7" t="s">
        <v>52</v>
      </c>
      <c r="AM102" s="63" t="e">
        <f>IF(K102="základní",#REF!,0)</f>
        <v>#REF!</v>
      </c>
      <c r="AN102" s="63">
        <f>IF(K102="snížená",#REF!,0)</f>
        <v>0</v>
      </c>
      <c r="AO102" s="63">
        <f>IF(K102="zákl. přenesená",#REF!,0)</f>
        <v>0</v>
      </c>
      <c r="AP102" s="63">
        <f>IF(K102="sníž. přenesená",#REF!,0)</f>
        <v>0</v>
      </c>
      <c r="AQ102" s="63">
        <f>IF(K102="nulová",#REF!,0)</f>
        <v>0</v>
      </c>
      <c r="AR102" s="7" t="s">
        <v>13</v>
      </c>
      <c r="AS102" s="63" t="e">
        <f>ROUND(#REF!*H102,2)</f>
        <v>#REF!</v>
      </c>
      <c r="AT102" s="7" t="s">
        <v>119</v>
      </c>
      <c r="AU102" s="62" t="s">
        <v>265</v>
      </c>
    </row>
    <row r="103" spans="1:47" s="6" customFormat="1" ht="22.9" customHeight="1" x14ac:dyDescent="0.2">
      <c r="B103" s="43"/>
      <c r="D103" s="44" t="s">
        <v>10</v>
      </c>
      <c r="E103" s="101" t="s">
        <v>266</v>
      </c>
      <c r="F103" s="101" t="s">
        <v>267</v>
      </c>
      <c r="G103" s="47"/>
      <c r="H103" s="103"/>
      <c r="J103" s="46"/>
      <c r="K103" s="47"/>
      <c r="L103" s="47"/>
      <c r="M103" s="48">
        <f>SUM(M104:M118)</f>
        <v>0</v>
      </c>
      <c r="N103" s="47"/>
      <c r="O103" s="48">
        <f>SUM(O104:O118)</f>
        <v>6.2575411474999987</v>
      </c>
      <c r="P103" s="47"/>
      <c r="Q103" s="49">
        <f>SUM(Q104:Q118)</f>
        <v>3.65035</v>
      </c>
      <c r="Z103" s="44" t="s">
        <v>14</v>
      </c>
      <c r="AB103" s="50" t="s">
        <v>10</v>
      </c>
      <c r="AC103" s="50" t="s">
        <v>13</v>
      </c>
      <c r="AG103" s="44" t="s">
        <v>52</v>
      </c>
      <c r="AS103" s="51" t="e">
        <f>SUM(AS104:AS118)</f>
        <v>#REF!</v>
      </c>
    </row>
    <row r="104" spans="1:47" s="2" customFormat="1" ht="24" customHeight="1" x14ac:dyDescent="0.2">
      <c r="A104" s="10"/>
      <c r="B104" s="53"/>
      <c r="C104" s="54" t="s">
        <v>268</v>
      </c>
      <c r="D104" s="54" t="s">
        <v>55</v>
      </c>
      <c r="E104" s="55" t="s">
        <v>269</v>
      </c>
      <c r="F104" s="56" t="s">
        <v>270</v>
      </c>
      <c r="G104" s="57" t="s">
        <v>271</v>
      </c>
      <c r="H104" s="102">
        <v>55</v>
      </c>
      <c r="I104" s="86">
        <v>180</v>
      </c>
      <c r="J104" s="58" t="s">
        <v>0</v>
      </c>
      <c r="K104" s="59" t="s">
        <v>5</v>
      </c>
      <c r="L104" s="60">
        <v>0</v>
      </c>
      <c r="M104" s="60">
        <f t="shared" ref="M104:M118" si="12">L104*H104</f>
        <v>0</v>
      </c>
      <c r="N104" s="60">
        <v>0</v>
      </c>
      <c r="O104" s="60">
        <f t="shared" ref="O104:O118" si="13">N104*H104</f>
        <v>0</v>
      </c>
      <c r="P104" s="60">
        <v>1.933E-2</v>
      </c>
      <c r="Q104" s="61">
        <f t="shared" ref="Q104:Q118" si="14">P104*H104</f>
        <v>1.06315</v>
      </c>
      <c r="R104" s="10"/>
      <c r="S104" s="10"/>
      <c r="Z104" s="62" t="s">
        <v>119</v>
      </c>
      <c r="AB104" s="62" t="s">
        <v>55</v>
      </c>
      <c r="AC104" s="62" t="s">
        <v>14</v>
      </c>
      <c r="AG104" s="7" t="s">
        <v>52</v>
      </c>
      <c r="AM104" s="63" t="e">
        <f>IF(K104="základní",#REF!,0)</f>
        <v>#REF!</v>
      </c>
      <c r="AN104" s="63">
        <f>IF(K104="snížená",#REF!,0)</f>
        <v>0</v>
      </c>
      <c r="AO104" s="63">
        <f>IF(K104="zákl. přenesená",#REF!,0)</f>
        <v>0</v>
      </c>
      <c r="AP104" s="63">
        <f>IF(K104="sníž. přenesená",#REF!,0)</f>
        <v>0</v>
      </c>
      <c r="AQ104" s="63">
        <f>IF(K104="nulová",#REF!,0)</f>
        <v>0</v>
      </c>
      <c r="AR104" s="7" t="s">
        <v>13</v>
      </c>
      <c r="AS104" s="63" t="e">
        <f>ROUND(#REF!*H104,2)</f>
        <v>#REF!</v>
      </c>
      <c r="AT104" s="7" t="s">
        <v>119</v>
      </c>
      <c r="AU104" s="62" t="s">
        <v>272</v>
      </c>
    </row>
    <row r="105" spans="1:47" s="2" customFormat="1" ht="24" customHeight="1" x14ac:dyDescent="0.2">
      <c r="A105" s="10"/>
      <c r="B105" s="53"/>
      <c r="C105" s="54" t="s">
        <v>273</v>
      </c>
      <c r="D105" s="54" t="s">
        <v>55</v>
      </c>
      <c r="E105" s="55" t="s">
        <v>274</v>
      </c>
      <c r="F105" s="56" t="s">
        <v>275</v>
      </c>
      <c r="G105" s="57" t="s">
        <v>271</v>
      </c>
      <c r="H105" s="102">
        <v>55</v>
      </c>
      <c r="I105" s="86">
        <v>6250</v>
      </c>
      <c r="J105" s="58" t="s">
        <v>0</v>
      </c>
      <c r="K105" s="59" t="s">
        <v>5</v>
      </c>
      <c r="L105" s="60">
        <v>0</v>
      </c>
      <c r="M105" s="60">
        <f t="shared" si="12"/>
        <v>0</v>
      </c>
      <c r="N105" s="60">
        <v>2.3197463299999999E-2</v>
      </c>
      <c r="O105" s="60">
        <f t="shared" si="13"/>
        <v>1.2758604814999999</v>
      </c>
      <c r="P105" s="60">
        <v>0</v>
      </c>
      <c r="Q105" s="61">
        <f t="shared" si="14"/>
        <v>0</v>
      </c>
      <c r="R105" s="10"/>
      <c r="S105" s="10"/>
      <c r="Z105" s="62" t="s">
        <v>119</v>
      </c>
      <c r="AB105" s="62" t="s">
        <v>55</v>
      </c>
      <c r="AC105" s="62" t="s">
        <v>14</v>
      </c>
      <c r="AG105" s="7" t="s">
        <v>52</v>
      </c>
      <c r="AM105" s="63" t="e">
        <f>IF(K105="základní",#REF!,0)</f>
        <v>#REF!</v>
      </c>
      <c r="AN105" s="63">
        <f>IF(K105="snížená",#REF!,0)</f>
        <v>0</v>
      </c>
      <c r="AO105" s="63">
        <f>IF(K105="zákl. přenesená",#REF!,0)</f>
        <v>0</v>
      </c>
      <c r="AP105" s="63">
        <f>IF(K105="sníž. přenesená",#REF!,0)</f>
        <v>0</v>
      </c>
      <c r="AQ105" s="63">
        <f>IF(K105="nulová",#REF!,0)</f>
        <v>0</v>
      </c>
      <c r="AR105" s="7" t="s">
        <v>13</v>
      </c>
      <c r="AS105" s="63" t="e">
        <f>ROUND(#REF!*H105,2)</f>
        <v>#REF!</v>
      </c>
      <c r="AT105" s="7" t="s">
        <v>119</v>
      </c>
      <c r="AU105" s="62" t="s">
        <v>276</v>
      </c>
    </row>
    <row r="106" spans="1:47" s="2" customFormat="1" ht="24" customHeight="1" x14ac:dyDescent="0.2">
      <c r="A106" s="10"/>
      <c r="B106" s="53"/>
      <c r="C106" s="54" t="s">
        <v>277</v>
      </c>
      <c r="D106" s="54" t="s">
        <v>55</v>
      </c>
      <c r="E106" s="55" t="s">
        <v>278</v>
      </c>
      <c r="F106" s="56" t="s">
        <v>279</v>
      </c>
      <c r="G106" s="57" t="s">
        <v>271</v>
      </c>
      <c r="H106" s="102">
        <v>55</v>
      </c>
      <c r="I106" s="86">
        <v>4560</v>
      </c>
      <c r="J106" s="58" t="s">
        <v>0</v>
      </c>
      <c r="K106" s="59" t="s">
        <v>5</v>
      </c>
      <c r="L106" s="60">
        <v>0</v>
      </c>
      <c r="M106" s="60">
        <f t="shared" si="12"/>
        <v>0</v>
      </c>
      <c r="N106" s="60">
        <v>1.9389313200000001E-2</v>
      </c>
      <c r="O106" s="60">
        <f t="shared" si="13"/>
        <v>1.066412226</v>
      </c>
      <c r="P106" s="60">
        <v>0</v>
      </c>
      <c r="Q106" s="61">
        <f t="shared" si="14"/>
        <v>0</v>
      </c>
      <c r="R106" s="10"/>
      <c r="S106" s="10"/>
      <c r="Z106" s="62" t="s">
        <v>119</v>
      </c>
      <c r="AB106" s="62" t="s">
        <v>55</v>
      </c>
      <c r="AC106" s="62" t="s">
        <v>14</v>
      </c>
      <c r="AG106" s="7" t="s">
        <v>52</v>
      </c>
      <c r="AM106" s="63" t="e">
        <f>IF(K106="základní",#REF!,0)</f>
        <v>#REF!</v>
      </c>
      <c r="AN106" s="63">
        <f>IF(K106="snížená",#REF!,0)</f>
        <v>0</v>
      </c>
      <c r="AO106" s="63">
        <f>IF(K106="zákl. přenesená",#REF!,0)</f>
        <v>0</v>
      </c>
      <c r="AP106" s="63">
        <f>IF(K106="sníž. přenesená",#REF!,0)</f>
        <v>0</v>
      </c>
      <c r="AQ106" s="63">
        <f>IF(K106="nulová",#REF!,0)</f>
        <v>0</v>
      </c>
      <c r="AR106" s="7" t="s">
        <v>13</v>
      </c>
      <c r="AS106" s="63" t="e">
        <f>ROUND(#REF!*H106,2)</f>
        <v>#REF!</v>
      </c>
      <c r="AT106" s="7" t="s">
        <v>119</v>
      </c>
      <c r="AU106" s="62" t="s">
        <v>280</v>
      </c>
    </row>
    <row r="107" spans="1:47" s="2" customFormat="1" ht="16.5" customHeight="1" x14ac:dyDescent="0.2">
      <c r="A107" s="10"/>
      <c r="B107" s="53"/>
      <c r="C107" s="54" t="s">
        <v>281</v>
      </c>
      <c r="D107" s="54" t="s">
        <v>55</v>
      </c>
      <c r="E107" s="55" t="s">
        <v>282</v>
      </c>
      <c r="F107" s="56" t="s">
        <v>283</v>
      </c>
      <c r="G107" s="57" t="s">
        <v>271</v>
      </c>
      <c r="H107" s="102">
        <v>100</v>
      </c>
      <c r="I107" s="86">
        <v>150</v>
      </c>
      <c r="J107" s="58" t="s">
        <v>0</v>
      </c>
      <c r="K107" s="59" t="s">
        <v>5</v>
      </c>
      <c r="L107" s="60">
        <v>0</v>
      </c>
      <c r="M107" s="60">
        <f t="shared" si="12"/>
        <v>0</v>
      </c>
      <c r="N107" s="60">
        <v>0</v>
      </c>
      <c r="O107" s="60">
        <f t="shared" si="13"/>
        <v>0</v>
      </c>
      <c r="P107" s="60">
        <v>1.9460000000000002E-2</v>
      </c>
      <c r="Q107" s="61">
        <f t="shared" si="14"/>
        <v>1.9460000000000002</v>
      </c>
      <c r="R107" s="10"/>
      <c r="S107" s="10"/>
      <c r="Z107" s="62" t="s">
        <v>119</v>
      </c>
      <c r="AB107" s="62" t="s">
        <v>55</v>
      </c>
      <c r="AC107" s="62" t="s">
        <v>14</v>
      </c>
      <c r="AG107" s="7" t="s">
        <v>52</v>
      </c>
      <c r="AM107" s="63" t="e">
        <f>IF(K107="základní",#REF!,0)</f>
        <v>#REF!</v>
      </c>
      <c r="AN107" s="63">
        <f>IF(K107="snížená",#REF!,0)</f>
        <v>0</v>
      </c>
      <c r="AO107" s="63">
        <f>IF(K107="zákl. přenesená",#REF!,0)</f>
        <v>0</v>
      </c>
      <c r="AP107" s="63">
        <f>IF(K107="sníž. přenesená",#REF!,0)</f>
        <v>0</v>
      </c>
      <c r="AQ107" s="63">
        <f>IF(K107="nulová",#REF!,0)</f>
        <v>0</v>
      </c>
      <c r="AR107" s="7" t="s">
        <v>13</v>
      </c>
      <c r="AS107" s="63" t="e">
        <f>ROUND(#REF!*H107,2)</f>
        <v>#REF!</v>
      </c>
      <c r="AT107" s="7" t="s">
        <v>119</v>
      </c>
      <c r="AU107" s="62" t="s">
        <v>284</v>
      </c>
    </row>
    <row r="108" spans="1:47" s="2" customFormat="1" ht="36" customHeight="1" x14ac:dyDescent="0.2">
      <c r="A108" s="10"/>
      <c r="B108" s="53"/>
      <c r="C108" s="54" t="s">
        <v>285</v>
      </c>
      <c r="D108" s="54" t="s">
        <v>55</v>
      </c>
      <c r="E108" s="55" t="s">
        <v>286</v>
      </c>
      <c r="F108" s="56" t="s">
        <v>287</v>
      </c>
      <c r="G108" s="57" t="s">
        <v>271</v>
      </c>
      <c r="H108" s="102">
        <v>100</v>
      </c>
      <c r="I108" s="86">
        <v>3980</v>
      </c>
      <c r="J108" s="58" t="s">
        <v>0</v>
      </c>
      <c r="K108" s="59" t="s">
        <v>5</v>
      </c>
      <c r="L108" s="60">
        <v>0</v>
      </c>
      <c r="M108" s="60">
        <f t="shared" si="12"/>
        <v>0</v>
      </c>
      <c r="N108" s="60">
        <v>1.6469276500000001E-2</v>
      </c>
      <c r="O108" s="60">
        <f t="shared" si="13"/>
        <v>1.6469276500000001</v>
      </c>
      <c r="P108" s="60">
        <v>0</v>
      </c>
      <c r="Q108" s="61">
        <f t="shared" si="14"/>
        <v>0</v>
      </c>
      <c r="R108" s="10"/>
      <c r="S108" s="10"/>
      <c r="Z108" s="62" t="s">
        <v>119</v>
      </c>
      <c r="AB108" s="62" t="s">
        <v>55</v>
      </c>
      <c r="AC108" s="62" t="s">
        <v>14</v>
      </c>
      <c r="AG108" s="7" t="s">
        <v>52</v>
      </c>
      <c r="AM108" s="63" t="e">
        <f>IF(K108="základní",#REF!,0)</f>
        <v>#REF!</v>
      </c>
      <c r="AN108" s="63">
        <f>IF(K108="snížená",#REF!,0)</f>
        <v>0</v>
      </c>
      <c r="AO108" s="63">
        <f>IF(K108="zákl. přenesená",#REF!,0)</f>
        <v>0</v>
      </c>
      <c r="AP108" s="63">
        <f>IF(K108="sníž. přenesená",#REF!,0)</f>
        <v>0</v>
      </c>
      <c r="AQ108" s="63">
        <f>IF(K108="nulová",#REF!,0)</f>
        <v>0</v>
      </c>
      <c r="AR108" s="7" t="s">
        <v>13</v>
      </c>
      <c r="AS108" s="63" t="e">
        <f>ROUND(#REF!*H108,2)</f>
        <v>#REF!</v>
      </c>
      <c r="AT108" s="7" t="s">
        <v>119</v>
      </c>
      <c r="AU108" s="62" t="s">
        <v>288</v>
      </c>
    </row>
    <row r="109" spans="1:47" s="2" customFormat="1" ht="36" customHeight="1" x14ac:dyDescent="0.2">
      <c r="A109" s="10"/>
      <c r="B109" s="53"/>
      <c r="C109" s="54" t="s">
        <v>289</v>
      </c>
      <c r="D109" s="54" t="s">
        <v>55</v>
      </c>
      <c r="E109" s="55" t="s">
        <v>290</v>
      </c>
      <c r="F109" s="56" t="s">
        <v>291</v>
      </c>
      <c r="G109" s="57" t="s">
        <v>271</v>
      </c>
      <c r="H109" s="102">
        <v>40</v>
      </c>
      <c r="I109" s="86">
        <v>7350</v>
      </c>
      <c r="J109" s="58" t="s">
        <v>0</v>
      </c>
      <c r="K109" s="59" t="s">
        <v>5</v>
      </c>
      <c r="L109" s="60">
        <v>0</v>
      </c>
      <c r="M109" s="60">
        <f t="shared" si="12"/>
        <v>0</v>
      </c>
      <c r="N109" s="60">
        <v>2.622E-2</v>
      </c>
      <c r="O109" s="60">
        <f t="shared" si="13"/>
        <v>1.0488</v>
      </c>
      <c r="P109" s="60">
        <v>0</v>
      </c>
      <c r="Q109" s="61">
        <f t="shared" si="14"/>
        <v>0</v>
      </c>
      <c r="R109" s="10"/>
      <c r="S109" s="10"/>
      <c r="Z109" s="62" t="s">
        <v>119</v>
      </c>
      <c r="AB109" s="62" t="s">
        <v>55</v>
      </c>
      <c r="AC109" s="62" t="s">
        <v>14</v>
      </c>
      <c r="AG109" s="7" t="s">
        <v>52</v>
      </c>
      <c r="AM109" s="63" t="e">
        <f>IF(K109="základní",#REF!,0)</f>
        <v>#REF!</v>
      </c>
      <c r="AN109" s="63">
        <f>IF(K109="snížená",#REF!,0)</f>
        <v>0</v>
      </c>
      <c r="AO109" s="63">
        <f>IF(K109="zákl. přenesená",#REF!,0)</f>
        <v>0</v>
      </c>
      <c r="AP109" s="63">
        <f>IF(K109="sníž. přenesená",#REF!,0)</f>
        <v>0</v>
      </c>
      <c r="AQ109" s="63">
        <f>IF(K109="nulová",#REF!,0)</f>
        <v>0</v>
      </c>
      <c r="AR109" s="7" t="s">
        <v>13</v>
      </c>
      <c r="AS109" s="63" t="e">
        <f>ROUND(#REF!*H109,2)</f>
        <v>#REF!</v>
      </c>
      <c r="AT109" s="7" t="s">
        <v>119</v>
      </c>
      <c r="AU109" s="62" t="s">
        <v>292</v>
      </c>
    </row>
    <row r="110" spans="1:47" s="2" customFormat="1" ht="36" customHeight="1" x14ac:dyDescent="0.2">
      <c r="A110" s="10"/>
      <c r="B110" s="53"/>
      <c r="C110" s="54" t="s">
        <v>293</v>
      </c>
      <c r="D110" s="54" t="s">
        <v>55</v>
      </c>
      <c r="E110" s="55" t="s">
        <v>294</v>
      </c>
      <c r="F110" s="56" t="s">
        <v>295</v>
      </c>
      <c r="G110" s="57" t="s">
        <v>271</v>
      </c>
      <c r="H110" s="102">
        <v>40</v>
      </c>
      <c r="I110" s="86">
        <v>8960</v>
      </c>
      <c r="J110" s="58" t="s">
        <v>0</v>
      </c>
      <c r="K110" s="59" t="s">
        <v>5</v>
      </c>
      <c r="L110" s="60">
        <v>0</v>
      </c>
      <c r="M110" s="60">
        <f t="shared" si="12"/>
        <v>0</v>
      </c>
      <c r="N110" s="60">
        <v>2.1409999999999998E-2</v>
      </c>
      <c r="O110" s="60">
        <f t="shared" si="13"/>
        <v>0.85639999999999994</v>
      </c>
      <c r="P110" s="60">
        <v>0</v>
      </c>
      <c r="Q110" s="61">
        <f t="shared" si="14"/>
        <v>0</v>
      </c>
      <c r="R110" s="10"/>
      <c r="S110" s="10"/>
      <c r="Z110" s="62" t="s">
        <v>119</v>
      </c>
      <c r="AB110" s="62" t="s">
        <v>55</v>
      </c>
      <c r="AC110" s="62" t="s">
        <v>14</v>
      </c>
      <c r="AG110" s="7" t="s">
        <v>52</v>
      </c>
      <c r="AM110" s="63" t="e">
        <f>IF(K110="základní",#REF!,0)</f>
        <v>#REF!</v>
      </c>
      <c r="AN110" s="63">
        <f>IF(K110="snížená",#REF!,0)</f>
        <v>0</v>
      </c>
      <c r="AO110" s="63">
        <f>IF(K110="zákl. přenesená",#REF!,0)</f>
        <v>0</v>
      </c>
      <c r="AP110" s="63">
        <f>IF(K110="sníž. přenesená",#REF!,0)</f>
        <v>0</v>
      </c>
      <c r="AQ110" s="63">
        <f>IF(K110="nulová",#REF!,0)</f>
        <v>0</v>
      </c>
      <c r="AR110" s="7" t="s">
        <v>13</v>
      </c>
      <c r="AS110" s="63" t="e">
        <f>ROUND(#REF!*H110,2)</f>
        <v>#REF!</v>
      </c>
      <c r="AT110" s="7" t="s">
        <v>119</v>
      </c>
      <c r="AU110" s="62" t="s">
        <v>296</v>
      </c>
    </row>
    <row r="111" spans="1:47" s="2" customFormat="1" ht="24" customHeight="1" x14ac:dyDescent="0.2">
      <c r="A111" s="10"/>
      <c r="B111" s="53"/>
      <c r="C111" s="54" t="s">
        <v>297</v>
      </c>
      <c r="D111" s="54" t="s">
        <v>55</v>
      </c>
      <c r="E111" s="55" t="s">
        <v>298</v>
      </c>
      <c r="F111" s="56" t="s">
        <v>299</v>
      </c>
      <c r="G111" s="57" t="s">
        <v>271</v>
      </c>
      <c r="H111" s="102">
        <v>20</v>
      </c>
      <c r="I111" s="86">
        <v>225</v>
      </c>
      <c r="J111" s="58" t="s">
        <v>0</v>
      </c>
      <c r="K111" s="59" t="s">
        <v>5</v>
      </c>
      <c r="L111" s="60">
        <v>0</v>
      </c>
      <c r="M111" s="60">
        <f t="shared" si="12"/>
        <v>0</v>
      </c>
      <c r="N111" s="60">
        <v>0</v>
      </c>
      <c r="O111" s="60">
        <f t="shared" si="13"/>
        <v>0</v>
      </c>
      <c r="P111" s="60">
        <v>1.8800000000000001E-2</v>
      </c>
      <c r="Q111" s="61">
        <f t="shared" si="14"/>
        <v>0.376</v>
      </c>
      <c r="R111" s="10"/>
      <c r="S111" s="10"/>
      <c r="Z111" s="62" t="s">
        <v>119</v>
      </c>
      <c r="AB111" s="62" t="s">
        <v>55</v>
      </c>
      <c r="AC111" s="62" t="s">
        <v>14</v>
      </c>
      <c r="AG111" s="7" t="s">
        <v>52</v>
      </c>
      <c r="AM111" s="63" t="e">
        <f>IF(K111="základní",#REF!,0)</f>
        <v>#REF!</v>
      </c>
      <c r="AN111" s="63">
        <f>IF(K111="snížená",#REF!,0)</f>
        <v>0</v>
      </c>
      <c r="AO111" s="63">
        <f>IF(K111="zákl. přenesená",#REF!,0)</f>
        <v>0</v>
      </c>
      <c r="AP111" s="63">
        <f>IF(K111="sníž. přenesená",#REF!,0)</f>
        <v>0</v>
      </c>
      <c r="AQ111" s="63">
        <f>IF(K111="nulová",#REF!,0)</f>
        <v>0</v>
      </c>
      <c r="AR111" s="7" t="s">
        <v>13</v>
      </c>
      <c r="AS111" s="63" t="e">
        <f>ROUND(#REF!*H111,2)</f>
        <v>#REF!</v>
      </c>
      <c r="AT111" s="7" t="s">
        <v>119</v>
      </c>
      <c r="AU111" s="62" t="s">
        <v>300</v>
      </c>
    </row>
    <row r="112" spans="1:47" s="2" customFormat="1" ht="24" customHeight="1" x14ac:dyDescent="0.2">
      <c r="A112" s="10"/>
      <c r="B112" s="53"/>
      <c r="C112" s="54" t="s">
        <v>301</v>
      </c>
      <c r="D112" s="54" t="s">
        <v>55</v>
      </c>
      <c r="E112" s="55" t="s">
        <v>302</v>
      </c>
      <c r="F112" s="56" t="s">
        <v>303</v>
      </c>
      <c r="G112" s="57" t="s">
        <v>271</v>
      </c>
      <c r="H112" s="102">
        <v>35</v>
      </c>
      <c r="I112" s="86">
        <v>535</v>
      </c>
      <c r="J112" s="58" t="s">
        <v>0</v>
      </c>
      <c r="K112" s="59" t="s">
        <v>5</v>
      </c>
      <c r="L112" s="60">
        <v>0</v>
      </c>
      <c r="M112" s="60">
        <f t="shared" si="12"/>
        <v>0</v>
      </c>
      <c r="N112" s="60">
        <v>7.2119999999999997E-4</v>
      </c>
      <c r="O112" s="60">
        <f t="shared" si="13"/>
        <v>2.5242000000000001E-2</v>
      </c>
      <c r="P112" s="60">
        <v>0</v>
      </c>
      <c r="Q112" s="61">
        <f t="shared" si="14"/>
        <v>0</v>
      </c>
      <c r="R112" s="10"/>
      <c r="S112" s="10"/>
      <c r="Z112" s="62" t="s">
        <v>119</v>
      </c>
      <c r="AB112" s="62" t="s">
        <v>55</v>
      </c>
      <c r="AC112" s="62" t="s">
        <v>14</v>
      </c>
      <c r="AG112" s="7" t="s">
        <v>52</v>
      </c>
      <c r="AM112" s="63" t="e">
        <f>IF(K112="základní",#REF!,0)</f>
        <v>#REF!</v>
      </c>
      <c r="AN112" s="63">
        <f>IF(K112="snížená",#REF!,0)</f>
        <v>0</v>
      </c>
      <c r="AO112" s="63">
        <f>IF(K112="zákl. přenesená",#REF!,0)</f>
        <v>0</v>
      </c>
      <c r="AP112" s="63">
        <f>IF(K112="sníž. přenesená",#REF!,0)</f>
        <v>0</v>
      </c>
      <c r="AQ112" s="63">
        <f>IF(K112="nulová",#REF!,0)</f>
        <v>0</v>
      </c>
      <c r="AR112" s="7" t="s">
        <v>13</v>
      </c>
      <c r="AS112" s="63" t="e">
        <f>ROUND(#REF!*H112,2)</f>
        <v>#REF!</v>
      </c>
      <c r="AT112" s="7" t="s">
        <v>119</v>
      </c>
      <c r="AU112" s="62" t="s">
        <v>304</v>
      </c>
    </row>
    <row r="113" spans="1:47" s="2" customFormat="1" ht="24" customHeight="1" x14ac:dyDescent="0.2">
      <c r="A113" s="10"/>
      <c r="B113" s="53"/>
      <c r="C113" s="54" t="s">
        <v>305</v>
      </c>
      <c r="D113" s="54" t="s">
        <v>55</v>
      </c>
      <c r="E113" s="55" t="s">
        <v>306</v>
      </c>
      <c r="F113" s="56" t="s">
        <v>307</v>
      </c>
      <c r="G113" s="57" t="s">
        <v>271</v>
      </c>
      <c r="H113" s="102">
        <v>35</v>
      </c>
      <c r="I113" s="86">
        <v>850</v>
      </c>
      <c r="J113" s="58" t="s">
        <v>0</v>
      </c>
      <c r="K113" s="59" t="s">
        <v>5</v>
      </c>
      <c r="L113" s="60">
        <v>0</v>
      </c>
      <c r="M113" s="60">
        <f t="shared" si="12"/>
        <v>0</v>
      </c>
      <c r="N113" s="60">
        <v>5.2119999999999998E-4</v>
      </c>
      <c r="O113" s="60">
        <f t="shared" si="13"/>
        <v>1.8241999999999998E-2</v>
      </c>
      <c r="P113" s="60">
        <v>0</v>
      </c>
      <c r="Q113" s="61">
        <f t="shared" si="14"/>
        <v>0</v>
      </c>
      <c r="R113" s="10"/>
      <c r="S113" s="10"/>
      <c r="Z113" s="62" t="s">
        <v>59</v>
      </c>
      <c r="AB113" s="62" t="s">
        <v>55</v>
      </c>
      <c r="AC113" s="62" t="s">
        <v>14</v>
      </c>
      <c r="AG113" s="7" t="s">
        <v>52</v>
      </c>
      <c r="AM113" s="63" t="e">
        <f>IF(K113="základní",#REF!,0)</f>
        <v>#REF!</v>
      </c>
      <c r="AN113" s="63">
        <f>IF(K113="snížená",#REF!,0)</f>
        <v>0</v>
      </c>
      <c r="AO113" s="63">
        <f>IF(K113="zákl. přenesená",#REF!,0)</f>
        <v>0</v>
      </c>
      <c r="AP113" s="63">
        <f>IF(K113="sníž. přenesená",#REF!,0)</f>
        <v>0</v>
      </c>
      <c r="AQ113" s="63">
        <f>IF(K113="nulová",#REF!,0)</f>
        <v>0</v>
      </c>
      <c r="AR113" s="7" t="s">
        <v>13</v>
      </c>
      <c r="AS113" s="63" t="e">
        <f>ROUND(#REF!*H113,2)</f>
        <v>#REF!</v>
      </c>
      <c r="AT113" s="7" t="s">
        <v>59</v>
      </c>
      <c r="AU113" s="62" t="s">
        <v>308</v>
      </c>
    </row>
    <row r="114" spans="1:47" s="2" customFormat="1" ht="16.5" customHeight="1" x14ac:dyDescent="0.2">
      <c r="A114" s="10"/>
      <c r="B114" s="53"/>
      <c r="C114" s="54" t="s">
        <v>309</v>
      </c>
      <c r="D114" s="54" t="s">
        <v>55</v>
      </c>
      <c r="E114" s="55" t="s">
        <v>310</v>
      </c>
      <c r="F114" s="56" t="s">
        <v>311</v>
      </c>
      <c r="G114" s="57" t="s">
        <v>271</v>
      </c>
      <c r="H114" s="102">
        <v>170</v>
      </c>
      <c r="I114" s="86">
        <v>85</v>
      </c>
      <c r="J114" s="58" t="s">
        <v>0</v>
      </c>
      <c r="K114" s="59" t="s">
        <v>5</v>
      </c>
      <c r="L114" s="60">
        <v>0</v>
      </c>
      <c r="M114" s="60">
        <f t="shared" si="12"/>
        <v>0</v>
      </c>
      <c r="N114" s="60">
        <v>0</v>
      </c>
      <c r="O114" s="60">
        <f t="shared" si="13"/>
        <v>0</v>
      </c>
      <c r="P114" s="60">
        <v>1.56E-3</v>
      </c>
      <c r="Q114" s="61">
        <f t="shared" si="14"/>
        <v>0.26519999999999999</v>
      </c>
      <c r="R114" s="10"/>
      <c r="S114" s="10"/>
      <c r="Z114" s="62" t="s">
        <v>119</v>
      </c>
      <c r="AB114" s="62" t="s">
        <v>55</v>
      </c>
      <c r="AC114" s="62" t="s">
        <v>14</v>
      </c>
      <c r="AG114" s="7" t="s">
        <v>52</v>
      </c>
      <c r="AM114" s="63" t="e">
        <f>IF(K114="základní",#REF!,0)</f>
        <v>#REF!</v>
      </c>
      <c r="AN114" s="63">
        <f>IF(K114="snížená",#REF!,0)</f>
        <v>0</v>
      </c>
      <c r="AO114" s="63">
        <f>IF(K114="zákl. přenesená",#REF!,0)</f>
        <v>0</v>
      </c>
      <c r="AP114" s="63">
        <f>IF(K114="sníž. přenesená",#REF!,0)</f>
        <v>0</v>
      </c>
      <c r="AQ114" s="63">
        <f>IF(K114="nulová",#REF!,0)</f>
        <v>0</v>
      </c>
      <c r="AR114" s="7" t="s">
        <v>13</v>
      </c>
      <c r="AS114" s="63" t="e">
        <f>ROUND(#REF!*H114,2)</f>
        <v>#REF!</v>
      </c>
      <c r="AT114" s="7" t="s">
        <v>119</v>
      </c>
      <c r="AU114" s="62" t="s">
        <v>312</v>
      </c>
    </row>
    <row r="115" spans="1:47" s="2" customFormat="1" ht="16.5" customHeight="1" x14ac:dyDescent="0.2">
      <c r="A115" s="10"/>
      <c r="B115" s="53"/>
      <c r="C115" s="54" t="s">
        <v>313</v>
      </c>
      <c r="D115" s="54" t="s">
        <v>55</v>
      </c>
      <c r="E115" s="55" t="s">
        <v>314</v>
      </c>
      <c r="F115" s="56" t="s">
        <v>315</v>
      </c>
      <c r="G115" s="57" t="s">
        <v>271</v>
      </c>
      <c r="H115" s="102">
        <v>100</v>
      </c>
      <c r="I115" s="86">
        <v>1960</v>
      </c>
      <c r="J115" s="58" t="s">
        <v>0</v>
      </c>
      <c r="K115" s="59" t="s">
        <v>5</v>
      </c>
      <c r="L115" s="60">
        <v>0</v>
      </c>
      <c r="M115" s="60">
        <f t="shared" si="12"/>
        <v>0</v>
      </c>
      <c r="N115" s="60">
        <v>1.8E-3</v>
      </c>
      <c r="O115" s="60">
        <f t="shared" si="13"/>
        <v>0.18</v>
      </c>
      <c r="P115" s="60">
        <v>0</v>
      </c>
      <c r="Q115" s="61">
        <f t="shared" si="14"/>
        <v>0</v>
      </c>
      <c r="R115" s="10"/>
      <c r="S115" s="10"/>
      <c r="Z115" s="62" t="s">
        <v>119</v>
      </c>
      <c r="AB115" s="62" t="s">
        <v>55</v>
      </c>
      <c r="AC115" s="62" t="s">
        <v>14</v>
      </c>
      <c r="AG115" s="7" t="s">
        <v>52</v>
      </c>
      <c r="AM115" s="63" t="e">
        <f>IF(K115="základní",#REF!,0)</f>
        <v>#REF!</v>
      </c>
      <c r="AN115" s="63">
        <f>IF(K115="snížená",#REF!,0)</f>
        <v>0</v>
      </c>
      <c r="AO115" s="63">
        <f>IF(K115="zákl. přenesená",#REF!,0)</f>
        <v>0</v>
      </c>
      <c r="AP115" s="63">
        <f>IF(K115="sníž. přenesená",#REF!,0)</f>
        <v>0</v>
      </c>
      <c r="AQ115" s="63">
        <f>IF(K115="nulová",#REF!,0)</f>
        <v>0</v>
      </c>
      <c r="AR115" s="7" t="s">
        <v>13</v>
      </c>
      <c r="AS115" s="63" t="e">
        <f>ROUND(#REF!*H115,2)</f>
        <v>#REF!</v>
      </c>
      <c r="AT115" s="7" t="s">
        <v>119</v>
      </c>
      <c r="AU115" s="62" t="s">
        <v>316</v>
      </c>
    </row>
    <row r="116" spans="1:47" s="2" customFormat="1" ht="16.5" customHeight="1" x14ac:dyDescent="0.2">
      <c r="A116" s="10"/>
      <c r="B116" s="53"/>
      <c r="C116" s="54" t="s">
        <v>317</v>
      </c>
      <c r="D116" s="54" t="s">
        <v>55</v>
      </c>
      <c r="E116" s="55" t="s">
        <v>318</v>
      </c>
      <c r="F116" s="56" t="s">
        <v>319</v>
      </c>
      <c r="G116" s="57" t="s">
        <v>271</v>
      </c>
      <c r="H116" s="102">
        <v>70</v>
      </c>
      <c r="I116" s="86">
        <v>3450</v>
      </c>
      <c r="J116" s="58" t="s">
        <v>0</v>
      </c>
      <c r="K116" s="59" t="s">
        <v>5</v>
      </c>
      <c r="L116" s="60">
        <v>0</v>
      </c>
      <c r="M116" s="60">
        <f t="shared" si="12"/>
        <v>0</v>
      </c>
      <c r="N116" s="60">
        <v>1.840097E-3</v>
      </c>
      <c r="O116" s="60">
        <f t="shared" si="13"/>
        <v>0.12880679</v>
      </c>
      <c r="P116" s="60">
        <v>0</v>
      </c>
      <c r="Q116" s="61">
        <f t="shared" si="14"/>
        <v>0</v>
      </c>
      <c r="R116" s="10"/>
      <c r="S116" s="10"/>
      <c r="Z116" s="62" t="s">
        <v>119</v>
      </c>
      <c r="AB116" s="62" t="s">
        <v>55</v>
      </c>
      <c r="AC116" s="62" t="s">
        <v>14</v>
      </c>
      <c r="AG116" s="7" t="s">
        <v>52</v>
      </c>
      <c r="AM116" s="63" t="e">
        <f>IF(K116="základní",#REF!,0)</f>
        <v>#REF!</v>
      </c>
      <c r="AN116" s="63">
        <f>IF(K116="snížená",#REF!,0)</f>
        <v>0</v>
      </c>
      <c r="AO116" s="63">
        <f>IF(K116="zákl. přenesená",#REF!,0)</f>
        <v>0</v>
      </c>
      <c r="AP116" s="63">
        <f>IF(K116="sníž. přenesená",#REF!,0)</f>
        <v>0</v>
      </c>
      <c r="AQ116" s="63">
        <f>IF(K116="nulová",#REF!,0)</f>
        <v>0</v>
      </c>
      <c r="AR116" s="7" t="s">
        <v>13</v>
      </c>
      <c r="AS116" s="63" t="e">
        <f>ROUND(#REF!*H116,2)</f>
        <v>#REF!</v>
      </c>
      <c r="AT116" s="7" t="s">
        <v>119</v>
      </c>
      <c r="AU116" s="62" t="s">
        <v>320</v>
      </c>
    </row>
    <row r="117" spans="1:47" s="2" customFormat="1" ht="16.5" customHeight="1" x14ac:dyDescent="0.2">
      <c r="A117" s="10"/>
      <c r="B117" s="53"/>
      <c r="C117" s="54" t="s">
        <v>321</v>
      </c>
      <c r="D117" s="54" t="s">
        <v>55</v>
      </c>
      <c r="E117" s="55" t="s">
        <v>322</v>
      </c>
      <c r="F117" s="56" t="s">
        <v>323</v>
      </c>
      <c r="G117" s="57" t="s">
        <v>58</v>
      </c>
      <c r="H117" s="102">
        <v>35</v>
      </c>
      <c r="I117" s="86">
        <v>150</v>
      </c>
      <c r="J117" s="58" t="s">
        <v>0</v>
      </c>
      <c r="K117" s="59" t="s">
        <v>5</v>
      </c>
      <c r="L117" s="60">
        <v>0</v>
      </c>
      <c r="M117" s="60">
        <f t="shared" si="12"/>
        <v>0</v>
      </c>
      <c r="N117" s="60">
        <v>3.1E-4</v>
      </c>
      <c r="O117" s="60">
        <f t="shared" si="13"/>
        <v>1.085E-2</v>
      </c>
      <c r="P117" s="60">
        <v>0</v>
      </c>
      <c r="Q117" s="61">
        <f t="shared" si="14"/>
        <v>0</v>
      </c>
      <c r="R117" s="10"/>
      <c r="S117" s="10"/>
      <c r="Z117" s="62" t="s">
        <v>59</v>
      </c>
      <c r="AB117" s="62" t="s">
        <v>55</v>
      </c>
      <c r="AC117" s="62" t="s">
        <v>14</v>
      </c>
      <c r="AG117" s="7" t="s">
        <v>52</v>
      </c>
      <c r="AM117" s="63" t="e">
        <f>IF(K117="základní",#REF!,0)</f>
        <v>#REF!</v>
      </c>
      <c r="AN117" s="63">
        <f>IF(K117="snížená",#REF!,0)</f>
        <v>0</v>
      </c>
      <c r="AO117" s="63">
        <f>IF(K117="zákl. přenesená",#REF!,0)</f>
        <v>0</v>
      </c>
      <c r="AP117" s="63">
        <f>IF(K117="sníž. přenesená",#REF!,0)</f>
        <v>0</v>
      </c>
      <c r="AQ117" s="63">
        <f>IF(K117="nulová",#REF!,0)</f>
        <v>0</v>
      </c>
      <c r="AR117" s="7" t="s">
        <v>13</v>
      </c>
      <c r="AS117" s="63" t="e">
        <f>ROUND(#REF!*H117,2)</f>
        <v>#REF!</v>
      </c>
      <c r="AT117" s="7" t="s">
        <v>59</v>
      </c>
      <c r="AU117" s="62" t="s">
        <v>324</v>
      </c>
    </row>
    <row r="118" spans="1:47" s="2" customFormat="1" ht="36" customHeight="1" x14ac:dyDescent="0.2">
      <c r="A118" s="10"/>
      <c r="B118" s="53"/>
      <c r="C118" s="54" t="s">
        <v>325</v>
      </c>
      <c r="D118" s="54" t="s">
        <v>55</v>
      </c>
      <c r="E118" s="55" t="s">
        <v>326</v>
      </c>
      <c r="F118" s="56" t="s">
        <v>327</v>
      </c>
      <c r="G118" s="57" t="s">
        <v>176</v>
      </c>
      <c r="H118" s="102">
        <v>5</v>
      </c>
      <c r="I118" s="86">
        <v>750</v>
      </c>
      <c r="J118" s="58" t="s">
        <v>0</v>
      </c>
      <c r="K118" s="59" t="s">
        <v>5</v>
      </c>
      <c r="L118" s="60">
        <v>0</v>
      </c>
      <c r="M118" s="60">
        <f t="shared" si="12"/>
        <v>0</v>
      </c>
      <c r="N118" s="60">
        <v>0</v>
      </c>
      <c r="O118" s="60">
        <f t="shared" si="13"/>
        <v>0</v>
      </c>
      <c r="P118" s="60">
        <v>0</v>
      </c>
      <c r="Q118" s="61">
        <f t="shared" si="14"/>
        <v>0</v>
      </c>
      <c r="R118" s="10"/>
      <c r="S118" s="10"/>
      <c r="Z118" s="62" t="s">
        <v>119</v>
      </c>
      <c r="AB118" s="62" t="s">
        <v>55</v>
      </c>
      <c r="AC118" s="62" t="s">
        <v>14</v>
      </c>
      <c r="AG118" s="7" t="s">
        <v>52</v>
      </c>
      <c r="AM118" s="63" t="e">
        <f>IF(K118="základní",#REF!,0)</f>
        <v>#REF!</v>
      </c>
      <c r="AN118" s="63">
        <f>IF(K118="snížená",#REF!,0)</f>
        <v>0</v>
      </c>
      <c r="AO118" s="63">
        <f>IF(K118="zákl. přenesená",#REF!,0)</f>
        <v>0</v>
      </c>
      <c r="AP118" s="63">
        <f>IF(K118="sníž. přenesená",#REF!,0)</f>
        <v>0</v>
      </c>
      <c r="AQ118" s="63">
        <f>IF(K118="nulová",#REF!,0)</f>
        <v>0</v>
      </c>
      <c r="AR118" s="7" t="s">
        <v>13</v>
      </c>
      <c r="AS118" s="63" t="e">
        <f>ROUND(#REF!*H118,2)</f>
        <v>#REF!</v>
      </c>
      <c r="AT118" s="7" t="s">
        <v>119</v>
      </c>
      <c r="AU118" s="62" t="s">
        <v>328</v>
      </c>
    </row>
    <row r="119" spans="1:47" s="6" customFormat="1" ht="22.9" customHeight="1" x14ac:dyDescent="0.2">
      <c r="B119" s="43"/>
      <c r="D119" s="44" t="s">
        <v>10</v>
      </c>
      <c r="E119" s="101" t="s">
        <v>329</v>
      </c>
      <c r="F119" s="101" t="s">
        <v>330</v>
      </c>
      <c r="G119" s="47"/>
      <c r="H119" s="103"/>
      <c r="J119" s="46"/>
      <c r="K119" s="47"/>
      <c r="L119" s="47"/>
      <c r="M119" s="48">
        <f>SUM(M120:M122)</f>
        <v>0</v>
      </c>
      <c r="N119" s="47"/>
      <c r="O119" s="48">
        <f>SUM(O120:O122)</f>
        <v>0.24199999999999999</v>
      </c>
      <c r="P119" s="47"/>
      <c r="Q119" s="49">
        <f>SUM(Q120:Q122)</f>
        <v>0.83300000000000007</v>
      </c>
      <c r="Z119" s="44" t="s">
        <v>14</v>
      </c>
      <c r="AB119" s="50" t="s">
        <v>10</v>
      </c>
      <c r="AC119" s="50" t="s">
        <v>13</v>
      </c>
      <c r="AG119" s="44" t="s">
        <v>52</v>
      </c>
      <c r="AS119" s="51" t="e">
        <f>SUM(AS120:AS122)</f>
        <v>#REF!</v>
      </c>
    </row>
    <row r="120" spans="1:47" s="2" customFormat="1" ht="16.5" customHeight="1" x14ac:dyDescent="0.2">
      <c r="A120" s="10"/>
      <c r="B120" s="53"/>
      <c r="C120" s="54" t="s">
        <v>331</v>
      </c>
      <c r="D120" s="54" t="s">
        <v>55</v>
      </c>
      <c r="E120" s="55" t="s">
        <v>332</v>
      </c>
      <c r="F120" s="56" t="s">
        <v>333</v>
      </c>
      <c r="G120" s="57" t="s">
        <v>63</v>
      </c>
      <c r="H120" s="102">
        <v>35</v>
      </c>
      <c r="I120" s="86">
        <v>50</v>
      </c>
      <c r="J120" s="58" t="s">
        <v>0</v>
      </c>
      <c r="K120" s="59" t="s">
        <v>5</v>
      </c>
      <c r="L120" s="60">
        <v>0</v>
      </c>
      <c r="M120" s="60">
        <f>L120*H120</f>
        <v>0</v>
      </c>
      <c r="N120" s="60">
        <v>0</v>
      </c>
      <c r="O120" s="60">
        <f>N120*H120</f>
        <v>0</v>
      </c>
      <c r="P120" s="60">
        <v>2.3800000000000002E-2</v>
      </c>
      <c r="Q120" s="61">
        <f>P120*H120</f>
        <v>0.83300000000000007</v>
      </c>
      <c r="R120" s="10"/>
      <c r="S120" s="10"/>
      <c r="Z120" s="62" t="s">
        <v>119</v>
      </c>
      <c r="AB120" s="62" t="s">
        <v>55</v>
      </c>
      <c r="AC120" s="62" t="s">
        <v>14</v>
      </c>
      <c r="AG120" s="7" t="s">
        <v>52</v>
      </c>
      <c r="AM120" s="63" t="e">
        <f>IF(K120="základní",#REF!,0)</f>
        <v>#REF!</v>
      </c>
      <c r="AN120" s="63">
        <f>IF(K120="snížená",#REF!,0)</f>
        <v>0</v>
      </c>
      <c r="AO120" s="63">
        <f>IF(K120="zákl. přenesená",#REF!,0)</f>
        <v>0</v>
      </c>
      <c r="AP120" s="63">
        <f>IF(K120="sníž. přenesená",#REF!,0)</f>
        <v>0</v>
      </c>
      <c r="AQ120" s="63">
        <f>IF(K120="nulová",#REF!,0)</f>
        <v>0</v>
      </c>
      <c r="AR120" s="7" t="s">
        <v>13</v>
      </c>
      <c r="AS120" s="63" t="e">
        <f>ROUND(#REF!*H120,2)</f>
        <v>#REF!</v>
      </c>
      <c r="AT120" s="7" t="s">
        <v>119</v>
      </c>
      <c r="AU120" s="62" t="s">
        <v>334</v>
      </c>
    </row>
    <row r="121" spans="1:47" s="2" customFormat="1" ht="24" customHeight="1" x14ac:dyDescent="0.2">
      <c r="A121" s="10"/>
      <c r="B121" s="53"/>
      <c r="C121" s="54" t="s">
        <v>335</v>
      </c>
      <c r="D121" s="54" t="s">
        <v>55</v>
      </c>
      <c r="E121" s="55" t="s">
        <v>336</v>
      </c>
      <c r="F121" s="56" t="s">
        <v>337</v>
      </c>
      <c r="G121" s="57" t="s">
        <v>58</v>
      </c>
      <c r="H121" s="102">
        <v>5</v>
      </c>
      <c r="I121" s="86">
        <v>300</v>
      </c>
      <c r="J121" s="58" t="s">
        <v>0</v>
      </c>
      <c r="K121" s="59" t="s">
        <v>5</v>
      </c>
      <c r="L121" s="60">
        <v>0</v>
      </c>
      <c r="M121" s="60">
        <f>L121*H121</f>
        <v>0</v>
      </c>
      <c r="N121" s="60">
        <v>0</v>
      </c>
      <c r="O121" s="60">
        <f>N121*H121</f>
        <v>0</v>
      </c>
      <c r="P121" s="60">
        <v>0</v>
      </c>
      <c r="Q121" s="61">
        <f>P121*H121</f>
        <v>0</v>
      </c>
      <c r="R121" s="10"/>
      <c r="S121" s="10"/>
      <c r="Z121" s="62" t="s">
        <v>119</v>
      </c>
      <c r="AB121" s="62" t="s">
        <v>55</v>
      </c>
      <c r="AC121" s="62" t="s">
        <v>14</v>
      </c>
      <c r="AG121" s="7" t="s">
        <v>52</v>
      </c>
      <c r="AM121" s="63" t="e">
        <f>IF(K121="základní",#REF!,0)</f>
        <v>#REF!</v>
      </c>
      <c r="AN121" s="63">
        <f>IF(K121="snížená",#REF!,0)</f>
        <v>0</v>
      </c>
      <c r="AO121" s="63">
        <f>IF(K121="zákl. přenesená",#REF!,0)</f>
        <v>0</v>
      </c>
      <c r="AP121" s="63">
        <f>IF(K121="sníž. přenesená",#REF!,0)</f>
        <v>0</v>
      </c>
      <c r="AQ121" s="63">
        <f>IF(K121="nulová",#REF!,0)</f>
        <v>0</v>
      </c>
      <c r="AR121" s="7" t="s">
        <v>13</v>
      </c>
      <c r="AS121" s="63" t="e">
        <f>ROUND(#REF!*H121,2)</f>
        <v>#REF!</v>
      </c>
      <c r="AT121" s="7" t="s">
        <v>119</v>
      </c>
      <c r="AU121" s="62" t="s">
        <v>338</v>
      </c>
    </row>
    <row r="122" spans="1:47" s="2" customFormat="1" ht="36" customHeight="1" x14ac:dyDescent="0.2">
      <c r="A122" s="10"/>
      <c r="B122" s="53"/>
      <c r="C122" s="54" t="s">
        <v>339</v>
      </c>
      <c r="D122" s="54" t="s">
        <v>55</v>
      </c>
      <c r="E122" s="55" t="s">
        <v>340</v>
      </c>
      <c r="F122" s="56" t="s">
        <v>341</v>
      </c>
      <c r="G122" s="57" t="s">
        <v>58</v>
      </c>
      <c r="H122" s="102">
        <v>5</v>
      </c>
      <c r="I122" s="86">
        <v>4750</v>
      </c>
      <c r="J122" s="58" t="s">
        <v>0</v>
      </c>
      <c r="K122" s="59" t="s">
        <v>5</v>
      </c>
      <c r="L122" s="60">
        <v>0</v>
      </c>
      <c r="M122" s="60">
        <f>L122*H122</f>
        <v>0</v>
      </c>
      <c r="N122" s="60">
        <v>4.8399999999999999E-2</v>
      </c>
      <c r="O122" s="60">
        <f>N122*H122</f>
        <v>0.24199999999999999</v>
      </c>
      <c r="P122" s="60">
        <v>0</v>
      </c>
      <c r="Q122" s="61">
        <f>P122*H122</f>
        <v>0</v>
      </c>
      <c r="R122" s="10"/>
      <c r="S122" s="10"/>
      <c r="Z122" s="62" t="s">
        <v>119</v>
      </c>
      <c r="AB122" s="62" t="s">
        <v>55</v>
      </c>
      <c r="AC122" s="62" t="s">
        <v>14</v>
      </c>
      <c r="AG122" s="7" t="s">
        <v>52</v>
      </c>
      <c r="AM122" s="63" t="e">
        <f>IF(K122="základní",#REF!,0)</f>
        <v>#REF!</v>
      </c>
      <c r="AN122" s="63">
        <f>IF(K122="snížená",#REF!,0)</f>
        <v>0</v>
      </c>
      <c r="AO122" s="63">
        <f>IF(K122="zákl. přenesená",#REF!,0)</f>
        <v>0</v>
      </c>
      <c r="AP122" s="63">
        <f>IF(K122="sníž. přenesená",#REF!,0)</f>
        <v>0</v>
      </c>
      <c r="AQ122" s="63">
        <f>IF(K122="nulová",#REF!,0)</f>
        <v>0</v>
      </c>
      <c r="AR122" s="7" t="s">
        <v>13</v>
      </c>
      <c r="AS122" s="63" t="e">
        <f>ROUND(#REF!*H122,2)</f>
        <v>#REF!</v>
      </c>
      <c r="AT122" s="7" t="s">
        <v>119</v>
      </c>
      <c r="AU122" s="62" t="s">
        <v>342</v>
      </c>
    </row>
    <row r="123" spans="1:47" s="6" customFormat="1" ht="22.9" customHeight="1" x14ac:dyDescent="0.2">
      <c r="B123" s="43"/>
      <c r="D123" s="44" t="s">
        <v>10</v>
      </c>
      <c r="E123" s="101" t="s">
        <v>343</v>
      </c>
      <c r="F123" s="101" t="s">
        <v>344</v>
      </c>
      <c r="G123" s="47"/>
      <c r="H123" s="103"/>
      <c r="J123" s="46"/>
      <c r="K123" s="47"/>
      <c r="L123" s="47"/>
      <c r="M123" s="48">
        <f>SUM(M124:M126)</f>
        <v>0</v>
      </c>
      <c r="N123" s="47"/>
      <c r="O123" s="48">
        <f>SUM(O124:O126)</f>
        <v>0</v>
      </c>
      <c r="P123" s="47"/>
      <c r="Q123" s="49">
        <f>SUM(Q124:Q126)</f>
        <v>0</v>
      </c>
      <c r="Z123" s="44" t="s">
        <v>14</v>
      </c>
      <c r="AB123" s="50" t="s">
        <v>10</v>
      </c>
      <c r="AC123" s="50" t="s">
        <v>13</v>
      </c>
      <c r="AG123" s="44" t="s">
        <v>52</v>
      </c>
      <c r="AS123" s="51" t="e">
        <f>SUM(AS124:AS126)</f>
        <v>#REF!</v>
      </c>
    </row>
    <row r="124" spans="1:47" s="2" customFormat="1" ht="16.5" customHeight="1" x14ac:dyDescent="0.2">
      <c r="A124" s="10"/>
      <c r="B124" s="53"/>
      <c r="C124" s="54" t="s">
        <v>345</v>
      </c>
      <c r="D124" s="54" t="s">
        <v>55</v>
      </c>
      <c r="E124" s="55" t="s">
        <v>346</v>
      </c>
      <c r="F124" s="56" t="s">
        <v>347</v>
      </c>
      <c r="G124" s="57" t="s">
        <v>348</v>
      </c>
      <c r="H124" s="102">
        <v>30</v>
      </c>
      <c r="I124" s="86">
        <v>330</v>
      </c>
      <c r="J124" s="58" t="s">
        <v>0</v>
      </c>
      <c r="K124" s="59" t="s">
        <v>5</v>
      </c>
      <c r="L124" s="60">
        <v>0</v>
      </c>
      <c r="M124" s="60">
        <f>L124*H124</f>
        <v>0</v>
      </c>
      <c r="N124" s="60">
        <v>0</v>
      </c>
      <c r="O124" s="60">
        <f>N124*H124</f>
        <v>0</v>
      </c>
      <c r="P124" s="60">
        <v>0</v>
      </c>
      <c r="Q124" s="61">
        <f>P124*H124</f>
        <v>0</v>
      </c>
      <c r="R124" s="10"/>
      <c r="S124" s="10"/>
      <c r="Z124" s="62" t="s">
        <v>59</v>
      </c>
      <c r="AB124" s="62" t="s">
        <v>55</v>
      </c>
      <c r="AC124" s="62" t="s">
        <v>14</v>
      </c>
      <c r="AG124" s="7" t="s">
        <v>52</v>
      </c>
      <c r="AM124" s="63" t="e">
        <f>IF(K124="základní",#REF!,0)</f>
        <v>#REF!</v>
      </c>
      <c r="AN124" s="63">
        <f>IF(K124="snížená",#REF!,0)</f>
        <v>0</v>
      </c>
      <c r="AO124" s="63">
        <f>IF(K124="zákl. přenesená",#REF!,0)</f>
        <v>0</v>
      </c>
      <c r="AP124" s="63">
        <f>IF(K124="sníž. přenesená",#REF!,0)</f>
        <v>0</v>
      </c>
      <c r="AQ124" s="63">
        <f>IF(K124="nulová",#REF!,0)</f>
        <v>0</v>
      </c>
      <c r="AR124" s="7" t="s">
        <v>13</v>
      </c>
      <c r="AS124" s="63" t="e">
        <f>ROUND(#REF!*H124,2)</f>
        <v>#REF!</v>
      </c>
      <c r="AT124" s="7" t="s">
        <v>59</v>
      </c>
      <c r="AU124" s="62" t="s">
        <v>349</v>
      </c>
    </row>
    <row r="125" spans="1:47" s="2" customFormat="1" ht="16.5" customHeight="1" x14ac:dyDescent="0.2">
      <c r="A125" s="10"/>
      <c r="B125" s="53"/>
      <c r="C125" s="64" t="s">
        <v>350</v>
      </c>
      <c r="D125" s="64" t="s">
        <v>111</v>
      </c>
      <c r="E125" s="65" t="s">
        <v>351</v>
      </c>
      <c r="F125" s="66" t="s">
        <v>352</v>
      </c>
      <c r="G125" s="67" t="s">
        <v>348</v>
      </c>
      <c r="H125" s="104">
        <v>70</v>
      </c>
      <c r="I125" s="87">
        <v>1590</v>
      </c>
      <c r="J125" s="69" t="s">
        <v>0</v>
      </c>
      <c r="K125" s="70" t="s">
        <v>5</v>
      </c>
      <c r="L125" s="60">
        <v>0</v>
      </c>
      <c r="M125" s="60">
        <f>L125*H125</f>
        <v>0</v>
      </c>
      <c r="N125" s="60">
        <v>0</v>
      </c>
      <c r="O125" s="60">
        <f>N125*H125</f>
        <v>0</v>
      </c>
      <c r="P125" s="60">
        <v>0</v>
      </c>
      <c r="Q125" s="61">
        <f>P125*H125</f>
        <v>0</v>
      </c>
      <c r="R125" s="10"/>
      <c r="S125" s="10"/>
      <c r="Z125" s="62" t="s">
        <v>84</v>
      </c>
      <c r="AB125" s="62" t="s">
        <v>111</v>
      </c>
      <c r="AC125" s="62" t="s">
        <v>14</v>
      </c>
      <c r="AG125" s="7" t="s">
        <v>52</v>
      </c>
      <c r="AM125" s="63" t="e">
        <f>IF(K125="základní",#REF!,0)</f>
        <v>#REF!</v>
      </c>
      <c r="AN125" s="63">
        <f>IF(K125="snížená",#REF!,0)</f>
        <v>0</v>
      </c>
      <c r="AO125" s="63">
        <f>IF(K125="zákl. přenesená",#REF!,0)</f>
        <v>0</v>
      </c>
      <c r="AP125" s="63">
        <f>IF(K125="sníž. přenesená",#REF!,0)</f>
        <v>0</v>
      </c>
      <c r="AQ125" s="63">
        <f>IF(K125="nulová",#REF!,0)</f>
        <v>0</v>
      </c>
      <c r="AR125" s="7" t="s">
        <v>13</v>
      </c>
      <c r="AS125" s="63" t="e">
        <f>ROUND(#REF!*H125,2)</f>
        <v>#REF!</v>
      </c>
      <c r="AT125" s="7" t="s">
        <v>59</v>
      </c>
      <c r="AU125" s="62" t="s">
        <v>353</v>
      </c>
    </row>
    <row r="126" spans="1:47" s="2" customFormat="1" ht="16.5" customHeight="1" x14ac:dyDescent="0.2">
      <c r="A126" s="10"/>
      <c r="B126" s="53"/>
      <c r="C126" s="64" t="s">
        <v>354</v>
      </c>
      <c r="D126" s="64" t="s">
        <v>111</v>
      </c>
      <c r="E126" s="65" t="s">
        <v>355</v>
      </c>
      <c r="F126" s="66" t="s">
        <v>356</v>
      </c>
      <c r="G126" s="67" t="s">
        <v>348</v>
      </c>
      <c r="H126" s="104">
        <v>70</v>
      </c>
      <c r="I126" s="87">
        <v>2800</v>
      </c>
      <c r="J126" s="69" t="s">
        <v>0</v>
      </c>
      <c r="K126" s="70" t="s">
        <v>5</v>
      </c>
      <c r="L126" s="60">
        <v>0</v>
      </c>
      <c r="M126" s="60">
        <f>L126*H126</f>
        <v>0</v>
      </c>
      <c r="N126" s="60">
        <v>0</v>
      </c>
      <c r="O126" s="60">
        <f>N126*H126</f>
        <v>0</v>
      </c>
      <c r="P126" s="60">
        <v>0</v>
      </c>
      <c r="Q126" s="61">
        <f>P126*H126</f>
        <v>0</v>
      </c>
      <c r="R126" s="10"/>
      <c r="S126" s="10"/>
      <c r="Z126" s="62" t="s">
        <v>84</v>
      </c>
      <c r="AB126" s="62" t="s">
        <v>111</v>
      </c>
      <c r="AC126" s="62" t="s">
        <v>14</v>
      </c>
      <c r="AG126" s="7" t="s">
        <v>52</v>
      </c>
      <c r="AM126" s="63" t="e">
        <f>IF(K126="základní",#REF!,0)</f>
        <v>#REF!</v>
      </c>
      <c r="AN126" s="63">
        <f>IF(K126="snížená",#REF!,0)</f>
        <v>0</v>
      </c>
      <c r="AO126" s="63">
        <f>IF(K126="zákl. přenesená",#REF!,0)</f>
        <v>0</v>
      </c>
      <c r="AP126" s="63">
        <f>IF(K126="sníž. přenesená",#REF!,0)</f>
        <v>0</v>
      </c>
      <c r="AQ126" s="63">
        <f>IF(K126="nulová",#REF!,0)</f>
        <v>0</v>
      </c>
      <c r="AR126" s="7" t="s">
        <v>13</v>
      </c>
      <c r="AS126" s="63" t="e">
        <f>ROUND(#REF!*H126,2)</f>
        <v>#REF!</v>
      </c>
      <c r="AT126" s="7" t="s">
        <v>59</v>
      </c>
      <c r="AU126" s="62" t="s">
        <v>357</v>
      </c>
    </row>
    <row r="127" spans="1:47" s="6" customFormat="1" ht="22.9" customHeight="1" x14ac:dyDescent="0.2">
      <c r="B127" s="43"/>
      <c r="D127" s="44" t="s">
        <v>10</v>
      </c>
      <c r="E127" s="101" t="s">
        <v>358</v>
      </c>
      <c r="F127" s="101" t="s">
        <v>359</v>
      </c>
      <c r="G127" s="47"/>
      <c r="H127" s="103"/>
      <c r="J127" s="46"/>
      <c r="K127" s="47"/>
      <c r="L127" s="47"/>
      <c r="M127" s="48">
        <f>SUM(M128:M133)</f>
        <v>0</v>
      </c>
      <c r="N127" s="47"/>
      <c r="O127" s="48">
        <f>SUM(O128:O133)</f>
        <v>0.35220000000000001</v>
      </c>
      <c r="P127" s="47"/>
      <c r="Q127" s="49">
        <f>SUM(Q128:Q133)</f>
        <v>0.28734999999999999</v>
      </c>
      <c r="Z127" s="44" t="s">
        <v>14</v>
      </c>
      <c r="AB127" s="50" t="s">
        <v>10</v>
      </c>
      <c r="AC127" s="50" t="s">
        <v>13</v>
      </c>
      <c r="AG127" s="44" t="s">
        <v>52</v>
      </c>
      <c r="AS127" s="51" t="e">
        <f>SUM(AS128:AS133)</f>
        <v>#REF!</v>
      </c>
    </row>
    <row r="128" spans="1:47" s="2" customFormat="1" ht="36" customHeight="1" x14ac:dyDescent="0.2">
      <c r="A128" s="10"/>
      <c r="B128" s="53"/>
      <c r="C128" s="54" t="s">
        <v>360</v>
      </c>
      <c r="D128" s="54" t="s">
        <v>55</v>
      </c>
      <c r="E128" s="55" t="s">
        <v>361</v>
      </c>
      <c r="F128" s="56" t="s">
        <v>362</v>
      </c>
      <c r="G128" s="57" t="s">
        <v>99</v>
      </c>
      <c r="H128" s="102">
        <v>35</v>
      </c>
      <c r="I128" s="86">
        <v>550</v>
      </c>
      <c r="J128" s="58" t="s">
        <v>0</v>
      </c>
      <c r="K128" s="59" t="s">
        <v>5</v>
      </c>
      <c r="L128" s="60">
        <v>0</v>
      </c>
      <c r="M128" s="60">
        <f t="shared" ref="M128:M133" si="15">L128*H128</f>
        <v>0</v>
      </c>
      <c r="N128" s="60">
        <v>0</v>
      </c>
      <c r="O128" s="60">
        <f t="shared" ref="O128:O133" si="16">N128*H128</f>
        <v>0</v>
      </c>
      <c r="P128" s="60">
        <v>8.2100000000000003E-3</v>
      </c>
      <c r="Q128" s="61">
        <f t="shared" ref="Q128:Q133" si="17">P128*H128</f>
        <v>0.28734999999999999</v>
      </c>
      <c r="R128" s="10"/>
      <c r="S128" s="10"/>
      <c r="Z128" s="62" t="s">
        <v>119</v>
      </c>
      <c r="AB128" s="62" t="s">
        <v>55</v>
      </c>
      <c r="AC128" s="62" t="s">
        <v>14</v>
      </c>
      <c r="AG128" s="7" t="s">
        <v>52</v>
      </c>
      <c r="AM128" s="63" t="e">
        <f>IF(K128="základní",#REF!,0)</f>
        <v>#REF!</v>
      </c>
      <c r="AN128" s="63">
        <f>IF(K128="snížená",#REF!,0)</f>
        <v>0</v>
      </c>
      <c r="AO128" s="63">
        <f>IF(K128="zákl. přenesená",#REF!,0)</f>
        <v>0</v>
      </c>
      <c r="AP128" s="63">
        <f>IF(K128="sníž. přenesená",#REF!,0)</f>
        <v>0</v>
      </c>
      <c r="AQ128" s="63">
        <f>IF(K128="nulová",#REF!,0)</f>
        <v>0</v>
      </c>
      <c r="AR128" s="7" t="s">
        <v>13</v>
      </c>
      <c r="AS128" s="63" t="e">
        <f>ROUND(#REF!*H128,2)</f>
        <v>#REF!</v>
      </c>
      <c r="AT128" s="7" t="s">
        <v>119</v>
      </c>
      <c r="AU128" s="62" t="s">
        <v>363</v>
      </c>
    </row>
    <row r="129" spans="1:47" s="2" customFormat="1" ht="24" customHeight="1" x14ac:dyDescent="0.2">
      <c r="A129" s="10"/>
      <c r="B129" s="53"/>
      <c r="C129" s="54" t="s">
        <v>364</v>
      </c>
      <c r="D129" s="54" t="s">
        <v>55</v>
      </c>
      <c r="E129" s="55" t="s">
        <v>365</v>
      </c>
      <c r="F129" s="56" t="s">
        <v>366</v>
      </c>
      <c r="G129" s="57" t="s">
        <v>58</v>
      </c>
      <c r="H129" s="102">
        <v>5</v>
      </c>
      <c r="I129" s="86">
        <v>385</v>
      </c>
      <c r="J129" s="58" t="s">
        <v>0</v>
      </c>
      <c r="K129" s="59" t="s">
        <v>5</v>
      </c>
      <c r="L129" s="60">
        <v>0</v>
      </c>
      <c r="M129" s="60">
        <f t="shared" si="15"/>
        <v>0</v>
      </c>
      <c r="N129" s="60">
        <v>0</v>
      </c>
      <c r="O129" s="60">
        <f t="shared" si="16"/>
        <v>0</v>
      </c>
      <c r="P129" s="60">
        <v>0</v>
      </c>
      <c r="Q129" s="61">
        <f t="shared" si="17"/>
        <v>0</v>
      </c>
      <c r="R129" s="10"/>
      <c r="S129" s="10"/>
      <c r="Z129" s="62" t="s">
        <v>119</v>
      </c>
      <c r="AB129" s="62" t="s">
        <v>55</v>
      </c>
      <c r="AC129" s="62" t="s">
        <v>14</v>
      </c>
      <c r="AG129" s="7" t="s">
        <v>52</v>
      </c>
      <c r="AM129" s="63" t="e">
        <f>IF(K129="základní",#REF!,0)</f>
        <v>#REF!</v>
      </c>
      <c r="AN129" s="63">
        <f>IF(K129="snížená",#REF!,0)</f>
        <v>0</v>
      </c>
      <c r="AO129" s="63">
        <f>IF(K129="zákl. přenesená",#REF!,0)</f>
        <v>0</v>
      </c>
      <c r="AP129" s="63">
        <f>IF(K129="sníž. přenesená",#REF!,0)</f>
        <v>0</v>
      </c>
      <c r="AQ129" s="63">
        <f>IF(K129="nulová",#REF!,0)</f>
        <v>0</v>
      </c>
      <c r="AR129" s="7" t="s">
        <v>13</v>
      </c>
      <c r="AS129" s="63" t="e">
        <f>ROUND(#REF!*H129,2)</f>
        <v>#REF!</v>
      </c>
      <c r="AT129" s="7" t="s">
        <v>119</v>
      </c>
      <c r="AU129" s="62" t="s">
        <v>367</v>
      </c>
    </row>
    <row r="130" spans="1:47" s="2" customFormat="1" ht="16.5" customHeight="1" x14ac:dyDescent="0.2">
      <c r="A130" s="10"/>
      <c r="B130" s="53"/>
      <c r="C130" s="64" t="s">
        <v>368</v>
      </c>
      <c r="D130" s="64" t="s">
        <v>111</v>
      </c>
      <c r="E130" s="65" t="s">
        <v>369</v>
      </c>
      <c r="F130" s="66" t="s">
        <v>370</v>
      </c>
      <c r="G130" s="67" t="s">
        <v>58</v>
      </c>
      <c r="H130" s="104">
        <v>5</v>
      </c>
      <c r="I130" s="87">
        <v>1650</v>
      </c>
      <c r="J130" s="69" t="s">
        <v>0</v>
      </c>
      <c r="K130" s="70" t="s">
        <v>5</v>
      </c>
      <c r="L130" s="60">
        <v>0</v>
      </c>
      <c r="M130" s="60">
        <f t="shared" si="15"/>
        <v>0</v>
      </c>
      <c r="N130" s="60">
        <v>2.4000000000000001E-4</v>
      </c>
      <c r="O130" s="60">
        <f t="shared" si="16"/>
        <v>1.2000000000000001E-3</v>
      </c>
      <c r="P130" s="60">
        <v>0</v>
      </c>
      <c r="Q130" s="61">
        <f t="shared" si="17"/>
        <v>0</v>
      </c>
      <c r="R130" s="10"/>
      <c r="S130" s="10"/>
      <c r="Z130" s="62" t="s">
        <v>186</v>
      </c>
      <c r="AB130" s="62" t="s">
        <v>111</v>
      </c>
      <c r="AC130" s="62" t="s">
        <v>14</v>
      </c>
      <c r="AG130" s="7" t="s">
        <v>52</v>
      </c>
      <c r="AM130" s="63" t="e">
        <f>IF(K130="základní",#REF!,0)</f>
        <v>#REF!</v>
      </c>
      <c r="AN130" s="63">
        <f>IF(K130="snížená",#REF!,0)</f>
        <v>0</v>
      </c>
      <c r="AO130" s="63">
        <f>IF(K130="zákl. přenesená",#REF!,0)</f>
        <v>0</v>
      </c>
      <c r="AP130" s="63">
        <f>IF(K130="sníž. přenesená",#REF!,0)</f>
        <v>0</v>
      </c>
      <c r="AQ130" s="63">
        <f>IF(K130="nulová",#REF!,0)</f>
        <v>0</v>
      </c>
      <c r="AR130" s="7" t="s">
        <v>13</v>
      </c>
      <c r="AS130" s="63" t="e">
        <f>ROUND(#REF!*H130,2)</f>
        <v>#REF!</v>
      </c>
      <c r="AT130" s="7" t="s">
        <v>119</v>
      </c>
      <c r="AU130" s="62" t="s">
        <v>371</v>
      </c>
    </row>
    <row r="131" spans="1:47" s="2" customFormat="1" ht="48" customHeight="1" x14ac:dyDescent="0.2">
      <c r="A131" s="10"/>
      <c r="B131" s="53"/>
      <c r="C131" s="54" t="s">
        <v>372</v>
      </c>
      <c r="D131" s="54" t="s">
        <v>55</v>
      </c>
      <c r="E131" s="55" t="s">
        <v>373</v>
      </c>
      <c r="F131" s="56" t="s">
        <v>374</v>
      </c>
      <c r="G131" s="57" t="s">
        <v>58</v>
      </c>
      <c r="H131" s="102">
        <v>30</v>
      </c>
      <c r="I131" s="86">
        <v>1750</v>
      </c>
      <c r="J131" s="58" t="s">
        <v>0</v>
      </c>
      <c r="K131" s="59" t="s">
        <v>5</v>
      </c>
      <c r="L131" s="60">
        <v>0</v>
      </c>
      <c r="M131" s="60">
        <f t="shared" si="15"/>
        <v>0</v>
      </c>
      <c r="N131" s="60">
        <v>1.17E-2</v>
      </c>
      <c r="O131" s="60">
        <f t="shared" si="16"/>
        <v>0.35100000000000003</v>
      </c>
      <c r="P131" s="60">
        <v>0</v>
      </c>
      <c r="Q131" s="61">
        <f t="shared" si="17"/>
        <v>0</v>
      </c>
      <c r="R131" s="10"/>
      <c r="S131" s="10"/>
      <c r="Z131" s="62" t="s">
        <v>119</v>
      </c>
      <c r="AB131" s="62" t="s">
        <v>55</v>
      </c>
      <c r="AC131" s="62" t="s">
        <v>14</v>
      </c>
      <c r="AG131" s="7" t="s">
        <v>52</v>
      </c>
      <c r="AM131" s="63" t="e">
        <f>IF(K131="základní",#REF!,0)</f>
        <v>#REF!</v>
      </c>
      <c r="AN131" s="63">
        <f>IF(K131="snížená",#REF!,0)</f>
        <v>0</v>
      </c>
      <c r="AO131" s="63">
        <f>IF(K131="zákl. přenesená",#REF!,0)</f>
        <v>0</v>
      </c>
      <c r="AP131" s="63">
        <f>IF(K131="sníž. přenesená",#REF!,0)</f>
        <v>0</v>
      </c>
      <c r="AQ131" s="63">
        <f>IF(K131="nulová",#REF!,0)</f>
        <v>0</v>
      </c>
      <c r="AR131" s="7" t="s">
        <v>13</v>
      </c>
      <c r="AS131" s="63" t="e">
        <f>ROUND(#REF!*H131,2)</f>
        <v>#REF!</v>
      </c>
      <c r="AT131" s="7" t="s">
        <v>119</v>
      </c>
      <c r="AU131" s="62" t="s">
        <v>375</v>
      </c>
    </row>
    <row r="132" spans="1:47" s="2" customFormat="1" ht="24" customHeight="1" x14ac:dyDescent="0.2">
      <c r="A132" s="10"/>
      <c r="B132" s="53"/>
      <c r="C132" s="54" t="s">
        <v>376</v>
      </c>
      <c r="D132" s="54" t="s">
        <v>55</v>
      </c>
      <c r="E132" s="55" t="s">
        <v>377</v>
      </c>
      <c r="F132" s="56" t="s">
        <v>378</v>
      </c>
      <c r="G132" s="57" t="s">
        <v>58</v>
      </c>
      <c r="H132" s="102">
        <v>10</v>
      </c>
      <c r="I132" s="86">
        <v>385</v>
      </c>
      <c r="J132" s="58" t="s">
        <v>0</v>
      </c>
      <c r="K132" s="59" t="s">
        <v>5</v>
      </c>
      <c r="L132" s="60">
        <v>0</v>
      </c>
      <c r="M132" s="60">
        <f t="shared" si="15"/>
        <v>0</v>
      </c>
      <c r="N132" s="60">
        <v>0</v>
      </c>
      <c r="O132" s="60">
        <f t="shared" si="16"/>
        <v>0</v>
      </c>
      <c r="P132" s="60">
        <v>0</v>
      </c>
      <c r="Q132" s="61">
        <f t="shared" si="17"/>
        <v>0</v>
      </c>
      <c r="R132" s="10"/>
      <c r="S132" s="10"/>
      <c r="Z132" s="62" t="s">
        <v>119</v>
      </c>
      <c r="AB132" s="62" t="s">
        <v>55</v>
      </c>
      <c r="AC132" s="62" t="s">
        <v>14</v>
      </c>
      <c r="AG132" s="7" t="s">
        <v>52</v>
      </c>
      <c r="AM132" s="63" t="e">
        <f>IF(K132="základní",#REF!,0)</f>
        <v>#REF!</v>
      </c>
      <c r="AN132" s="63">
        <f>IF(K132="snížená",#REF!,0)</f>
        <v>0</v>
      </c>
      <c r="AO132" s="63">
        <f>IF(K132="zákl. přenesená",#REF!,0)</f>
        <v>0</v>
      </c>
      <c r="AP132" s="63">
        <f>IF(K132="sníž. přenesená",#REF!,0)</f>
        <v>0</v>
      </c>
      <c r="AQ132" s="63">
        <f>IF(K132="nulová",#REF!,0)</f>
        <v>0</v>
      </c>
      <c r="AR132" s="7" t="s">
        <v>13</v>
      </c>
      <c r="AS132" s="63" t="e">
        <f>ROUND(#REF!*H132,2)</f>
        <v>#REF!</v>
      </c>
      <c r="AT132" s="7" t="s">
        <v>119</v>
      </c>
      <c r="AU132" s="62" t="s">
        <v>379</v>
      </c>
    </row>
    <row r="133" spans="1:47" s="2" customFormat="1" ht="48" customHeight="1" x14ac:dyDescent="0.2">
      <c r="A133" s="10"/>
      <c r="B133" s="53"/>
      <c r="C133" s="54" t="s">
        <v>380</v>
      </c>
      <c r="D133" s="54" t="s">
        <v>55</v>
      </c>
      <c r="E133" s="55" t="s">
        <v>381</v>
      </c>
      <c r="F133" s="56" t="s">
        <v>382</v>
      </c>
      <c r="G133" s="57" t="s">
        <v>176</v>
      </c>
      <c r="H133" s="102">
        <v>5</v>
      </c>
      <c r="I133" s="86">
        <v>750</v>
      </c>
      <c r="J133" s="58" t="s">
        <v>0</v>
      </c>
      <c r="K133" s="59" t="s">
        <v>5</v>
      </c>
      <c r="L133" s="60">
        <v>0</v>
      </c>
      <c r="M133" s="60">
        <f t="shared" si="15"/>
        <v>0</v>
      </c>
      <c r="N133" s="60">
        <v>0</v>
      </c>
      <c r="O133" s="60">
        <f t="shared" si="16"/>
        <v>0</v>
      </c>
      <c r="P133" s="60">
        <v>0</v>
      </c>
      <c r="Q133" s="61">
        <f t="shared" si="17"/>
        <v>0</v>
      </c>
      <c r="R133" s="10"/>
      <c r="S133" s="10"/>
      <c r="Z133" s="62" t="s">
        <v>119</v>
      </c>
      <c r="AB133" s="62" t="s">
        <v>55</v>
      </c>
      <c r="AC133" s="62" t="s">
        <v>14</v>
      </c>
      <c r="AG133" s="7" t="s">
        <v>52</v>
      </c>
      <c r="AM133" s="63" t="e">
        <f>IF(K133="základní",#REF!,0)</f>
        <v>#REF!</v>
      </c>
      <c r="AN133" s="63">
        <f>IF(K133="snížená",#REF!,0)</f>
        <v>0</v>
      </c>
      <c r="AO133" s="63">
        <f>IF(K133="zákl. přenesená",#REF!,0)</f>
        <v>0</v>
      </c>
      <c r="AP133" s="63">
        <f>IF(K133="sníž. přenesená",#REF!,0)</f>
        <v>0</v>
      </c>
      <c r="AQ133" s="63">
        <f>IF(K133="nulová",#REF!,0)</f>
        <v>0</v>
      </c>
      <c r="AR133" s="7" t="s">
        <v>13</v>
      </c>
      <c r="AS133" s="63" t="e">
        <f>ROUND(#REF!*H133,2)</f>
        <v>#REF!</v>
      </c>
      <c r="AT133" s="7" t="s">
        <v>119</v>
      </c>
      <c r="AU133" s="62" t="s">
        <v>383</v>
      </c>
    </row>
    <row r="134" spans="1:47" s="6" customFormat="1" ht="22.9" customHeight="1" x14ac:dyDescent="0.2">
      <c r="B134" s="43"/>
      <c r="D134" s="44" t="s">
        <v>10</v>
      </c>
      <c r="E134" s="101" t="s">
        <v>384</v>
      </c>
      <c r="F134" s="101" t="s">
        <v>385</v>
      </c>
      <c r="G134" s="47"/>
      <c r="H134" s="103"/>
      <c r="J134" s="46"/>
      <c r="K134" s="47"/>
      <c r="L134" s="47"/>
      <c r="M134" s="48">
        <f>SUM(M135:M141)</f>
        <v>0</v>
      </c>
      <c r="N134" s="47"/>
      <c r="O134" s="48">
        <f>SUM(O135:O141)</f>
        <v>1.0063437206666668</v>
      </c>
      <c r="P134" s="47"/>
      <c r="Q134" s="49">
        <f>SUM(Q135:Q141)</f>
        <v>0</v>
      </c>
      <c r="Z134" s="44" t="s">
        <v>14</v>
      </c>
      <c r="AB134" s="50" t="s">
        <v>10</v>
      </c>
      <c r="AC134" s="50" t="s">
        <v>13</v>
      </c>
      <c r="AG134" s="44" t="s">
        <v>52</v>
      </c>
      <c r="AS134" s="51" t="e">
        <f>SUM(AS135:AS141)</f>
        <v>#REF!</v>
      </c>
    </row>
    <row r="135" spans="1:47" s="2" customFormat="1" ht="48" customHeight="1" x14ac:dyDescent="0.2">
      <c r="A135" s="10"/>
      <c r="B135" s="53"/>
      <c r="C135" s="54" t="s">
        <v>386</v>
      </c>
      <c r="D135" s="54" t="s">
        <v>55</v>
      </c>
      <c r="E135" s="55" t="s">
        <v>387</v>
      </c>
      <c r="F135" s="56" t="s">
        <v>388</v>
      </c>
      <c r="G135" s="57" t="s">
        <v>63</v>
      </c>
      <c r="H135" s="102">
        <v>2.3333333333333335</v>
      </c>
      <c r="I135" s="86">
        <v>565</v>
      </c>
      <c r="J135" s="58" t="s">
        <v>0</v>
      </c>
      <c r="K135" s="59" t="s">
        <v>5</v>
      </c>
      <c r="L135" s="60">
        <v>0</v>
      </c>
      <c r="M135" s="60">
        <f t="shared" ref="M135:M141" si="18">L135*H135</f>
        <v>0</v>
      </c>
      <c r="N135" s="60">
        <v>1.1809999999999999E-2</v>
      </c>
      <c r="O135" s="60">
        <f t="shared" ref="O135:O141" si="19">N135*H135</f>
        <v>2.7556666666666667E-2</v>
      </c>
      <c r="P135" s="60">
        <v>0</v>
      </c>
      <c r="Q135" s="61">
        <f t="shared" ref="Q135:Q141" si="20">P135*H135</f>
        <v>0</v>
      </c>
      <c r="R135" s="10"/>
      <c r="S135" s="10"/>
      <c r="Z135" s="62" t="s">
        <v>119</v>
      </c>
      <c r="AB135" s="62" t="s">
        <v>55</v>
      </c>
      <c r="AC135" s="62" t="s">
        <v>14</v>
      </c>
      <c r="AG135" s="7" t="s">
        <v>52</v>
      </c>
      <c r="AM135" s="63" t="e">
        <f>IF(K135="základní",#REF!,0)</f>
        <v>#REF!</v>
      </c>
      <c r="AN135" s="63">
        <f>IF(K135="snížená",#REF!,0)</f>
        <v>0</v>
      </c>
      <c r="AO135" s="63">
        <f>IF(K135="zákl. přenesená",#REF!,0)</f>
        <v>0</v>
      </c>
      <c r="AP135" s="63">
        <f>IF(K135="sníž. přenesená",#REF!,0)</f>
        <v>0</v>
      </c>
      <c r="AQ135" s="63">
        <f>IF(K135="nulová",#REF!,0)</f>
        <v>0</v>
      </c>
      <c r="AR135" s="7" t="s">
        <v>13</v>
      </c>
      <c r="AS135" s="63" t="e">
        <f>ROUND(#REF!*H135,2)</f>
        <v>#REF!</v>
      </c>
      <c r="AT135" s="7" t="s">
        <v>119</v>
      </c>
      <c r="AU135" s="62" t="s">
        <v>389</v>
      </c>
    </row>
    <row r="136" spans="1:47" s="2" customFormat="1" ht="48" customHeight="1" x14ac:dyDescent="0.2">
      <c r="A136" s="10"/>
      <c r="B136" s="53"/>
      <c r="C136" s="54" t="s">
        <v>390</v>
      </c>
      <c r="D136" s="54" t="s">
        <v>55</v>
      </c>
      <c r="E136" s="55" t="s">
        <v>391</v>
      </c>
      <c r="F136" s="56" t="s">
        <v>392</v>
      </c>
      <c r="G136" s="57" t="s">
        <v>63</v>
      </c>
      <c r="H136" s="102">
        <v>60</v>
      </c>
      <c r="I136" s="86">
        <v>760</v>
      </c>
      <c r="J136" s="58" t="s">
        <v>0</v>
      </c>
      <c r="K136" s="59" t="s">
        <v>5</v>
      </c>
      <c r="L136" s="60">
        <v>0</v>
      </c>
      <c r="M136" s="60">
        <f t="shared" si="18"/>
        <v>0</v>
      </c>
      <c r="N136" s="60">
        <v>1.25439509E-2</v>
      </c>
      <c r="O136" s="60">
        <f t="shared" si="19"/>
        <v>0.75263705400000003</v>
      </c>
      <c r="P136" s="60">
        <v>0</v>
      </c>
      <c r="Q136" s="61">
        <f t="shared" si="20"/>
        <v>0</v>
      </c>
      <c r="R136" s="10"/>
      <c r="S136" s="10"/>
      <c r="Z136" s="62" t="s">
        <v>119</v>
      </c>
      <c r="AB136" s="62" t="s">
        <v>55</v>
      </c>
      <c r="AC136" s="62" t="s">
        <v>14</v>
      </c>
      <c r="AG136" s="7" t="s">
        <v>52</v>
      </c>
      <c r="AM136" s="63" t="e">
        <f>IF(K136="základní",#REF!,0)</f>
        <v>#REF!</v>
      </c>
      <c r="AN136" s="63">
        <f>IF(K136="snížená",#REF!,0)</f>
        <v>0</v>
      </c>
      <c r="AO136" s="63">
        <f>IF(K136="zákl. přenesená",#REF!,0)</f>
        <v>0</v>
      </c>
      <c r="AP136" s="63">
        <f>IF(K136="sníž. přenesená",#REF!,0)</f>
        <v>0</v>
      </c>
      <c r="AQ136" s="63">
        <f>IF(K136="nulová",#REF!,0)</f>
        <v>0</v>
      </c>
      <c r="AR136" s="7" t="s">
        <v>13</v>
      </c>
      <c r="AS136" s="63" t="e">
        <f>ROUND(#REF!*H136,2)</f>
        <v>#REF!</v>
      </c>
      <c r="AT136" s="7" t="s">
        <v>119</v>
      </c>
      <c r="AU136" s="62" t="s">
        <v>393</v>
      </c>
    </row>
    <row r="137" spans="1:47" s="2" customFormat="1" ht="36" customHeight="1" x14ac:dyDescent="0.2">
      <c r="A137" s="10"/>
      <c r="B137" s="53"/>
      <c r="C137" s="54" t="s">
        <v>394</v>
      </c>
      <c r="D137" s="54" t="s">
        <v>55</v>
      </c>
      <c r="E137" s="55" t="s">
        <v>395</v>
      </c>
      <c r="F137" s="56" t="s">
        <v>396</v>
      </c>
      <c r="G137" s="57" t="s">
        <v>63</v>
      </c>
      <c r="H137" s="102">
        <v>60</v>
      </c>
      <c r="I137" s="86">
        <v>32</v>
      </c>
      <c r="J137" s="58" t="s">
        <v>0</v>
      </c>
      <c r="K137" s="59" t="s">
        <v>5</v>
      </c>
      <c r="L137" s="60">
        <v>0</v>
      </c>
      <c r="M137" s="60">
        <f t="shared" si="18"/>
        <v>0</v>
      </c>
      <c r="N137" s="60">
        <v>0</v>
      </c>
      <c r="O137" s="60">
        <f t="shared" si="19"/>
        <v>0</v>
      </c>
      <c r="P137" s="60">
        <v>0</v>
      </c>
      <c r="Q137" s="61">
        <f t="shared" si="20"/>
        <v>0</v>
      </c>
      <c r="R137" s="10"/>
      <c r="S137" s="10"/>
      <c r="Z137" s="62" t="s">
        <v>119</v>
      </c>
      <c r="AB137" s="62" t="s">
        <v>55</v>
      </c>
      <c r="AC137" s="62" t="s">
        <v>14</v>
      </c>
      <c r="AG137" s="7" t="s">
        <v>52</v>
      </c>
      <c r="AM137" s="63" t="e">
        <f>IF(K137="základní",#REF!,0)</f>
        <v>#REF!</v>
      </c>
      <c r="AN137" s="63">
        <f>IF(K137="snížená",#REF!,0)</f>
        <v>0</v>
      </c>
      <c r="AO137" s="63">
        <f>IF(K137="zákl. přenesená",#REF!,0)</f>
        <v>0</v>
      </c>
      <c r="AP137" s="63">
        <f>IF(K137="sníž. přenesená",#REF!,0)</f>
        <v>0</v>
      </c>
      <c r="AQ137" s="63">
        <f>IF(K137="nulová",#REF!,0)</f>
        <v>0</v>
      </c>
      <c r="AR137" s="7" t="s">
        <v>13</v>
      </c>
      <c r="AS137" s="63" t="e">
        <f>ROUND(#REF!*H137,2)</f>
        <v>#REF!</v>
      </c>
      <c r="AT137" s="7" t="s">
        <v>119</v>
      </c>
      <c r="AU137" s="62" t="s">
        <v>397</v>
      </c>
    </row>
    <row r="138" spans="1:47" s="2" customFormat="1" ht="24" customHeight="1" x14ac:dyDescent="0.2">
      <c r="A138" s="10"/>
      <c r="B138" s="53"/>
      <c r="C138" s="64" t="s">
        <v>398</v>
      </c>
      <c r="D138" s="64" t="s">
        <v>111</v>
      </c>
      <c r="E138" s="65" t="s">
        <v>399</v>
      </c>
      <c r="F138" s="66" t="s">
        <v>400</v>
      </c>
      <c r="G138" s="67" t="s">
        <v>63</v>
      </c>
      <c r="H138" s="104">
        <v>5</v>
      </c>
      <c r="I138" s="87">
        <v>17</v>
      </c>
      <c r="J138" s="69" t="s">
        <v>0</v>
      </c>
      <c r="K138" s="70" t="s">
        <v>5</v>
      </c>
      <c r="L138" s="60">
        <v>0</v>
      </c>
      <c r="M138" s="60">
        <f t="shared" si="18"/>
        <v>0</v>
      </c>
      <c r="N138" s="60">
        <v>1.1E-4</v>
      </c>
      <c r="O138" s="60">
        <f t="shared" si="19"/>
        <v>5.5000000000000003E-4</v>
      </c>
      <c r="P138" s="60">
        <v>0</v>
      </c>
      <c r="Q138" s="61">
        <f t="shared" si="20"/>
        <v>0</v>
      </c>
      <c r="R138" s="10"/>
      <c r="S138" s="10"/>
      <c r="Z138" s="62" t="s">
        <v>186</v>
      </c>
      <c r="AB138" s="62" t="s">
        <v>111</v>
      </c>
      <c r="AC138" s="62" t="s">
        <v>14</v>
      </c>
      <c r="AG138" s="7" t="s">
        <v>52</v>
      </c>
      <c r="AM138" s="63" t="e">
        <f>IF(K138="základní",#REF!,0)</f>
        <v>#REF!</v>
      </c>
      <c r="AN138" s="63">
        <f>IF(K138="snížená",#REF!,0)</f>
        <v>0</v>
      </c>
      <c r="AO138" s="63">
        <f>IF(K138="zákl. přenesená",#REF!,0)</f>
        <v>0</v>
      </c>
      <c r="AP138" s="63">
        <f>IF(K138="sníž. přenesená",#REF!,0)</f>
        <v>0</v>
      </c>
      <c r="AQ138" s="63">
        <f>IF(K138="nulová",#REF!,0)</f>
        <v>0</v>
      </c>
      <c r="AR138" s="7" t="s">
        <v>13</v>
      </c>
      <c r="AS138" s="63" t="e">
        <f>ROUND(#REF!*H138,2)</f>
        <v>#REF!</v>
      </c>
      <c r="AT138" s="7" t="s">
        <v>119</v>
      </c>
      <c r="AU138" s="62" t="s">
        <v>401</v>
      </c>
    </row>
    <row r="139" spans="1:47" s="2" customFormat="1" ht="36" customHeight="1" x14ac:dyDescent="0.2">
      <c r="A139" s="10"/>
      <c r="B139" s="53"/>
      <c r="C139" s="54" t="s">
        <v>402</v>
      </c>
      <c r="D139" s="54" t="s">
        <v>55</v>
      </c>
      <c r="E139" s="55" t="s">
        <v>403</v>
      </c>
      <c r="F139" s="56" t="s">
        <v>404</v>
      </c>
      <c r="G139" s="57" t="s">
        <v>63</v>
      </c>
      <c r="H139" s="102">
        <v>80</v>
      </c>
      <c r="I139" s="86">
        <v>545</v>
      </c>
      <c r="J139" s="58" t="s">
        <v>0</v>
      </c>
      <c r="K139" s="59" t="s">
        <v>5</v>
      </c>
      <c r="L139" s="60">
        <v>0</v>
      </c>
      <c r="M139" s="60">
        <f t="shared" si="18"/>
        <v>0</v>
      </c>
      <c r="N139" s="60">
        <v>1.17E-3</v>
      </c>
      <c r="O139" s="60">
        <f t="shared" si="19"/>
        <v>9.3600000000000003E-2</v>
      </c>
      <c r="P139" s="60">
        <v>0</v>
      </c>
      <c r="Q139" s="61">
        <f t="shared" si="20"/>
        <v>0</v>
      </c>
      <c r="R139" s="10"/>
      <c r="S139" s="10"/>
      <c r="Z139" s="62" t="s">
        <v>119</v>
      </c>
      <c r="AB139" s="62" t="s">
        <v>55</v>
      </c>
      <c r="AC139" s="62" t="s">
        <v>14</v>
      </c>
      <c r="AG139" s="7" t="s">
        <v>52</v>
      </c>
      <c r="AM139" s="63" t="e">
        <f>IF(K139="základní",#REF!,0)</f>
        <v>#REF!</v>
      </c>
      <c r="AN139" s="63">
        <f>IF(K139="snížená",#REF!,0)</f>
        <v>0</v>
      </c>
      <c r="AO139" s="63">
        <f>IF(K139="zákl. přenesená",#REF!,0)</f>
        <v>0</v>
      </c>
      <c r="AP139" s="63">
        <f>IF(K139="sníž. přenesená",#REF!,0)</f>
        <v>0</v>
      </c>
      <c r="AQ139" s="63">
        <f>IF(K139="nulová",#REF!,0)</f>
        <v>0</v>
      </c>
      <c r="AR139" s="7" t="s">
        <v>13</v>
      </c>
      <c r="AS139" s="63" t="e">
        <f>ROUND(#REF!*H139,2)</f>
        <v>#REF!</v>
      </c>
      <c r="AT139" s="7" t="s">
        <v>119</v>
      </c>
      <c r="AU139" s="62" t="s">
        <v>405</v>
      </c>
    </row>
    <row r="140" spans="1:47" s="2" customFormat="1" ht="24" customHeight="1" x14ac:dyDescent="0.2">
      <c r="A140" s="10"/>
      <c r="B140" s="53"/>
      <c r="C140" s="64" t="s">
        <v>406</v>
      </c>
      <c r="D140" s="64" t="s">
        <v>111</v>
      </c>
      <c r="E140" s="65" t="s">
        <v>407</v>
      </c>
      <c r="F140" s="66" t="s">
        <v>408</v>
      </c>
      <c r="G140" s="67" t="s">
        <v>63</v>
      </c>
      <c r="H140" s="104">
        <v>80</v>
      </c>
      <c r="I140" s="87">
        <v>650</v>
      </c>
      <c r="J140" s="69" t="s">
        <v>0</v>
      </c>
      <c r="K140" s="70" t="s">
        <v>5</v>
      </c>
      <c r="L140" s="60">
        <v>0</v>
      </c>
      <c r="M140" s="60">
        <f t="shared" si="18"/>
        <v>0</v>
      </c>
      <c r="N140" s="60">
        <v>1.65E-3</v>
      </c>
      <c r="O140" s="60">
        <f t="shared" si="19"/>
        <v>0.13200000000000001</v>
      </c>
      <c r="P140" s="60">
        <v>0</v>
      </c>
      <c r="Q140" s="61">
        <f t="shared" si="20"/>
        <v>0</v>
      </c>
      <c r="R140" s="10"/>
      <c r="S140" s="10"/>
      <c r="Z140" s="62" t="s">
        <v>186</v>
      </c>
      <c r="AB140" s="62" t="s">
        <v>111</v>
      </c>
      <c r="AC140" s="62" t="s">
        <v>14</v>
      </c>
      <c r="AG140" s="7" t="s">
        <v>52</v>
      </c>
      <c r="AM140" s="63" t="e">
        <f>IF(K140="základní",#REF!,0)</f>
        <v>#REF!</v>
      </c>
      <c r="AN140" s="63">
        <f>IF(K140="snížená",#REF!,0)</f>
        <v>0</v>
      </c>
      <c r="AO140" s="63">
        <f>IF(K140="zákl. přenesená",#REF!,0)</f>
        <v>0</v>
      </c>
      <c r="AP140" s="63">
        <f>IF(K140="sníž. přenesená",#REF!,0)</f>
        <v>0</v>
      </c>
      <c r="AQ140" s="63">
        <f>IF(K140="nulová",#REF!,0)</f>
        <v>0</v>
      </c>
      <c r="AR140" s="7" t="s">
        <v>13</v>
      </c>
      <c r="AS140" s="63" t="e">
        <f>ROUND(#REF!*H140,2)</f>
        <v>#REF!</v>
      </c>
      <c r="AT140" s="7" t="s">
        <v>119</v>
      </c>
      <c r="AU140" s="62" t="s">
        <v>409</v>
      </c>
    </row>
    <row r="141" spans="1:47" s="2" customFormat="1" ht="60" customHeight="1" x14ac:dyDescent="0.2">
      <c r="A141" s="10"/>
      <c r="B141" s="53"/>
      <c r="C141" s="54" t="s">
        <v>410</v>
      </c>
      <c r="D141" s="54" t="s">
        <v>55</v>
      </c>
      <c r="E141" s="55" t="s">
        <v>411</v>
      </c>
      <c r="F141" s="56" t="s">
        <v>412</v>
      </c>
      <c r="G141" s="57" t="s">
        <v>176</v>
      </c>
      <c r="H141" s="102">
        <v>1</v>
      </c>
      <c r="I141" s="86">
        <v>1000</v>
      </c>
      <c r="J141" s="58" t="s">
        <v>0</v>
      </c>
      <c r="K141" s="59" t="s">
        <v>5</v>
      </c>
      <c r="L141" s="60">
        <v>0</v>
      </c>
      <c r="M141" s="60">
        <f t="shared" si="18"/>
        <v>0</v>
      </c>
      <c r="N141" s="60">
        <v>0</v>
      </c>
      <c r="O141" s="60">
        <f t="shared" si="19"/>
        <v>0</v>
      </c>
      <c r="P141" s="60">
        <v>0</v>
      </c>
      <c r="Q141" s="61">
        <f t="shared" si="20"/>
        <v>0</v>
      </c>
      <c r="R141" s="10"/>
      <c r="S141" s="10"/>
      <c r="Z141" s="62" t="s">
        <v>119</v>
      </c>
      <c r="AB141" s="62" t="s">
        <v>55</v>
      </c>
      <c r="AC141" s="62" t="s">
        <v>14</v>
      </c>
      <c r="AG141" s="7" t="s">
        <v>52</v>
      </c>
      <c r="AM141" s="63" t="e">
        <f>IF(K141="základní",#REF!,0)</f>
        <v>#REF!</v>
      </c>
      <c r="AN141" s="63">
        <f>IF(K141="snížená",#REF!,0)</f>
        <v>0</v>
      </c>
      <c r="AO141" s="63">
        <f>IF(K141="zákl. přenesená",#REF!,0)</f>
        <v>0</v>
      </c>
      <c r="AP141" s="63">
        <f>IF(K141="sníž. přenesená",#REF!,0)</f>
        <v>0</v>
      </c>
      <c r="AQ141" s="63">
        <f>IF(K141="nulová",#REF!,0)</f>
        <v>0</v>
      </c>
      <c r="AR141" s="7" t="s">
        <v>13</v>
      </c>
      <c r="AS141" s="63" t="e">
        <f>ROUND(#REF!*H141,2)</f>
        <v>#REF!</v>
      </c>
      <c r="AT141" s="7" t="s">
        <v>119</v>
      </c>
      <c r="AU141" s="62" t="s">
        <v>413</v>
      </c>
    </row>
    <row r="142" spans="1:47" s="6" customFormat="1" ht="22.9" customHeight="1" x14ac:dyDescent="0.2">
      <c r="B142" s="43"/>
      <c r="D142" s="44" t="s">
        <v>10</v>
      </c>
      <c r="E142" s="101" t="s">
        <v>414</v>
      </c>
      <c r="F142" s="101" t="s">
        <v>415</v>
      </c>
      <c r="G142" s="47"/>
      <c r="H142" s="103"/>
      <c r="J142" s="46"/>
      <c r="K142" s="47"/>
      <c r="L142" s="47"/>
      <c r="M142" s="48">
        <f>SUM(M143:M151)</f>
        <v>0</v>
      </c>
      <c r="N142" s="47"/>
      <c r="O142" s="48">
        <f>SUM(O143:O151)</f>
        <v>2.7730773125000003</v>
      </c>
      <c r="P142" s="47"/>
      <c r="Q142" s="49">
        <f>SUM(Q143:Q151)</f>
        <v>0.24</v>
      </c>
      <c r="Z142" s="44" t="s">
        <v>14</v>
      </c>
      <c r="AB142" s="50" t="s">
        <v>10</v>
      </c>
      <c r="AC142" s="50" t="s">
        <v>13</v>
      </c>
      <c r="AG142" s="44" t="s">
        <v>52</v>
      </c>
      <c r="AS142" s="51" t="e">
        <f>SUM(AS143:AS151)</f>
        <v>#REF!</v>
      </c>
    </row>
    <row r="143" spans="1:47" s="2" customFormat="1" ht="24" customHeight="1" x14ac:dyDescent="0.2">
      <c r="A143" s="10"/>
      <c r="B143" s="53"/>
      <c r="C143" s="54" t="s">
        <v>416</v>
      </c>
      <c r="D143" s="54" t="s">
        <v>55</v>
      </c>
      <c r="E143" s="55" t="s">
        <v>417</v>
      </c>
      <c r="F143" s="56" t="s">
        <v>418</v>
      </c>
      <c r="G143" s="57" t="s">
        <v>58</v>
      </c>
      <c r="H143" s="102">
        <v>15</v>
      </c>
      <c r="I143" s="86">
        <v>680</v>
      </c>
      <c r="J143" s="58" t="s">
        <v>0</v>
      </c>
      <c r="K143" s="59" t="s">
        <v>5</v>
      </c>
      <c r="L143" s="60">
        <v>0</v>
      </c>
      <c r="M143" s="60">
        <f t="shared" ref="M143:M151" si="21">L143*H143</f>
        <v>0</v>
      </c>
      <c r="N143" s="60">
        <v>2.6848749999999999E-4</v>
      </c>
      <c r="O143" s="60">
        <f t="shared" ref="O143:O151" si="22">N143*H143</f>
        <v>4.0273124999999996E-3</v>
      </c>
      <c r="P143" s="60">
        <v>0</v>
      </c>
      <c r="Q143" s="61">
        <f t="shared" ref="Q143:Q151" si="23">P143*H143</f>
        <v>0</v>
      </c>
      <c r="R143" s="10"/>
      <c r="S143" s="10"/>
      <c r="Z143" s="62" t="s">
        <v>119</v>
      </c>
      <c r="AB143" s="62" t="s">
        <v>55</v>
      </c>
      <c r="AC143" s="62" t="s">
        <v>14</v>
      </c>
      <c r="AG143" s="7" t="s">
        <v>52</v>
      </c>
      <c r="AM143" s="63" t="e">
        <f>IF(K143="základní",#REF!,0)</f>
        <v>#REF!</v>
      </c>
      <c r="AN143" s="63">
        <f>IF(K143="snížená",#REF!,0)</f>
        <v>0</v>
      </c>
      <c r="AO143" s="63">
        <f>IF(K143="zákl. přenesená",#REF!,0)</f>
        <v>0</v>
      </c>
      <c r="AP143" s="63">
        <f>IF(K143="sníž. přenesená",#REF!,0)</f>
        <v>0</v>
      </c>
      <c r="AQ143" s="63">
        <f>IF(K143="nulová",#REF!,0)</f>
        <v>0</v>
      </c>
      <c r="AR143" s="7" t="s">
        <v>13</v>
      </c>
      <c r="AS143" s="63" t="e">
        <f>ROUND(#REF!*H143,2)</f>
        <v>#REF!</v>
      </c>
      <c r="AT143" s="7" t="s">
        <v>119</v>
      </c>
      <c r="AU143" s="62" t="s">
        <v>419</v>
      </c>
    </row>
    <row r="144" spans="1:47" s="2" customFormat="1" ht="24" customHeight="1" x14ac:dyDescent="0.2">
      <c r="A144" s="10"/>
      <c r="B144" s="53"/>
      <c r="C144" s="64" t="s">
        <v>420</v>
      </c>
      <c r="D144" s="64" t="s">
        <v>111</v>
      </c>
      <c r="E144" s="65" t="s">
        <v>421</v>
      </c>
      <c r="F144" s="66" t="s">
        <v>422</v>
      </c>
      <c r="G144" s="67" t="s">
        <v>63</v>
      </c>
      <c r="H144" s="104">
        <v>65</v>
      </c>
      <c r="I144" s="87">
        <v>5100</v>
      </c>
      <c r="J144" s="69" t="s">
        <v>0</v>
      </c>
      <c r="K144" s="70" t="s">
        <v>5</v>
      </c>
      <c r="L144" s="60">
        <v>0</v>
      </c>
      <c r="M144" s="60">
        <f t="shared" si="21"/>
        <v>0</v>
      </c>
      <c r="N144" s="60">
        <v>3.4720000000000001E-2</v>
      </c>
      <c r="O144" s="60">
        <f t="shared" si="22"/>
        <v>2.2568000000000001</v>
      </c>
      <c r="P144" s="60">
        <v>0</v>
      </c>
      <c r="Q144" s="61">
        <f t="shared" si="23"/>
        <v>0</v>
      </c>
      <c r="R144" s="10"/>
      <c r="S144" s="10"/>
      <c r="Z144" s="62" t="s">
        <v>186</v>
      </c>
      <c r="AB144" s="62" t="s">
        <v>111</v>
      </c>
      <c r="AC144" s="62" t="s">
        <v>14</v>
      </c>
      <c r="AG144" s="7" t="s">
        <v>52</v>
      </c>
      <c r="AM144" s="63" t="e">
        <f>IF(K144="základní",#REF!,0)</f>
        <v>#REF!</v>
      </c>
      <c r="AN144" s="63">
        <f>IF(K144="snížená",#REF!,0)</f>
        <v>0</v>
      </c>
      <c r="AO144" s="63">
        <f>IF(K144="zákl. přenesená",#REF!,0)</f>
        <v>0</v>
      </c>
      <c r="AP144" s="63">
        <f>IF(K144="sníž. přenesená",#REF!,0)</f>
        <v>0</v>
      </c>
      <c r="AQ144" s="63">
        <f>IF(K144="nulová",#REF!,0)</f>
        <v>0</v>
      </c>
      <c r="AR144" s="7" t="s">
        <v>13</v>
      </c>
      <c r="AS144" s="63" t="e">
        <f>ROUND(#REF!*H144,2)</f>
        <v>#REF!</v>
      </c>
      <c r="AT144" s="7" t="s">
        <v>119</v>
      </c>
      <c r="AU144" s="62" t="s">
        <v>423</v>
      </c>
    </row>
    <row r="145" spans="1:47" s="2" customFormat="1" ht="48" customHeight="1" x14ac:dyDescent="0.2">
      <c r="A145" s="10"/>
      <c r="B145" s="53"/>
      <c r="C145" s="54" t="s">
        <v>424</v>
      </c>
      <c r="D145" s="54" t="s">
        <v>55</v>
      </c>
      <c r="E145" s="55" t="s">
        <v>425</v>
      </c>
      <c r="F145" s="56" t="s">
        <v>426</v>
      </c>
      <c r="G145" s="57" t="s">
        <v>58</v>
      </c>
      <c r="H145" s="102">
        <v>10</v>
      </c>
      <c r="I145" s="86">
        <v>30</v>
      </c>
      <c r="J145" s="58" t="s">
        <v>0</v>
      </c>
      <c r="K145" s="59" t="s">
        <v>5</v>
      </c>
      <c r="L145" s="60">
        <v>0</v>
      </c>
      <c r="M145" s="60">
        <f t="shared" si="21"/>
        <v>0</v>
      </c>
      <c r="N145" s="60">
        <v>0</v>
      </c>
      <c r="O145" s="60">
        <f t="shared" si="22"/>
        <v>0</v>
      </c>
      <c r="P145" s="60">
        <v>2.4E-2</v>
      </c>
      <c r="Q145" s="61">
        <f t="shared" si="23"/>
        <v>0.24</v>
      </c>
      <c r="R145" s="10"/>
      <c r="S145" s="10"/>
      <c r="Z145" s="62" t="s">
        <v>119</v>
      </c>
      <c r="AB145" s="62" t="s">
        <v>55</v>
      </c>
      <c r="AC145" s="62" t="s">
        <v>14</v>
      </c>
      <c r="AG145" s="7" t="s">
        <v>52</v>
      </c>
      <c r="AM145" s="63" t="e">
        <f>IF(K145="základní",#REF!,0)</f>
        <v>#REF!</v>
      </c>
      <c r="AN145" s="63">
        <f>IF(K145="snížená",#REF!,0)</f>
        <v>0</v>
      </c>
      <c r="AO145" s="63">
        <f>IF(K145="zákl. přenesená",#REF!,0)</f>
        <v>0</v>
      </c>
      <c r="AP145" s="63">
        <f>IF(K145="sníž. přenesená",#REF!,0)</f>
        <v>0</v>
      </c>
      <c r="AQ145" s="63">
        <f>IF(K145="nulová",#REF!,0)</f>
        <v>0</v>
      </c>
      <c r="AR145" s="7" t="s">
        <v>13</v>
      </c>
      <c r="AS145" s="63" t="e">
        <f>ROUND(#REF!*H145,2)</f>
        <v>#REF!</v>
      </c>
      <c r="AT145" s="7" t="s">
        <v>119</v>
      </c>
      <c r="AU145" s="62" t="s">
        <v>427</v>
      </c>
    </row>
    <row r="146" spans="1:47" s="2" customFormat="1" ht="24" customHeight="1" x14ac:dyDescent="0.2">
      <c r="A146" s="10"/>
      <c r="B146" s="53"/>
      <c r="C146" s="64" t="s">
        <v>428</v>
      </c>
      <c r="D146" s="64" t="s">
        <v>111</v>
      </c>
      <c r="E146" s="65" t="s">
        <v>429</v>
      </c>
      <c r="F146" s="66" t="s">
        <v>430</v>
      </c>
      <c r="G146" s="67" t="s">
        <v>58</v>
      </c>
      <c r="H146" s="104">
        <v>15</v>
      </c>
      <c r="I146" s="87">
        <v>2150</v>
      </c>
      <c r="J146" s="69" t="s">
        <v>0</v>
      </c>
      <c r="K146" s="70" t="s">
        <v>5</v>
      </c>
      <c r="L146" s="60">
        <v>0</v>
      </c>
      <c r="M146" s="60">
        <f t="shared" si="21"/>
        <v>0</v>
      </c>
      <c r="N146" s="60">
        <v>1.6E-2</v>
      </c>
      <c r="O146" s="60">
        <f t="shared" si="22"/>
        <v>0.24</v>
      </c>
      <c r="P146" s="60">
        <v>0</v>
      </c>
      <c r="Q146" s="61">
        <f t="shared" si="23"/>
        <v>0</v>
      </c>
      <c r="R146" s="10"/>
      <c r="S146" s="10"/>
      <c r="Z146" s="62" t="s">
        <v>186</v>
      </c>
      <c r="AB146" s="62" t="s">
        <v>111</v>
      </c>
      <c r="AC146" s="62" t="s">
        <v>14</v>
      </c>
      <c r="AG146" s="7" t="s">
        <v>52</v>
      </c>
      <c r="AM146" s="63" t="e">
        <f>IF(K146="základní",#REF!,0)</f>
        <v>#REF!</v>
      </c>
      <c r="AN146" s="63">
        <f>IF(K146="snížená",#REF!,0)</f>
        <v>0</v>
      </c>
      <c r="AO146" s="63">
        <f>IF(K146="zákl. přenesená",#REF!,0)</f>
        <v>0</v>
      </c>
      <c r="AP146" s="63">
        <f>IF(K146="sníž. přenesená",#REF!,0)</f>
        <v>0</v>
      </c>
      <c r="AQ146" s="63">
        <f>IF(K146="nulová",#REF!,0)</f>
        <v>0</v>
      </c>
      <c r="AR146" s="7" t="s">
        <v>13</v>
      </c>
      <c r="AS146" s="63" t="e">
        <f>ROUND(#REF!*H146,2)</f>
        <v>#REF!</v>
      </c>
      <c r="AT146" s="7" t="s">
        <v>119</v>
      </c>
      <c r="AU146" s="62" t="s">
        <v>431</v>
      </c>
    </row>
    <row r="147" spans="1:47" s="2" customFormat="1" ht="24" customHeight="1" x14ac:dyDescent="0.2">
      <c r="A147" s="10"/>
      <c r="B147" s="53"/>
      <c r="C147" s="64" t="s">
        <v>432</v>
      </c>
      <c r="D147" s="64" t="s">
        <v>111</v>
      </c>
      <c r="E147" s="65" t="s">
        <v>433</v>
      </c>
      <c r="F147" s="66" t="s">
        <v>434</v>
      </c>
      <c r="G147" s="67" t="s">
        <v>58</v>
      </c>
      <c r="H147" s="104">
        <v>15</v>
      </c>
      <c r="I147" s="87">
        <v>2000</v>
      </c>
      <c r="J147" s="69" t="s">
        <v>0</v>
      </c>
      <c r="K147" s="70" t="s">
        <v>5</v>
      </c>
      <c r="L147" s="60">
        <v>0</v>
      </c>
      <c r="M147" s="60">
        <f t="shared" si="21"/>
        <v>0</v>
      </c>
      <c r="N147" s="60">
        <v>1.6E-2</v>
      </c>
      <c r="O147" s="60">
        <f t="shared" si="22"/>
        <v>0.24</v>
      </c>
      <c r="P147" s="60">
        <v>0</v>
      </c>
      <c r="Q147" s="61">
        <f t="shared" si="23"/>
        <v>0</v>
      </c>
      <c r="R147" s="10"/>
      <c r="S147" s="10"/>
      <c r="Z147" s="62" t="s">
        <v>186</v>
      </c>
      <c r="AB147" s="62" t="s">
        <v>111</v>
      </c>
      <c r="AC147" s="62" t="s">
        <v>14</v>
      </c>
      <c r="AG147" s="7" t="s">
        <v>52</v>
      </c>
      <c r="AM147" s="63" t="e">
        <f>IF(K147="základní",#REF!,0)</f>
        <v>#REF!</v>
      </c>
      <c r="AN147" s="63">
        <f>IF(K147="snížená",#REF!,0)</f>
        <v>0</v>
      </c>
      <c r="AO147" s="63">
        <f>IF(K147="zákl. přenesená",#REF!,0)</f>
        <v>0</v>
      </c>
      <c r="AP147" s="63">
        <f>IF(K147="sníž. přenesená",#REF!,0)</f>
        <v>0</v>
      </c>
      <c r="AQ147" s="63">
        <f>IF(K147="nulová",#REF!,0)</f>
        <v>0</v>
      </c>
      <c r="AR147" s="7" t="s">
        <v>13</v>
      </c>
      <c r="AS147" s="63" t="e">
        <f>ROUND(#REF!*H147,2)</f>
        <v>#REF!</v>
      </c>
      <c r="AT147" s="7" t="s">
        <v>119</v>
      </c>
      <c r="AU147" s="62" t="s">
        <v>435</v>
      </c>
    </row>
    <row r="148" spans="1:47" s="2" customFormat="1" ht="24" customHeight="1" x14ac:dyDescent="0.2">
      <c r="A148" s="10"/>
      <c r="B148" s="53"/>
      <c r="C148" s="54" t="s">
        <v>436</v>
      </c>
      <c r="D148" s="54" t="s">
        <v>55</v>
      </c>
      <c r="E148" s="55" t="s">
        <v>437</v>
      </c>
      <c r="F148" s="56" t="s">
        <v>438</v>
      </c>
      <c r="G148" s="57" t="s">
        <v>58</v>
      </c>
      <c r="H148" s="102">
        <v>15</v>
      </c>
      <c r="I148" s="86">
        <v>100</v>
      </c>
      <c r="J148" s="58" t="s">
        <v>0</v>
      </c>
      <c r="K148" s="59" t="s">
        <v>5</v>
      </c>
      <c r="L148" s="60">
        <v>0</v>
      </c>
      <c r="M148" s="60">
        <f t="shared" si="21"/>
        <v>0</v>
      </c>
      <c r="N148" s="60">
        <v>0</v>
      </c>
      <c r="O148" s="60">
        <f t="shared" si="22"/>
        <v>0</v>
      </c>
      <c r="P148" s="60">
        <v>0</v>
      </c>
      <c r="Q148" s="61">
        <f t="shared" si="23"/>
        <v>0</v>
      </c>
      <c r="R148" s="10"/>
      <c r="S148" s="10"/>
      <c r="Z148" s="62" t="s">
        <v>119</v>
      </c>
      <c r="AB148" s="62" t="s">
        <v>55</v>
      </c>
      <c r="AC148" s="62" t="s">
        <v>14</v>
      </c>
      <c r="AG148" s="7" t="s">
        <v>52</v>
      </c>
      <c r="AM148" s="63" t="e">
        <f>IF(K148="základní",#REF!,0)</f>
        <v>#REF!</v>
      </c>
      <c r="AN148" s="63">
        <f>IF(K148="snížená",#REF!,0)</f>
        <v>0</v>
      </c>
      <c r="AO148" s="63">
        <f>IF(K148="zákl. přenesená",#REF!,0)</f>
        <v>0</v>
      </c>
      <c r="AP148" s="63">
        <f>IF(K148="sníž. přenesená",#REF!,0)</f>
        <v>0</v>
      </c>
      <c r="AQ148" s="63">
        <f>IF(K148="nulová",#REF!,0)</f>
        <v>0</v>
      </c>
      <c r="AR148" s="7" t="s">
        <v>13</v>
      </c>
      <c r="AS148" s="63" t="e">
        <f>ROUND(#REF!*H148,2)</f>
        <v>#REF!</v>
      </c>
      <c r="AT148" s="7" t="s">
        <v>119</v>
      </c>
      <c r="AU148" s="62" t="s">
        <v>439</v>
      </c>
    </row>
    <row r="149" spans="1:47" s="2" customFormat="1" ht="24" customHeight="1" x14ac:dyDescent="0.2">
      <c r="A149" s="10"/>
      <c r="B149" s="53"/>
      <c r="C149" s="64" t="s">
        <v>440</v>
      </c>
      <c r="D149" s="64" t="s">
        <v>111</v>
      </c>
      <c r="E149" s="65" t="s">
        <v>441</v>
      </c>
      <c r="F149" s="66" t="s">
        <v>442</v>
      </c>
      <c r="G149" s="67" t="s">
        <v>58</v>
      </c>
      <c r="H149" s="104">
        <v>15</v>
      </c>
      <c r="I149" s="87">
        <v>100</v>
      </c>
      <c r="J149" s="69" t="s">
        <v>0</v>
      </c>
      <c r="K149" s="70" t="s">
        <v>5</v>
      </c>
      <c r="L149" s="60">
        <v>0</v>
      </c>
      <c r="M149" s="60">
        <f t="shared" si="21"/>
        <v>0</v>
      </c>
      <c r="N149" s="60">
        <v>1.23E-3</v>
      </c>
      <c r="O149" s="60">
        <f t="shared" si="22"/>
        <v>1.8450000000000001E-2</v>
      </c>
      <c r="P149" s="60">
        <v>0</v>
      </c>
      <c r="Q149" s="61">
        <f t="shared" si="23"/>
        <v>0</v>
      </c>
      <c r="R149" s="10"/>
      <c r="S149" s="10"/>
      <c r="Z149" s="62" t="s">
        <v>186</v>
      </c>
      <c r="AB149" s="62" t="s">
        <v>111</v>
      </c>
      <c r="AC149" s="62" t="s">
        <v>14</v>
      </c>
      <c r="AG149" s="7" t="s">
        <v>52</v>
      </c>
      <c r="AM149" s="63" t="e">
        <f>IF(K149="základní",#REF!,0)</f>
        <v>#REF!</v>
      </c>
      <c r="AN149" s="63">
        <f>IF(K149="snížená",#REF!,0)</f>
        <v>0</v>
      </c>
      <c r="AO149" s="63">
        <f>IF(K149="zákl. přenesená",#REF!,0)</f>
        <v>0</v>
      </c>
      <c r="AP149" s="63">
        <f>IF(K149="sníž. přenesená",#REF!,0)</f>
        <v>0</v>
      </c>
      <c r="AQ149" s="63">
        <f>IF(K149="nulová",#REF!,0)</f>
        <v>0</v>
      </c>
      <c r="AR149" s="7" t="s">
        <v>13</v>
      </c>
      <c r="AS149" s="63" t="e">
        <f>ROUND(#REF!*H149,2)</f>
        <v>#REF!</v>
      </c>
      <c r="AT149" s="7" t="s">
        <v>119</v>
      </c>
      <c r="AU149" s="62" t="s">
        <v>443</v>
      </c>
    </row>
    <row r="150" spans="1:47" s="2" customFormat="1" ht="24" customHeight="1" x14ac:dyDescent="0.2">
      <c r="A150" s="10"/>
      <c r="B150" s="53"/>
      <c r="C150" s="64" t="s">
        <v>444</v>
      </c>
      <c r="D150" s="64" t="s">
        <v>111</v>
      </c>
      <c r="E150" s="65" t="s">
        <v>445</v>
      </c>
      <c r="F150" s="66" t="s">
        <v>446</v>
      </c>
      <c r="G150" s="67" t="s">
        <v>58</v>
      </c>
      <c r="H150" s="104">
        <v>15</v>
      </c>
      <c r="I150" s="87">
        <v>100</v>
      </c>
      <c r="J150" s="69" t="s">
        <v>0</v>
      </c>
      <c r="K150" s="70" t="s">
        <v>5</v>
      </c>
      <c r="L150" s="60">
        <v>0</v>
      </c>
      <c r="M150" s="60">
        <f t="shared" si="21"/>
        <v>0</v>
      </c>
      <c r="N150" s="60">
        <v>9.2000000000000003E-4</v>
      </c>
      <c r="O150" s="60">
        <f t="shared" si="22"/>
        <v>1.38E-2</v>
      </c>
      <c r="P150" s="60">
        <v>0</v>
      </c>
      <c r="Q150" s="61">
        <f t="shared" si="23"/>
        <v>0</v>
      </c>
      <c r="R150" s="10"/>
      <c r="S150" s="10"/>
      <c r="Z150" s="62" t="s">
        <v>186</v>
      </c>
      <c r="AB150" s="62" t="s">
        <v>111</v>
      </c>
      <c r="AC150" s="62" t="s">
        <v>14</v>
      </c>
      <c r="AG150" s="7" t="s">
        <v>52</v>
      </c>
      <c r="AM150" s="63" t="e">
        <f>IF(K150="základní",#REF!,0)</f>
        <v>#REF!</v>
      </c>
      <c r="AN150" s="63">
        <f>IF(K150="snížená",#REF!,0)</f>
        <v>0</v>
      </c>
      <c r="AO150" s="63">
        <f>IF(K150="zákl. přenesená",#REF!,0)</f>
        <v>0</v>
      </c>
      <c r="AP150" s="63">
        <f>IF(K150="sníž. přenesená",#REF!,0)</f>
        <v>0</v>
      </c>
      <c r="AQ150" s="63">
        <f>IF(K150="nulová",#REF!,0)</f>
        <v>0</v>
      </c>
      <c r="AR150" s="7" t="s">
        <v>13</v>
      </c>
      <c r="AS150" s="63" t="e">
        <f>ROUND(#REF!*H150,2)</f>
        <v>#REF!</v>
      </c>
      <c r="AT150" s="7" t="s">
        <v>119</v>
      </c>
      <c r="AU150" s="62" t="s">
        <v>447</v>
      </c>
    </row>
    <row r="151" spans="1:47" s="2" customFormat="1" ht="36" customHeight="1" x14ac:dyDescent="0.2">
      <c r="A151" s="10"/>
      <c r="B151" s="53"/>
      <c r="C151" s="54" t="s">
        <v>448</v>
      </c>
      <c r="D151" s="54" t="s">
        <v>55</v>
      </c>
      <c r="E151" s="55" t="s">
        <v>449</v>
      </c>
      <c r="F151" s="56" t="s">
        <v>450</v>
      </c>
      <c r="G151" s="57" t="s">
        <v>176</v>
      </c>
      <c r="H151" s="102">
        <v>5</v>
      </c>
      <c r="I151" s="86">
        <v>750</v>
      </c>
      <c r="J151" s="58" t="s">
        <v>0</v>
      </c>
      <c r="K151" s="59" t="s">
        <v>5</v>
      </c>
      <c r="L151" s="60">
        <v>0</v>
      </c>
      <c r="M151" s="60">
        <f t="shared" si="21"/>
        <v>0</v>
      </c>
      <c r="N151" s="60">
        <v>0</v>
      </c>
      <c r="O151" s="60">
        <f t="shared" si="22"/>
        <v>0</v>
      </c>
      <c r="P151" s="60">
        <v>0</v>
      </c>
      <c r="Q151" s="61">
        <f t="shared" si="23"/>
        <v>0</v>
      </c>
      <c r="R151" s="10"/>
      <c r="S151" s="10"/>
      <c r="Z151" s="62" t="s">
        <v>119</v>
      </c>
      <c r="AB151" s="62" t="s">
        <v>55</v>
      </c>
      <c r="AC151" s="62" t="s">
        <v>14</v>
      </c>
      <c r="AG151" s="7" t="s">
        <v>52</v>
      </c>
      <c r="AM151" s="63" t="e">
        <f>IF(K151="základní",#REF!,0)</f>
        <v>#REF!</v>
      </c>
      <c r="AN151" s="63">
        <f>IF(K151="snížená",#REF!,0)</f>
        <v>0</v>
      </c>
      <c r="AO151" s="63">
        <f>IF(K151="zákl. přenesená",#REF!,0)</f>
        <v>0</v>
      </c>
      <c r="AP151" s="63">
        <f>IF(K151="sníž. přenesená",#REF!,0)</f>
        <v>0</v>
      </c>
      <c r="AQ151" s="63">
        <f>IF(K151="nulová",#REF!,0)</f>
        <v>0</v>
      </c>
      <c r="AR151" s="7" t="s">
        <v>13</v>
      </c>
      <c r="AS151" s="63" t="e">
        <f>ROUND(#REF!*H151,2)</f>
        <v>#REF!</v>
      </c>
      <c r="AT151" s="7" t="s">
        <v>119</v>
      </c>
      <c r="AU151" s="62" t="s">
        <v>451</v>
      </c>
    </row>
    <row r="152" spans="1:47" s="6" customFormat="1" ht="22.9" customHeight="1" x14ac:dyDescent="0.2">
      <c r="B152" s="43"/>
      <c r="D152" s="44" t="s">
        <v>10</v>
      </c>
      <c r="E152" s="101" t="s">
        <v>452</v>
      </c>
      <c r="F152" s="101" t="s">
        <v>453</v>
      </c>
      <c r="G152" s="47"/>
      <c r="H152" s="103"/>
      <c r="J152" s="46"/>
      <c r="K152" s="47"/>
      <c r="L152" s="47"/>
      <c r="M152" s="48">
        <f>SUM(M153:M160)</f>
        <v>0</v>
      </c>
      <c r="N152" s="47"/>
      <c r="O152" s="48">
        <f>SUM(O153:O160)</f>
        <v>15.945199999999998</v>
      </c>
      <c r="P152" s="47"/>
      <c r="Q152" s="49">
        <f>SUM(Q153:Q160)</f>
        <v>21.18</v>
      </c>
      <c r="Z152" s="44" t="s">
        <v>14</v>
      </c>
      <c r="AB152" s="50" t="s">
        <v>10</v>
      </c>
      <c r="AC152" s="50" t="s">
        <v>13</v>
      </c>
      <c r="AG152" s="44" t="s">
        <v>52</v>
      </c>
      <c r="AS152" s="51" t="e">
        <f>SUM(AS153:AS160)</f>
        <v>#REF!</v>
      </c>
    </row>
    <row r="153" spans="1:47" s="2" customFormat="1" ht="16.5" customHeight="1" x14ac:dyDescent="0.2">
      <c r="A153" s="10"/>
      <c r="B153" s="53"/>
      <c r="C153" s="54" t="s">
        <v>454</v>
      </c>
      <c r="D153" s="54" t="s">
        <v>55</v>
      </c>
      <c r="E153" s="55" t="s">
        <v>455</v>
      </c>
      <c r="F153" s="56" t="s">
        <v>456</v>
      </c>
      <c r="G153" s="57" t="s">
        <v>63</v>
      </c>
      <c r="H153" s="102">
        <v>600</v>
      </c>
      <c r="I153" s="86">
        <v>98</v>
      </c>
      <c r="J153" s="58" t="s">
        <v>0</v>
      </c>
      <c r="K153" s="59" t="s">
        <v>5</v>
      </c>
      <c r="L153" s="60">
        <v>0</v>
      </c>
      <c r="M153" s="60">
        <f t="shared" ref="M153:M160" si="24">L153*H153</f>
        <v>0</v>
      </c>
      <c r="N153" s="60">
        <v>0</v>
      </c>
      <c r="O153" s="60">
        <f t="shared" ref="O153:O160" si="25">N153*H153</f>
        <v>0</v>
      </c>
      <c r="P153" s="60">
        <v>3.5299999999999998E-2</v>
      </c>
      <c r="Q153" s="61">
        <f t="shared" ref="Q153:Q160" si="26">P153*H153</f>
        <v>21.18</v>
      </c>
      <c r="R153" s="10"/>
      <c r="S153" s="10"/>
      <c r="Z153" s="62" t="s">
        <v>119</v>
      </c>
      <c r="AB153" s="62" t="s">
        <v>55</v>
      </c>
      <c r="AC153" s="62" t="s">
        <v>14</v>
      </c>
      <c r="AG153" s="7" t="s">
        <v>52</v>
      </c>
      <c r="AM153" s="63" t="e">
        <f>IF(K153="základní",#REF!,0)</f>
        <v>#REF!</v>
      </c>
      <c r="AN153" s="63">
        <f>IF(K153="snížená",#REF!,0)</f>
        <v>0</v>
      </c>
      <c r="AO153" s="63">
        <f>IF(K153="zákl. přenesená",#REF!,0)</f>
        <v>0</v>
      </c>
      <c r="AP153" s="63">
        <f>IF(K153="sníž. přenesená",#REF!,0)</f>
        <v>0</v>
      </c>
      <c r="AQ153" s="63">
        <f>IF(K153="nulová",#REF!,0)</f>
        <v>0</v>
      </c>
      <c r="AR153" s="7" t="s">
        <v>13</v>
      </c>
      <c r="AS153" s="63" t="e">
        <f>ROUND(#REF!*H153,2)</f>
        <v>#REF!</v>
      </c>
      <c r="AT153" s="7" t="s">
        <v>119</v>
      </c>
      <c r="AU153" s="62" t="s">
        <v>457</v>
      </c>
    </row>
    <row r="154" spans="1:47" s="2" customFormat="1" ht="16.5" customHeight="1" x14ac:dyDescent="0.2">
      <c r="A154" s="10"/>
      <c r="B154" s="53"/>
      <c r="C154" s="54" t="s">
        <v>458</v>
      </c>
      <c r="D154" s="54" t="s">
        <v>55</v>
      </c>
      <c r="E154" s="55" t="s">
        <v>459</v>
      </c>
      <c r="F154" s="56" t="s">
        <v>460</v>
      </c>
      <c r="G154" s="57" t="s">
        <v>63</v>
      </c>
      <c r="H154" s="102">
        <v>600</v>
      </c>
      <c r="I154" s="86">
        <v>15</v>
      </c>
      <c r="J154" s="58" t="s">
        <v>0</v>
      </c>
      <c r="K154" s="59" t="s">
        <v>5</v>
      </c>
      <c r="L154" s="60">
        <v>0</v>
      </c>
      <c r="M154" s="60">
        <f t="shared" si="24"/>
        <v>0</v>
      </c>
      <c r="N154" s="60">
        <v>0</v>
      </c>
      <c r="O154" s="60">
        <f t="shared" si="25"/>
        <v>0</v>
      </c>
      <c r="P154" s="60">
        <v>0</v>
      </c>
      <c r="Q154" s="61">
        <f t="shared" si="26"/>
        <v>0</v>
      </c>
      <c r="R154" s="10"/>
      <c r="S154" s="10"/>
      <c r="Z154" s="62" t="s">
        <v>119</v>
      </c>
      <c r="AB154" s="62" t="s">
        <v>55</v>
      </c>
      <c r="AC154" s="62" t="s">
        <v>14</v>
      </c>
      <c r="AG154" s="7" t="s">
        <v>52</v>
      </c>
      <c r="AM154" s="63" t="e">
        <f>IF(K154="základní",#REF!,0)</f>
        <v>#REF!</v>
      </c>
      <c r="AN154" s="63">
        <f>IF(K154="snížená",#REF!,0)</f>
        <v>0</v>
      </c>
      <c r="AO154" s="63">
        <f>IF(K154="zákl. přenesená",#REF!,0)</f>
        <v>0</v>
      </c>
      <c r="AP154" s="63">
        <f>IF(K154="sníž. přenesená",#REF!,0)</f>
        <v>0</v>
      </c>
      <c r="AQ154" s="63">
        <f>IF(K154="nulová",#REF!,0)</f>
        <v>0</v>
      </c>
      <c r="AR154" s="7" t="s">
        <v>13</v>
      </c>
      <c r="AS154" s="63" t="e">
        <f>ROUND(#REF!*H154,2)</f>
        <v>#REF!</v>
      </c>
      <c r="AT154" s="7" t="s">
        <v>119</v>
      </c>
      <c r="AU154" s="62" t="s">
        <v>461</v>
      </c>
    </row>
    <row r="155" spans="1:47" s="2" customFormat="1" ht="24" customHeight="1" x14ac:dyDescent="0.2">
      <c r="A155" s="10"/>
      <c r="B155" s="53"/>
      <c r="C155" s="54" t="s">
        <v>462</v>
      </c>
      <c r="D155" s="54" t="s">
        <v>55</v>
      </c>
      <c r="E155" s="55" t="s">
        <v>463</v>
      </c>
      <c r="F155" s="56" t="s">
        <v>464</v>
      </c>
      <c r="G155" s="57" t="s">
        <v>63</v>
      </c>
      <c r="H155" s="102">
        <v>600</v>
      </c>
      <c r="I155" s="86">
        <v>32</v>
      </c>
      <c r="J155" s="58" t="s">
        <v>0</v>
      </c>
      <c r="K155" s="59" t="s">
        <v>5</v>
      </c>
      <c r="L155" s="60">
        <v>0</v>
      </c>
      <c r="M155" s="60">
        <f t="shared" si="24"/>
        <v>0</v>
      </c>
      <c r="N155" s="60">
        <v>2.9999999999999997E-4</v>
      </c>
      <c r="O155" s="60">
        <f t="shared" si="25"/>
        <v>0.18</v>
      </c>
      <c r="P155" s="60">
        <v>0</v>
      </c>
      <c r="Q155" s="61">
        <f t="shared" si="26"/>
        <v>0</v>
      </c>
      <c r="R155" s="10"/>
      <c r="S155" s="10"/>
      <c r="Z155" s="62" t="s">
        <v>119</v>
      </c>
      <c r="AB155" s="62" t="s">
        <v>55</v>
      </c>
      <c r="AC155" s="62" t="s">
        <v>14</v>
      </c>
      <c r="AG155" s="7" t="s">
        <v>52</v>
      </c>
      <c r="AM155" s="63" t="e">
        <f>IF(K155="základní",#REF!,0)</f>
        <v>#REF!</v>
      </c>
      <c r="AN155" s="63">
        <f>IF(K155="snížená",#REF!,0)</f>
        <v>0</v>
      </c>
      <c r="AO155" s="63">
        <f>IF(K155="zákl. přenesená",#REF!,0)</f>
        <v>0</v>
      </c>
      <c r="AP155" s="63">
        <f>IF(K155="sníž. přenesená",#REF!,0)</f>
        <v>0</v>
      </c>
      <c r="AQ155" s="63">
        <f>IF(K155="nulová",#REF!,0)</f>
        <v>0</v>
      </c>
      <c r="AR155" s="7" t="s">
        <v>13</v>
      </c>
      <c r="AS155" s="63" t="e">
        <f>ROUND(#REF!*H155,2)</f>
        <v>#REF!</v>
      </c>
      <c r="AT155" s="7" t="s">
        <v>119</v>
      </c>
      <c r="AU155" s="62" t="s">
        <v>465</v>
      </c>
    </row>
    <row r="156" spans="1:47" s="2" customFormat="1" ht="36" customHeight="1" x14ac:dyDescent="0.2">
      <c r="A156" s="10"/>
      <c r="B156" s="53"/>
      <c r="C156" s="54" t="s">
        <v>466</v>
      </c>
      <c r="D156" s="54" t="s">
        <v>55</v>
      </c>
      <c r="E156" s="55" t="s">
        <v>467</v>
      </c>
      <c r="F156" s="56" t="s">
        <v>468</v>
      </c>
      <c r="G156" s="57" t="s">
        <v>63</v>
      </c>
      <c r="H156" s="102">
        <v>600</v>
      </c>
      <c r="I156" s="86">
        <v>251</v>
      </c>
      <c r="J156" s="58" t="s">
        <v>0</v>
      </c>
      <c r="K156" s="59" t="s">
        <v>5</v>
      </c>
      <c r="L156" s="60">
        <v>0</v>
      </c>
      <c r="M156" s="60">
        <f t="shared" si="24"/>
        <v>0</v>
      </c>
      <c r="N156" s="60">
        <v>7.5820000000000002E-3</v>
      </c>
      <c r="O156" s="60">
        <f t="shared" si="25"/>
        <v>4.5491999999999999</v>
      </c>
      <c r="P156" s="60">
        <v>0</v>
      </c>
      <c r="Q156" s="61">
        <f t="shared" si="26"/>
        <v>0</v>
      </c>
      <c r="R156" s="10"/>
      <c r="S156" s="10"/>
      <c r="Z156" s="62" t="s">
        <v>119</v>
      </c>
      <c r="AB156" s="62" t="s">
        <v>55</v>
      </c>
      <c r="AC156" s="62" t="s">
        <v>14</v>
      </c>
      <c r="AG156" s="7" t="s">
        <v>52</v>
      </c>
      <c r="AM156" s="63" t="e">
        <f>IF(K156="základní",#REF!,0)</f>
        <v>#REF!</v>
      </c>
      <c r="AN156" s="63">
        <f>IF(K156="snížená",#REF!,0)</f>
        <v>0</v>
      </c>
      <c r="AO156" s="63">
        <f>IF(K156="zákl. přenesená",#REF!,0)</f>
        <v>0</v>
      </c>
      <c r="AP156" s="63">
        <f>IF(K156="sníž. přenesená",#REF!,0)</f>
        <v>0</v>
      </c>
      <c r="AQ156" s="63">
        <f>IF(K156="nulová",#REF!,0)</f>
        <v>0</v>
      </c>
      <c r="AR156" s="7" t="s">
        <v>13</v>
      </c>
      <c r="AS156" s="63" t="e">
        <f>ROUND(#REF!*H156,2)</f>
        <v>#REF!</v>
      </c>
      <c r="AT156" s="7" t="s">
        <v>119</v>
      </c>
      <c r="AU156" s="62" t="s">
        <v>469</v>
      </c>
    </row>
    <row r="157" spans="1:47" s="2" customFormat="1" ht="24" customHeight="1" x14ac:dyDescent="0.2">
      <c r="A157" s="10"/>
      <c r="B157" s="53"/>
      <c r="C157" s="54" t="s">
        <v>470</v>
      </c>
      <c r="D157" s="54" t="s">
        <v>55</v>
      </c>
      <c r="E157" s="55" t="s">
        <v>471</v>
      </c>
      <c r="F157" s="56" t="s">
        <v>472</v>
      </c>
      <c r="G157" s="57" t="s">
        <v>63</v>
      </c>
      <c r="H157" s="102">
        <v>70</v>
      </c>
      <c r="I157" s="86">
        <v>385</v>
      </c>
      <c r="J157" s="58" t="s">
        <v>0</v>
      </c>
      <c r="K157" s="59" t="s">
        <v>5</v>
      </c>
      <c r="L157" s="60">
        <v>0</v>
      </c>
      <c r="M157" s="60">
        <f t="shared" si="24"/>
        <v>0</v>
      </c>
      <c r="N157" s="60">
        <v>3.5000000000000001E-3</v>
      </c>
      <c r="O157" s="60">
        <f t="shared" si="25"/>
        <v>0.245</v>
      </c>
      <c r="P157" s="60">
        <v>0</v>
      </c>
      <c r="Q157" s="61">
        <f t="shared" si="26"/>
        <v>0</v>
      </c>
      <c r="R157" s="10"/>
      <c r="S157" s="10"/>
      <c r="Z157" s="62" t="s">
        <v>119</v>
      </c>
      <c r="AB157" s="62" t="s">
        <v>55</v>
      </c>
      <c r="AC157" s="62" t="s">
        <v>14</v>
      </c>
      <c r="AG157" s="7" t="s">
        <v>52</v>
      </c>
      <c r="AM157" s="63" t="e">
        <f>IF(K157="základní",#REF!,0)</f>
        <v>#REF!</v>
      </c>
      <c r="AN157" s="63">
        <f>IF(K157="snížená",#REF!,0)</f>
        <v>0</v>
      </c>
      <c r="AO157" s="63">
        <f>IF(K157="zákl. přenesená",#REF!,0)</f>
        <v>0</v>
      </c>
      <c r="AP157" s="63">
        <f>IF(K157="sníž. přenesená",#REF!,0)</f>
        <v>0</v>
      </c>
      <c r="AQ157" s="63">
        <f>IF(K157="nulová",#REF!,0)</f>
        <v>0</v>
      </c>
      <c r="AR157" s="7" t="s">
        <v>13</v>
      </c>
      <c r="AS157" s="63" t="e">
        <f>ROUND(#REF!*H157,2)</f>
        <v>#REF!</v>
      </c>
      <c r="AT157" s="7" t="s">
        <v>119</v>
      </c>
      <c r="AU157" s="62" t="s">
        <v>473</v>
      </c>
    </row>
    <row r="158" spans="1:47" s="2" customFormat="1" ht="36" customHeight="1" x14ac:dyDescent="0.2">
      <c r="A158" s="10"/>
      <c r="B158" s="53"/>
      <c r="C158" s="54" t="s">
        <v>474</v>
      </c>
      <c r="D158" s="54" t="s">
        <v>55</v>
      </c>
      <c r="E158" s="55" t="s">
        <v>475</v>
      </c>
      <c r="F158" s="56" t="s">
        <v>476</v>
      </c>
      <c r="G158" s="57" t="s">
        <v>63</v>
      </c>
      <c r="H158" s="102">
        <v>170</v>
      </c>
      <c r="I158" s="86">
        <v>470</v>
      </c>
      <c r="J158" s="58" t="s">
        <v>0</v>
      </c>
      <c r="K158" s="59" t="s">
        <v>5</v>
      </c>
      <c r="L158" s="60">
        <v>0</v>
      </c>
      <c r="M158" s="60">
        <f t="shared" si="24"/>
        <v>0</v>
      </c>
      <c r="N158" s="60">
        <v>6.3E-3</v>
      </c>
      <c r="O158" s="60">
        <f t="shared" si="25"/>
        <v>1.071</v>
      </c>
      <c r="P158" s="60">
        <v>0</v>
      </c>
      <c r="Q158" s="61">
        <f t="shared" si="26"/>
        <v>0</v>
      </c>
      <c r="R158" s="10"/>
      <c r="S158" s="10"/>
      <c r="Z158" s="62" t="s">
        <v>119</v>
      </c>
      <c r="AB158" s="62" t="s">
        <v>55</v>
      </c>
      <c r="AC158" s="62" t="s">
        <v>14</v>
      </c>
      <c r="AG158" s="7" t="s">
        <v>52</v>
      </c>
      <c r="AM158" s="63" t="e">
        <f>IF(K158="základní",#REF!,0)</f>
        <v>#REF!</v>
      </c>
      <c r="AN158" s="63">
        <f>IF(K158="snížená",#REF!,0)</f>
        <v>0</v>
      </c>
      <c r="AO158" s="63">
        <f>IF(K158="zákl. přenesená",#REF!,0)</f>
        <v>0</v>
      </c>
      <c r="AP158" s="63">
        <f>IF(K158="sníž. přenesená",#REF!,0)</f>
        <v>0</v>
      </c>
      <c r="AQ158" s="63">
        <f>IF(K158="nulová",#REF!,0)</f>
        <v>0</v>
      </c>
      <c r="AR158" s="7" t="s">
        <v>13</v>
      </c>
      <c r="AS158" s="63" t="e">
        <f>ROUND(#REF!*H158,2)</f>
        <v>#REF!</v>
      </c>
      <c r="AT158" s="7" t="s">
        <v>119</v>
      </c>
      <c r="AU158" s="62" t="s">
        <v>477</v>
      </c>
    </row>
    <row r="159" spans="1:47" s="2" customFormat="1" ht="16.5" customHeight="1" x14ac:dyDescent="0.2">
      <c r="A159" s="10"/>
      <c r="B159" s="53"/>
      <c r="C159" s="64" t="s">
        <v>478</v>
      </c>
      <c r="D159" s="64" t="s">
        <v>111</v>
      </c>
      <c r="E159" s="65" t="s">
        <v>479</v>
      </c>
      <c r="F159" s="66" t="s">
        <v>480</v>
      </c>
      <c r="G159" s="67" t="s">
        <v>63</v>
      </c>
      <c r="H159" s="104">
        <v>550</v>
      </c>
      <c r="I159" s="87">
        <v>350</v>
      </c>
      <c r="J159" s="69" t="s">
        <v>0</v>
      </c>
      <c r="K159" s="70" t="s">
        <v>5</v>
      </c>
      <c r="L159" s="60">
        <v>0</v>
      </c>
      <c r="M159" s="60">
        <f t="shared" si="24"/>
        <v>0</v>
      </c>
      <c r="N159" s="60">
        <v>1.7999999999999999E-2</v>
      </c>
      <c r="O159" s="60">
        <f t="shared" si="25"/>
        <v>9.8999999999999986</v>
      </c>
      <c r="P159" s="60">
        <v>0</v>
      </c>
      <c r="Q159" s="61">
        <f t="shared" si="26"/>
        <v>0</v>
      </c>
      <c r="R159" s="10"/>
      <c r="S159" s="10"/>
      <c r="Z159" s="62" t="s">
        <v>186</v>
      </c>
      <c r="AB159" s="62" t="s">
        <v>111</v>
      </c>
      <c r="AC159" s="62" t="s">
        <v>14</v>
      </c>
      <c r="AG159" s="7" t="s">
        <v>52</v>
      </c>
      <c r="AM159" s="63" t="e">
        <f>IF(K159="základní",#REF!,0)</f>
        <v>#REF!</v>
      </c>
      <c r="AN159" s="63">
        <f>IF(K159="snížená",#REF!,0)</f>
        <v>0</v>
      </c>
      <c r="AO159" s="63">
        <f>IF(K159="zákl. přenesená",#REF!,0)</f>
        <v>0</v>
      </c>
      <c r="AP159" s="63">
        <f>IF(K159="sníž. přenesená",#REF!,0)</f>
        <v>0</v>
      </c>
      <c r="AQ159" s="63">
        <f>IF(K159="nulová",#REF!,0)</f>
        <v>0</v>
      </c>
      <c r="AR159" s="7" t="s">
        <v>13</v>
      </c>
      <c r="AS159" s="63" t="e">
        <f>ROUND(#REF!*H159,2)</f>
        <v>#REF!</v>
      </c>
      <c r="AT159" s="7" t="s">
        <v>119</v>
      </c>
      <c r="AU159" s="62" t="s">
        <v>481</v>
      </c>
    </row>
    <row r="160" spans="1:47" s="2" customFormat="1" ht="48" customHeight="1" x14ac:dyDescent="0.2">
      <c r="A160" s="10"/>
      <c r="B160" s="53"/>
      <c r="C160" s="54" t="s">
        <v>482</v>
      </c>
      <c r="D160" s="54" t="s">
        <v>55</v>
      </c>
      <c r="E160" s="55" t="s">
        <v>483</v>
      </c>
      <c r="F160" s="56" t="s">
        <v>484</v>
      </c>
      <c r="G160" s="57" t="s">
        <v>176</v>
      </c>
      <c r="H160" s="102">
        <v>15.333333333333334</v>
      </c>
      <c r="I160" s="86">
        <v>750</v>
      </c>
      <c r="J160" s="58" t="s">
        <v>0</v>
      </c>
      <c r="K160" s="59" t="s">
        <v>5</v>
      </c>
      <c r="L160" s="60">
        <v>0</v>
      </c>
      <c r="M160" s="60">
        <f t="shared" si="24"/>
        <v>0</v>
      </c>
      <c r="N160" s="60">
        <v>0</v>
      </c>
      <c r="O160" s="60">
        <f t="shared" si="25"/>
        <v>0</v>
      </c>
      <c r="P160" s="60">
        <v>0</v>
      </c>
      <c r="Q160" s="61">
        <f t="shared" si="26"/>
        <v>0</v>
      </c>
      <c r="R160" s="10"/>
      <c r="S160" s="10"/>
      <c r="Z160" s="62" t="s">
        <v>119</v>
      </c>
      <c r="AB160" s="62" t="s">
        <v>55</v>
      </c>
      <c r="AC160" s="62" t="s">
        <v>14</v>
      </c>
      <c r="AG160" s="7" t="s">
        <v>52</v>
      </c>
      <c r="AM160" s="63" t="e">
        <f>IF(K160="základní",#REF!,0)</f>
        <v>#REF!</v>
      </c>
      <c r="AN160" s="63">
        <f>IF(K160="snížená",#REF!,0)</f>
        <v>0</v>
      </c>
      <c r="AO160" s="63">
        <f>IF(K160="zákl. přenesená",#REF!,0)</f>
        <v>0</v>
      </c>
      <c r="AP160" s="63">
        <f>IF(K160="sníž. přenesená",#REF!,0)</f>
        <v>0</v>
      </c>
      <c r="AQ160" s="63">
        <f>IF(K160="nulová",#REF!,0)</f>
        <v>0</v>
      </c>
      <c r="AR160" s="7" t="s">
        <v>13</v>
      </c>
      <c r="AS160" s="63" t="e">
        <f>ROUND(#REF!*H160,2)</f>
        <v>#REF!</v>
      </c>
      <c r="AT160" s="7" t="s">
        <v>119</v>
      </c>
      <c r="AU160" s="62" t="s">
        <v>485</v>
      </c>
    </row>
    <row r="161" spans="1:47" s="6" customFormat="1" ht="22.9" customHeight="1" x14ac:dyDescent="0.2">
      <c r="B161" s="43"/>
      <c r="D161" s="44" t="s">
        <v>10</v>
      </c>
      <c r="E161" s="101" t="s">
        <v>486</v>
      </c>
      <c r="F161" s="101" t="s">
        <v>487</v>
      </c>
      <c r="G161" s="47"/>
      <c r="H161" s="103"/>
      <c r="J161" s="46"/>
      <c r="K161" s="47"/>
      <c r="L161" s="47"/>
      <c r="M161" s="48">
        <f>SUM(M162:M170)</f>
        <v>0</v>
      </c>
      <c r="N161" s="47"/>
      <c r="O161" s="48">
        <f>SUM(O162:O170)</f>
        <v>27.427740500000006</v>
      </c>
      <c r="P161" s="47"/>
      <c r="Q161" s="49">
        <f>SUM(Q162:Q170)</f>
        <v>0</v>
      </c>
      <c r="Z161" s="44" t="s">
        <v>14</v>
      </c>
      <c r="AB161" s="50" t="s">
        <v>10</v>
      </c>
      <c r="AC161" s="50" t="s">
        <v>13</v>
      </c>
      <c r="AG161" s="44" t="s">
        <v>52</v>
      </c>
      <c r="AS161" s="51" t="e">
        <f>SUM(AS162:AS170)</f>
        <v>#REF!</v>
      </c>
    </row>
    <row r="162" spans="1:47" s="2" customFormat="1" ht="16.5" customHeight="1" x14ac:dyDescent="0.2">
      <c r="A162" s="10"/>
      <c r="B162" s="53"/>
      <c r="C162" s="54" t="s">
        <v>488</v>
      </c>
      <c r="D162" s="54" t="s">
        <v>55</v>
      </c>
      <c r="E162" s="55" t="s">
        <v>459</v>
      </c>
      <c r="F162" s="56" t="s">
        <v>460</v>
      </c>
      <c r="G162" s="57" t="s">
        <v>63</v>
      </c>
      <c r="H162" s="102">
        <v>1700</v>
      </c>
      <c r="I162" s="86">
        <v>15</v>
      </c>
      <c r="J162" s="58" t="s">
        <v>0</v>
      </c>
      <c r="K162" s="59" t="s">
        <v>5</v>
      </c>
      <c r="L162" s="60">
        <v>0</v>
      </c>
      <c r="M162" s="60">
        <f t="shared" ref="M162:M170" si="27">L162*H162</f>
        <v>0</v>
      </c>
      <c r="N162" s="60">
        <v>0</v>
      </c>
      <c r="O162" s="60">
        <f t="shared" ref="O162:O170" si="28">N162*H162</f>
        <v>0</v>
      </c>
      <c r="P162" s="60">
        <v>0</v>
      </c>
      <c r="Q162" s="61">
        <f t="shared" ref="Q162:Q170" si="29">P162*H162</f>
        <v>0</v>
      </c>
      <c r="R162" s="10"/>
      <c r="S162" s="10"/>
      <c r="Z162" s="62" t="s">
        <v>119</v>
      </c>
      <c r="AB162" s="62" t="s">
        <v>55</v>
      </c>
      <c r="AC162" s="62" t="s">
        <v>14</v>
      </c>
      <c r="AG162" s="7" t="s">
        <v>52</v>
      </c>
      <c r="AM162" s="63" t="e">
        <f>IF(K162="základní",#REF!,0)</f>
        <v>#REF!</v>
      </c>
      <c r="AN162" s="63">
        <f>IF(K162="snížená",#REF!,0)</f>
        <v>0</v>
      </c>
      <c r="AO162" s="63">
        <f>IF(K162="zákl. přenesená",#REF!,0)</f>
        <v>0</v>
      </c>
      <c r="AP162" s="63">
        <f>IF(K162="sníž. přenesená",#REF!,0)</f>
        <v>0</v>
      </c>
      <c r="AQ162" s="63">
        <f>IF(K162="nulová",#REF!,0)</f>
        <v>0</v>
      </c>
      <c r="AR162" s="7" t="s">
        <v>13</v>
      </c>
      <c r="AS162" s="63" t="e">
        <f>ROUND(#REF!*H162,2)</f>
        <v>#REF!</v>
      </c>
      <c r="AT162" s="7" t="s">
        <v>119</v>
      </c>
      <c r="AU162" s="62" t="s">
        <v>489</v>
      </c>
    </row>
    <row r="163" spans="1:47" s="2" customFormat="1" ht="24" customHeight="1" x14ac:dyDescent="0.2">
      <c r="A163" s="10"/>
      <c r="B163" s="53"/>
      <c r="C163" s="54" t="s">
        <v>490</v>
      </c>
      <c r="D163" s="54" t="s">
        <v>55</v>
      </c>
      <c r="E163" s="55" t="s">
        <v>491</v>
      </c>
      <c r="F163" s="56" t="s">
        <v>492</v>
      </c>
      <c r="G163" s="57" t="s">
        <v>63</v>
      </c>
      <c r="H163" s="102">
        <v>1700</v>
      </c>
      <c r="I163" s="86">
        <v>38</v>
      </c>
      <c r="J163" s="58" t="s">
        <v>0</v>
      </c>
      <c r="K163" s="59" t="s">
        <v>5</v>
      </c>
      <c r="L163" s="60">
        <v>0</v>
      </c>
      <c r="M163" s="60">
        <f t="shared" si="27"/>
        <v>0</v>
      </c>
      <c r="N163" s="60">
        <v>3.3000000000000003E-5</v>
      </c>
      <c r="O163" s="60">
        <f t="shared" si="28"/>
        <v>5.6100000000000004E-2</v>
      </c>
      <c r="P163" s="60">
        <v>0</v>
      </c>
      <c r="Q163" s="61">
        <f t="shared" si="29"/>
        <v>0</v>
      </c>
      <c r="R163" s="10"/>
      <c r="S163" s="10"/>
      <c r="Z163" s="62" t="s">
        <v>119</v>
      </c>
      <c r="AB163" s="62" t="s">
        <v>55</v>
      </c>
      <c r="AC163" s="62" t="s">
        <v>14</v>
      </c>
      <c r="AG163" s="7" t="s">
        <v>52</v>
      </c>
      <c r="AM163" s="63" t="e">
        <f>IF(K163="základní",#REF!,0)</f>
        <v>#REF!</v>
      </c>
      <c r="AN163" s="63">
        <f>IF(K163="snížená",#REF!,0)</f>
        <v>0</v>
      </c>
      <c r="AO163" s="63">
        <f>IF(K163="zákl. přenesená",#REF!,0)</f>
        <v>0</v>
      </c>
      <c r="AP163" s="63">
        <f>IF(K163="sníž. přenesená",#REF!,0)</f>
        <v>0</v>
      </c>
      <c r="AQ163" s="63">
        <f>IF(K163="nulová",#REF!,0)</f>
        <v>0</v>
      </c>
      <c r="AR163" s="7" t="s">
        <v>13</v>
      </c>
      <c r="AS163" s="63" t="e">
        <f>ROUND(#REF!*H163,2)</f>
        <v>#REF!</v>
      </c>
      <c r="AT163" s="7" t="s">
        <v>119</v>
      </c>
      <c r="AU163" s="62" t="s">
        <v>493</v>
      </c>
    </row>
    <row r="164" spans="1:47" s="2" customFormat="1" ht="24" customHeight="1" x14ac:dyDescent="0.2">
      <c r="A164" s="10"/>
      <c r="B164" s="53"/>
      <c r="C164" s="54" t="s">
        <v>494</v>
      </c>
      <c r="D164" s="54" t="s">
        <v>55</v>
      </c>
      <c r="E164" s="55" t="s">
        <v>495</v>
      </c>
      <c r="F164" s="56" t="s">
        <v>496</v>
      </c>
      <c r="G164" s="57" t="s">
        <v>63</v>
      </c>
      <c r="H164" s="102">
        <v>1700</v>
      </c>
      <c r="I164" s="86">
        <v>385</v>
      </c>
      <c r="J164" s="58" t="s">
        <v>0</v>
      </c>
      <c r="K164" s="59" t="s">
        <v>5</v>
      </c>
      <c r="L164" s="60">
        <v>0</v>
      </c>
      <c r="M164" s="60">
        <f t="shared" si="27"/>
        <v>0</v>
      </c>
      <c r="N164" s="60">
        <v>1.2E-2</v>
      </c>
      <c r="O164" s="60">
        <f t="shared" si="28"/>
        <v>20.400000000000002</v>
      </c>
      <c r="P164" s="60">
        <v>0</v>
      </c>
      <c r="Q164" s="61">
        <f t="shared" si="29"/>
        <v>0</v>
      </c>
      <c r="R164" s="10"/>
      <c r="S164" s="10"/>
      <c r="Z164" s="62" t="s">
        <v>119</v>
      </c>
      <c r="AB164" s="62" t="s">
        <v>55</v>
      </c>
      <c r="AC164" s="62" t="s">
        <v>14</v>
      </c>
      <c r="AG164" s="7" t="s">
        <v>52</v>
      </c>
      <c r="AM164" s="63" t="e">
        <f>IF(K164="základní",#REF!,0)</f>
        <v>#REF!</v>
      </c>
      <c r="AN164" s="63">
        <f>IF(K164="snížená",#REF!,0)</f>
        <v>0</v>
      </c>
      <c r="AO164" s="63">
        <f>IF(K164="zákl. přenesená",#REF!,0)</f>
        <v>0</v>
      </c>
      <c r="AP164" s="63">
        <f>IF(K164="sníž. přenesená",#REF!,0)</f>
        <v>0</v>
      </c>
      <c r="AQ164" s="63">
        <f>IF(K164="nulová",#REF!,0)</f>
        <v>0</v>
      </c>
      <c r="AR164" s="7" t="s">
        <v>13</v>
      </c>
      <c r="AS164" s="63" t="e">
        <f>ROUND(#REF!*H164,2)</f>
        <v>#REF!</v>
      </c>
      <c r="AT164" s="7" t="s">
        <v>119</v>
      </c>
      <c r="AU164" s="62" t="s">
        <v>497</v>
      </c>
    </row>
    <row r="165" spans="1:47" s="2" customFormat="1" ht="24" customHeight="1" x14ac:dyDescent="0.2">
      <c r="A165" s="10"/>
      <c r="B165" s="53"/>
      <c r="C165" s="54" t="s">
        <v>498</v>
      </c>
      <c r="D165" s="54" t="s">
        <v>55</v>
      </c>
      <c r="E165" s="55" t="s">
        <v>499</v>
      </c>
      <c r="F165" s="56" t="s">
        <v>500</v>
      </c>
      <c r="G165" s="57" t="s">
        <v>63</v>
      </c>
      <c r="H165" s="102">
        <v>1700</v>
      </c>
      <c r="I165" s="86">
        <v>150</v>
      </c>
      <c r="J165" s="58" t="s">
        <v>0</v>
      </c>
      <c r="K165" s="59" t="s">
        <v>5</v>
      </c>
      <c r="L165" s="60">
        <v>0</v>
      </c>
      <c r="M165" s="60">
        <f t="shared" si="27"/>
        <v>0</v>
      </c>
      <c r="N165" s="60">
        <v>2.9999999999999997E-4</v>
      </c>
      <c r="O165" s="60">
        <f t="shared" si="28"/>
        <v>0.51</v>
      </c>
      <c r="P165" s="60">
        <v>0</v>
      </c>
      <c r="Q165" s="61">
        <f t="shared" si="29"/>
        <v>0</v>
      </c>
      <c r="R165" s="10"/>
      <c r="S165" s="10"/>
      <c r="Z165" s="62" t="s">
        <v>119</v>
      </c>
      <c r="AB165" s="62" t="s">
        <v>55</v>
      </c>
      <c r="AC165" s="62" t="s">
        <v>14</v>
      </c>
      <c r="AG165" s="7" t="s">
        <v>52</v>
      </c>
      <c r="AM165" s="63" t="e">
        <f>IF(K165="základní",#REF!,0)</f>
        <v>#REF!</v>
      </c>
      <c r="AN165" s="63">
        <f>IF(K165="snížená",#REF!,0)</f>
        <v>0</v>
      </c>
      <c r="AO165" s="63">
        <f>IF(K165="zákl. přenesená",#REF!,0)</f>
        <v>0</v>
      </c>
      <c r="AP165" s="63">
        <f>IF(K165="sníž. přenesená",#REF!,0)</f>
        <v>0</v>
      </c>
      <c r="AQ165" s="63">
        <f>IF(K165="nulová",#REF!,0)</f>
        <v>0</v>
      </c>
      <c r="AR165" s="7" t="s">
        <v>13</v>
      </c>
      <c r="AS165" s="63" t="e">
        <f>ROUND(#REF!*H165,2)</f>
        <v>#REF!</v>
      </c>
      <c r="AT165" s="7" t="s">
        <v>119</v>
      </c>
      <c r="AU165" s="62" t="s">
        <v>501</v>
      </c>
    </row>
    <row r="166" spans="1:47" s="2" customFormat="1" ht="16.5" customHeight="1" x14ac:dyDescent="0.2">
      <c r="A166" s="10"/>
      <c r="B166" s="53"/>
      <c r="C166" s="64" t="s">
        <v>502</v>
      </c>
      <c r="D166" s="64" t="s">
        <v>111</v>
      </c>
      <c r="E166" s="65" t="s">
        <v>503</v>
      </c>
      <c r="F166" s="66" t="s">
        <v>504</v>
      </c>
      <c r="G166" s="67" t="s">
        <v>63</v>
      </c>
      <c r="H166" s="104">
        <v>2400</v>
      </c>
      <c r="I166" s="87">
        <v>280</v>
      </c>
      <c r="J166" s="69" t="s">
        <v>0</v>
      </c>
      <c r="K166" s="70" t="s">
        <v>5</v>
      </c>
      <c r="L166" s="60">
        <v>0</v>
      </c>
      <c r="M166" s="60">
        <f t="shared" si="27"/>
        <v>0</v>
      </c>
      <c r="N166" s="60">
        <v>2.64E-3</v>
      </c>
      <c r="O166" s="60">
        <f t="shared" si="28"/>
        <v>6.3360000000000003</v>
      </c>
      <c r="P166" s="60">
        <v>0</v>
      </c>
      <c r="Q166" s="61">
        <f t="shared" si="29"/>
        <v>0</v>
      </c>
      <c r="R166" s="10"/>
      <c r="S166" s="10"/>
      <c r="Z166" s="62" t="s">
        <v>186</v>
      </c>
      <c r="AB166" s="62" t="s">
        <v>111</v>
      </c>
      <c r="AC166" s="62" t="s">
        <v>14</v>
      </c>
      <c r="AG166" s="7" t="s">
        <v>52</v>
      </c>
      <c r="AM166" s="63" t="e">
        <f>IF(K166="základní",#REF!,0)</f>
        <v>#REF!</v>
      </c>
      <c r="AN166" s="63">
        <f>IF(K166="snížená",#REF!,0)</f>
        <v>0</v>
      </c>
      <c r="AO166" s="63">
        <f>IF(K166="zákl. přenesená",#REF!,0)</f>
        <v>0</v>
      </c>
      <c r="AP166" s="63">
        <f>IF(K166="sníž. přenesená",#REF!,0)</f>
        <v>0</v>
      </c>
      <c r="AQ166" s="63">
        <f>IF(K166="nulová",#REF!,0)</f>
        <v>0</v>
      </c>
      <c r="AR166" s="7" t="s">
        <v>13</v>
      </c>
      <c r="AS166" s="63" t="e">
        <f>ROUND(#REF!*H166,2)</f>
        <v>#REF!</v>
      </c>
      <c r="AT166" s="7" t="s">
        <v>119</v>
      </c>
      <c r="AU166" s="62" t="s">
        <v>505</v>
      </c>
    </row>
    <row r="167" spans="1:47" s="2" customFormat="1" ht="24" customHeight="1" x14ac:dyDescent="0.2">
      <c r="A167" s="10"/>
      <c r="B167" s="53"/>
      <c r="C167" s="54" t="s">
        <v>506</v>
      </c>
      <c r="D167" s="54" t="s">
        <v>55</v>
      </c>
      <c r="E167" s="55" t="s">
        <v>507</v>
      </c>
      <c r="F167" s="56" t="s">
        <v>508</v>
      </c>
      <c r="G167" s="57" t="s">
        <v>99</v>
      </c>
      <c r="H167" s="102">
        <v>2400</v>
      </c>
      <c r="I167" s="86">
        <v>58</v>
      </c>
      <c r="J167" s="58" t="s">
        <v>0</v>
      </c>
      <c r="K167" s="59" t="s">
        <v>5</v>
      </c>
      <c r="L167" s="60">
        <v>0</v>
      </c>
      <c r="M167" s="60">
        <f t="shared" si="27"/>
        <v>0</v>
      </c>
      <c r="N167" s="60">
        <v>1.84E-5</v>
      </c>
      <c r="O167" s="60">
        <f t="shared" si="28"/>
        <v>4.4159999999999998E-2</v>
      </c>
      <c r="P167" s="60">
        <v>0</v>
      </c>
      <c r="Q167" s="61">
        <f t="shared" si="29"/>
        <v>0</v>
      </c>
      <c r="R167" s="10"/>
      <c r="S167" s="10"/>
      <c r="Z167" s="62" t="s">
        <v>119</v>
      </c>
      <c r="AB167" s="62" t="s">
        <v>55</v>
      </c>
      <c r="AC167" s="62" t="s">
        <v>14</v>
      </c>
      <c r="AG167" s="7" t="s">
        <v>52</v>
      </c>
      <c r="AM167" s="63" t="e">
        <f>IF(K167="základní",#REF!,0)</f>
        <v>#REF!</v>
      </c>
      <c r="AN167" s="63">
        <f>IF(K167="snížená",#REF!,0)</f>
        <v>0</v>
      </c>
      <c r="AO167" s="63">
        <f>IF(K167="zákl. přenesená",#REF!,0)</f>
        <v>0</v>
      </c>
      <c r="AP167" s="63">
        <f>IF(K167="sníž. přenesená",#REF!,0)</f>
        <v>0</v>
      </c>
      <c r="AQ167" s="63">
        <f>IF(K167="nulová",#REF!,0)</f>
        <v>0</v>
      </c>
      <c r="AR167" s="7" t="s">
        <v>13</v>
      </c>
      <c r="AS167" s="63" t="e">
        <f>ROUND(#REF!*H167,2)</f>
        <v>#REF!</v>
      </c>
      <c r="AT167" s="7" t="s">
        <v>119</v>
      </c>
      <c r="AU167" s="62" t="s">
        <v>509</v>
      </c>
    </row>
    <row r="168" spans="1:47" s="2" customFormat="1" ht="16.5" customHeight="1" x14ac:dyDescent="0.2">
      <c r="A168" s="10"/>
      <c r="B168" s="53"/>
      <c r="C168" s="54" t="s">
        <v>510</v>
      </c>
      <c r="D168" s="54" t="s">
        <v>55</v>
      </c>
      <c r="E168" s="55" t="s">
        <v>511</v>
      </c>
      <c r="F168" s="56" t="s">
        <v>512</v>
      </c>
      <c r="G168" s="57" t="s">
        <v>99</v>
      </c>
      <c r="H168" s="102">
        <v>300</v>
      </c>
      <c r="I168" s="86">
        <v>135</v>
      </c>
      <c r="J168" s="58" t="s">
        <v>0</v>
      </c>
      <c r="K168" s="59" t="s">
        <v>5</v>
      </c>
      <c r="L168" s="60">
        <v>0</v>
      </c>
      <c r="M168" s="60">
        <f t="shared" si="27"/>
        <v>0</v>
      </c>
      <c r="N168" s="60">
        <v>1.4935E-5</v>
      </c>
      <c r="O168" s="60">
        <f t="shared" si="28"/>
        <v>4.4805000000000001E-3</v>
      </c>
      <c r="P168" s="60">
        <v>0</v>
      </c>
      <c r="Q168" s="61">
        <f t="shared" si="29"/>
        <v>0</v>
      </c>
      <c r="R168" s="10"/>
      <c r="S168" s="10"/>
      <c r="Z168" s="62" t="s">
        <v>119</v>
      </c>
      <c r="AB168" s="62" t="s">
        <v>55</v>
      </c>
      <c r="AC168" s="62" t="s">
        <v>14</v>
      </c>
      <c r="AG168" s="7" t="s">
        <v>52</v>
      </c>
      <c r="AM168" s="63" t="e">
        <f>IF(K168="základní",#REF!,0)</f>
        <v>#REF!</v>
      </c>
      <c r="AN168" s="63">
        <f>IF(K168="snížená",#REF!,0)</f>
        <v>0</v>
      </c>
      <c r="AO168" s="63">
        <f>IF(K168="zákl. přenesená",#REF!,0)</f>
        <v>0</v>
      </c>
      <c r="AP168" s="63">
        <f>IF(K168="sníž. přenesená",#REF!,0)</f>
        <v>0</v>
      </c>
      <c r="AQ168" s="63">
        <f>IF(K168="nulová",#REF!,0)</f>
        <v>0</v>
      </c>
      <c r="AR168" s="7" t="s">
        <v>13</v>
      </c>
      <c r="AS168" s="63" t="e">
        <f>ROUND(#REF!*H168,2)</f>
        <v>#REF!</v>
      </c>
      <c r="AT168" s="7" t="s">
        <v>119</v>
      </c>
      <c r="AU168" s="62" t="s">
        <v>513</v>
      </c>
    </row>
    <row r="169" spans="1:47" s="2" customFormat="1" ht="16.5" customHeight="1" x14ac:dyDescent="0.2">
      <c r="A169" s="10"/>
      <c r="B169" s="53"/>
      <c r="C169" s="64" t="s">
        <v>514</v>
      </c>
      <c r="D169" s="64" t="s">
        <v>111</v>
      </c>
      <c r="E169" s="65" t="s">
        <v>515</v>
      </c>
      <c r="F169" s="66" t="s">
        <v>516</v>
      </c>
      <c r="G169" s="67" t="s">
        <v>99</v>
      </c>
      <c r="H169" s="104">
        <v>350</v>
      </c>
      <c r="I169" s="87">
        <v>26</v>
      </c>
      <c r="J169" s="69" t="s">
        <v>0</v>
      </c>
      <c r="K169" s="70" t="s">
        <v>5</v>
      </c>
      <c r="L169" s="60">
        <v>0</v>
      </c>
      <c r="M169" s="60">
        <f t="shared" si="27"/>
        <v>0</v>
      </c>
      <c r="N169" s="60">
        <v>2.2000000000000001E-4</v>
      </c>
      <c r="O169" s="60">
        <f t="shared" si="28"/>
        <v>7.6999999999999999E-2</v>
      </c>
      <c r="P169" s="60">
        <v>0</v>
      </c>
      <c r="Q169" s="61">
        <f t="shared" si="29"/>
        <v>0</v>
      </c>
      <c r="R169" s="10"/>
      <c r="S169" s="10"/>
      <c r="Z169" s="62" t="s">
        <v>186</v>
      </c>
      <c r="AB169" s="62" t="s">
        <v>111</v>
      </c>
      <c r="AC169" s="62" t="s">
        <v>14</v>
      </c>
      <c r="AG169" s="7" t="s">
        <v>52</v>
      </c>
      <c r="AM169" s="63" t="e">
        <f>IF(K169="základní",#REF!,0)</f>
        <v>#REF!</v>
      </c>
      <c r="AN169" s="63">
        <f>IF(K169="snížená",#REF!,0)</f>
        <v>0</v>
      </c>
      <c r="AO169" s="63">
        <f>IF(K169="zákl. přenesená",#REF!,0)</f>
        <v>0</v>
      </c>
      <c r="AP169" s="63">
        <f>IF(K169="sníž. přenesená",#REF!,0)</f>
        <v>0</v>
      </c>
      <c r="AQ169" s="63">
        <f>IF(K169="nulová",#REF!,0)</f>
        <v>0</v>
      </c>
      <c r="AR169" s="7" t="s">
        <v>13</v>
      </c>
      <c r="AS169" s="63" t="e">
        <f>ROUND(#REF!*H169,2)</f>
        <v>#REF!</v>
      </c>
      <c r="AT169" s="7" t="s">
        <v>119</v>
      </c>
      <c r="AU169" s="62" t="s">
        <v>517</v>
      </c>
    </row>
    <row r="170" spans="1:47" s="2" customFormat="1" ht="36" customHeight="1" x14ac:dyDescent="0.2">
      <c r="A170" s="10"/>
      <c r="B170" s="53"/>
      <c r="C170" s="54" t="s">
        <v>518</v>
      </c>
      <c r="D170" s="54" t="s">
        <v>55</v>
      </c>
      <c r="E170" s="55" t="s">
        <v>519</v>
      </c>
      <c r="F170" s="56" t="s">
        <v>520</v>
      </c>
      <c r="G170" s="57" t="s">
        <v>176</v>
      </c>
      <c r="H170" s="102">
        <v>40</v>
      </c>
      <c r="I170" s="86">
        <v>500</v>
      </c>
      <c r="J170" s="58" t="s">
        <v>0</v>
      </c>
      <c r="K170" s="59" t="s">
        <v>5</v>
      </c>
      <c r="L170" s="60">
        <v>0</v>
      </c>
      <c r="M170" s="60">
        <f t="shared" si="27"/>
        <v>0</v>
      </c>
      <c r="N170" s="60">
        <v>0</v>
      </c>
      <c r="O170" s="60">
        <f t="shared" si="28"/>
        <v>0</v>
      </c>
      <c r="P170" s="60">
        <v>0</v>
      </c>
      <c r="Q170" s="61">
        <f t="shared" si="29"/>
        <v>0</v>
      </c>
      <c r="R170" s="10"/>
      <c r="S170" s="10"/>
      <c r="Z170" s="62" t="s">
        <v>119</v>
      </c>
      <c r="AB170" s="62" t="s">
        <v>55</v>
      </c>
      <c r="AC170" s="62" t="s">
        <v>14</v>
      </c>
      <c r="AG170" s="7" t="s">
        <v>52</v>
      </c>
      <c r="AM170" s="63" t="e">
        <f>IF(K170="základní",#REF!,0)</f>
        <v>#REF!</v>
      </c>
      <c r="AN170" s="63">
        <f>IF(K170="snížená",#REF!,0)</f>
        <v>0</v>
      </c>
      <c r="AO170" s="63">
        <f>IF(K170="zákl. přenesená",#REF!,0)</f>
        <v>0</v>
      </c>
      <c r="AP170" s="63">
        <f>IF(K170="sníž. přenesená",#REF!,0)</f>
        <v>0</v>
      </c>
      <c r="AQ170" s="63">
        <f>IF(K170="nulová",#REF!,0)</f>
        <v>0</v>
      </c>
      <c r="AR170" s="7" t="s">
        <v>13</v>
      </c>
      <c r="AS170" s="63" t="e">
        <f>ROUND(#REF!*H170,2)</f>
        <v>#REF!</v>
      </c>
      <c r="AT170" s="7" t="s">
        <v>119</v>
      </c>
      <c r="AU170" s="62" t="s">
        <v>521</v>
      </c>
    </row>
    <row r="171" spans="1:47" s="6" customFormat="1" ht="22.9" customHeight="1" x14ac:dyDescent="0.2">
      <c r="B171" s="43"/>
      <c r="D171" s="44" t="s">
        <v>10</v>
      </c>
      <c r="E171" s="101" t="s">
        <v>522</v>
      </c>
      <c r="F171" s="101" t="s">
        <v>523</v>
      </c>
      <c r="G171" s="47"/>
      <c r="H171" s="103"/>
      <c r="J171" s="46"/>
      <c r="K171" s="47"/>
      <c r="L171" s="47"/>
      <c r="M171" s="48">
        <f>SUM(M172:M181)</f>
        <v>0</v>
      </c>
      <c r="N171" s="47"/>
      <c r="O171" s="48">
        <f>SUM(O172:O181)</f>
        <v>22.671544945999997</v>
      </c>
      <c r="P171" s="47"/>
      <c r="Q171" s="49">
        <f>SUM(Q172:Q181)</f>
        <v>81.5</v>
      </c>
      <c r="Z171" s="44" t="s">
        <v>14</v>
      </c>
      <c r="AB171" s="50" t="s">
        <v>10</v>
      </c>
      <c r="AC171" s="50" t="s">
        <v>13</v>
      </c>
      <c r="AG171" s="44" t="s">
        <v>52</v>
      </c>
      <c r="AS171" s="51" t="e">
        <f>SUM(AS172:AS181)</f>
        <v>#REF!</v>
      </c>
    </row>
    <row r="172" spans="1:47" s="2" customFormat="1" ht="24" customHeight="1" x14ac:dyDescent="0.2">
      <c r="A172" s="10"/>
      <c r="B172" s="53"/>
      <c r="C172" s="54" t="s">
        <v>524</v>
      </c>
      <c r="D172" s="54" t="s">
        <v>55</v>
      </c>
      <c r="E172" s="55" t="s">
        <v>525</v>
      </c>
      <c r="F172" s="56" t="s">
        <v>526</v>
      </c>
      <c r="G172" s="57" t="s">
        <v>63</v>
      </c>
      <c r="H172" s="102">
        <v>1000</v>
      </c>
      <c r="I172" s="86">
        <v>120</v>
      </c>
      <c r="J172" s="58" t="s">
        <v>0</v>
      </c>
      <c r="K172" s="59" t="s">
        <v>5</v>
      </c>
      <c r="L172" s="60">
        <v>0</v>
      </c>
      <c r="M172" s="60">
        <f t="shared" ref="M172:M181" si="30">L172*H172</f>
        <v>0</v>
      </c>
      <c r="N172" s="60">
        <v>0</v>
      </c>
      <c r="O172" s="60">
        <f t="shared" ref="O172:O181" si="31">N172*H172</f>
        <v>0</v>
      </c>
      <c r="P172" s="60">
        <v>8.1500000000000003E-2</v>
      </c>
      <c r="Q172" s="61">
        <f t="shared" ref="Q172:Q181" si="32">P172*H172</f>
        <v>81.5</v>
      </c>
      <c r="R172" s="10"/>
      <c r="S172" s="10"/>
      <c r="Z172" s="62" t="s">
        <v>119</v>
      </c>
      <c r="AB172" s="62" t="s">
        <v>55</v>
      </c>
      <c r="AC172" s="62" t="s">
        <v>14</v>
      </c>
      <c r="AG172" s="7" t="s">
        <v>52</v>
      </c>
      <c r="AM172" s="63" t="e">
        <f>IF(K172="základní",#REF!,0)</f>
        <v>#REF!</v>
      </c>
      <c r="AN172" s="63">
        <f>IF(K172="snížená",#REF!,0)</f>
        <v>0</v>
      </c>
      <c r="AO172" s="63">
        <f>IF(K172="zákl. přenesená",#REF!,0)</f>
        <v>0</v>
      </c>
      <c r="AP172" s="63">
        <f>IF(K172="sníž. přenesená",#REF!,0)</f>
        <v>0</v>
      </c>
      <c r="AQ172" s="63">
        <f>IF(K172="nulová",#REF!,0)</f>
        <v>0</v>
      </c>
      <c r="AR172" s="7" t="s">
        <v>13</v>
      </c>
      <c r="AS172" s="63" t="e">
        <f>ROUND(#REF!*H172,2)</f>
        <v>#REF!</v>
      </c>
      <c r="AT172" s="7" t="s">
        <v>119</v>
      </c>
      <c r="AU172" s="62" t="s">
        <v>527</v>
      </c>
    </row>
    <row r="173" spans="1:47" s="2" customFormat="1" ht="24" customHeight="1" x14ac:dyDescent="0.2">
      <c r="A173" s="10"/>
      <c r="B173" s="53"/>
      <c r="C173" s="54" t="s">
        <v>528</v>
      </c>
      <c r="D173" s="54" t="s">
        <v>55</v>
      </c>
      <c r="E173" s="55" t="s">
        <v>529</v>
      </c>
      <c r="F173" s="56" t="s">
        <v>530</v>
      </c>
      <c r="G173" s="57" t="s">
        <v>63</v>
      </c>
      <c r="H173" s="102">
        <v>1000</v>
      </c>
      <c r="I173" s="86">
        <v>32</v>
      </c>
      <c r="J173" s="58" t="s">
        <v>0</v>
      </c>
      <c r="K173" s="59" t="s">
        <v>5</v>
      </c>
      <c r="L173" s="60">
        <v>0</v>
      </c>
      <c r="M173" s="60">
        <f t="shared" si="30"/>
        <v>0</v>
      </c>
      <c r="N173" s="60">
        <v>2.9999999999999997E-4</v>
      </c>
      <c r="O173" s="60">
        <f t="shared" si="31"/>
        <v>0.3</v>
      </c>
      <c r="P173" s="60">
        <v>0</v>
      </c>
      <c r="Q173" s="61">
        <f t="shared" si="32"/>
        <v>0</v>
      </c>
      <c r="R173" s="10"/>
      <c r="S173" s="10"/>
      <c r="Z173" s="62" t="s">
        <v>119</v>
      </c>
      <c r="AB173" s="62" t="s">
        <v>55</v>
      </c>
      <c r="AC173" s="62" t="s">
        <v>14</v>
      </c>
      <c r="AG173" s="7" t="s">
        <v>52</v>
      </c>
      <c r="AM173" s="63" t="e">
        <f>IF(K173="základní",#REF!,0)</f>
        <v>#REF!</v>
      </c>
      <c r="AN173" s="63">
        <f>IF(K173="snížená",#REF!,0)</f>
        <v>0</v>
      </c>
      <c r="AO173" s="63">
        <f>IF(K173="zákl. přenesená",#REF!,0)</f>
        <v>0</v>
      </c>
      <c r="AP173" s="63">
        <f>IF(K173="sníž. přenesená",#REF!,0)</f>
        <v>0</v>
      </c>
      <c r="AQ173" s="63">
        <f>IF(K173="nulová",#REF!,0)</f>
        <v>0</v>
      </c>
      <c r="AR173" s="7" t="s">
        <v>13</v>
      </c>
      <c r="AS173" s="63" t="e">
        <f>ROUND(#REF!*H173,2)</f>
        <v>#REF!</v>
      </c>
      <c r="AT173" s="7" t="s">
        <v>119</v>
      </c>
      <c r="AU173" s="62" t="s">
        <v>531</v>
      </c>
    </row>
    <row r="174" spans="1:47" s="2" customFormat="1" ht="24" customHeight="1" x14ac:dyDescent="0.2">
      <c r="A174" s="10"/>
      <c r="B174" s="53"/>
      <c r="C174" s="54" t="s">
        <v>532</v>
      </c>
      <c r="D174" s="54" t="s">
        <v>55</v>
      </c>
      <c r="E174" s="55" t="s">
        <v>533</v>
      </c>
      <c r="F174" s="56" t="s">
        <v>534</v>
      </c>
      <c r="G174" s="57" t="s">
        <v>63</v>
      </c>
      <c r="H174" s="102">
        <v>1000</v>
      </c>
      <c r="I174" s="86">
        <v>410</v>
      </c>
      <c r="J174" s="58" t="s">
        <v>0</v>
      </c>
      <c r="K174" s="59" t="s">
        <v>5</v>
      </c>
      <c r="L174" s="60">
        <v>0</v>
      </c>
      <c r="M174" s="60">
        <f t="shared" si="30"/>
        <v>0</v>
      </c>
      <c r="N174" s="60">
        <v>3.5000000000000001E-3</v>
      </c>
      <c r="O174" s="60">
        <f t="shared" si="31"/>
        <v>3.5</v>
      </c>
      <c r="P174" s="60">
        <v>0</v>
      </c>
      <c r="Q174" s="61">
        <f t="shared" si="32"/>
        <v>0</v>
      </c>
      <c r="R174" s="10"/>
      <c r="S174" s="10"/>
      <c r="Z174" s="62" t="s">
        <v>119</v>
      </c>
      <c r="AB174" s="62" t="s">
        <v>55</v>
      </c>
      <c r="AC174" s="62" t="s">
        <v>14</v>
      </c>
      <c r="AG174" s="7" t="s">
        <v>52</v>
      </c>
      <c r="AM174" s="63" t="e">
        <f>IF(K174="základní",#REF!,0)</f>
        <v>#REF!</v>
      </c>
      <c r="AN174" s="63">
        <f>IF(K174="snížená",#REF!,0)</f>
        <v>0</v>
      </c>
      <c r="AO174" s="63">
        <f>IF(K174="zákl. přenesená",#REF!,0)</f>
        <v>0</v>
      </c>
      <c r="AP174" s="63">
        <f>IF(K174="sníž. přenesená",#REF!,0)</f>
        <v>0</v>
      </c>
      <c r="AQ174" s="63">
        <f>IF(K174="nulová",#REF!,0)</f>
        <v>0</v>
      </c>
      <c r="AR174" s="7" t="s">
        <v>13</v>
      </c>
      <c r="AS174" s="63" t="e">
        <f>ROUND(#REF!*H174,2)</f>
        <v>#REF!</v>
      </c>
      <c r="AT174" s="7" t="s">
        <v>119</v>
      </c>
      <c r="AU174" s="62" t="s">
        <v>535</v>
      </c>
    </row>
    <row r="175" spans="1:47" s="2" customFormat="1" ht="36" customHeight="1" x14ac:dyDescent="0.2">
      <c r="A175" s="10"/>
      <c r="B175" s="53"/>
      <c r="C175" s="54" t="s">
        <v>536</v>
      </c>
      <c r="D175" s="54" t="s">
        <v>55</v>
      </c>
      <c r="E175" s="55" t="s">
        <v>537</v>
      </c>
      <c r="F175" s="56" t="s">
        <v>538</v>
      </c>
      <c r="G175" s="57" t="s">
        <v>63</v>
      </c>
      <c r="H175" s="102">
        <v>1000</v>
      </c>
      <c r="I175" s="86">
        <v>480</v>
      </c>
      <c r="J175" s="58" t="s">
        <v>0</v>
      </c>
      <c r="K175" s="59" t="s">
        <v>5</v>
      </c>
      <c r="L175" s="60">
        <v>0</v>
      </c>
      <c r="M175" s="60">
        <f t="shared" si="30"/>
        <v>0</v>
      </c>
      <c r="N175" s="60">
        <v>5.3E-3</v>
      </c>
      <c r="O175" s="60">
        <f t="shared" si="31"/>
        <v>5.3</v>
      </c>
      <c r="P175" s="60">
        <v>0</v>
      </c>
      <c r="Q175" s="61">
        <f t="shared" si="32"/>
        <v>0</v>
      </c>
      <c r="R175" s="10"/>
      <c r="S175" s="10"/>
      <c r="Z175" s="62" t="s">
        <v>119</v>
      </c>
      <c r="AB175" s="62" t="s">
        <v>55</v>
      </c>
      <c r="AC175" s="62" t="s">
        <v>14</v>
      </c>
      <c r="AG175" s="7" t="s">
        <v>52</v>
      </c>
      <c r="AM175" s="63" t="e">
        <f>IF(K175="základní",#REF!,0)</f>
        <v>#REF!</v>
      </c>
      <c r="AN175" s="63">
        <f>IF(K175="snížená",#REF!,0)</f>
        <v>0</v>
      </c>
      <c r="AO175" s="63">
        <f>IF(K175="zákl. přenesená",#REF!,0)</f>
        <v>0</v>
      </c>
      <c r="AP175" s="63">
        <f>IF(K175="sníž. přenesená",#REF!,0)</f>
        <v>0</v>
      </c>
      <c r="AQ175" s="63">
        <f>IF(K175="nulová",#REF!,0)</f>
        <v>0</v>
      </c>
      <c r="AR175" s="7" t="s">
        <v>13</v>
      </c>
      <c r="AS175" s="63" t="e">
        <f>ROUND(#REF!*H175,2)</f>
        <v>#REF!</v>
      </c>
      <c r="AT175" s="7" t="s">
        <v>119</v>
      </c>
      <c r="AU175" s="62" t="s">
        <v>539</v>
      </c>
    </row>
    <row r="176" spans="1:47" s="2" customFormat="1" ht="16.5" customHeight="1" x14ac:dyDescent="0.2">
      <c r="A176" s="10"/>
      <c r="B176" s="53"/>
      <c r="C176" s="64" t="s">
        <v>540</v>
      </c>
      <c r="D176" s="64" t="s">
        <v>111</v>
      </c>
      <c r="E176" s="65" t="s">
        <v>541</v>
      </c>
      <c r="F176" s="66" t="s">
        <v>542</v>
      </c>
      <c r="G176" s="67" t="s">
        <v>63</v>
      </c>
      <c r="H176" s="104">
        <v>1050</v>
      </c>
      <c r="I176" s="87">
        <v>310</v>
      </c>
      <c r="J176" s="69" t="s">
        <v>0</v>
      </c>
      <c r="K176" s="70" t="s">
        <v>5</v>
      </c>
      <c r="L176" s="60">
        <v>0</v>
      </c>
      <c r="M176" s="60">
        <f t="shared" si="30"/>
        <v>0</v>
      </c>
      <c r="N176" s="60">
        <v>1.26E-2</v>
      </c>
      <c r="O176" s="60">
        <f t="shared" si="31"/>
        <v>13.23</v>
      </c>
      <c r="P176" s="60">
        <v>0</v>
      </c>
      <c r="Q176" s="61">
        <f t="shared" si="32"/>
        <v>0</v>
      </c>
      <c r="R176" s="10"/>
      <c r="S176" s="10"/>
      <c r="Z176" s="62" t="s">
        <v>186</v>
      </c>
      <c r="AB176" s="62" t="s">
        <v>111</v>
      </c>
      <c r="AC176" s="62" t="s">
        <v>14</v>
      </c>
      <c r="AG176" s="7" t="s">
        <v>52</v>
      </c>
      <c r="AM176" s="63" t="e">
        <f>IF(K176="základní",#REF!,0)</f>
        <v>#REF!</v>
      </c>
      <c r="AN176" s="63">
        <f>IF(K176="snížená",#REF!,0)</f>
        <v>0</v>
      </c>
      <c r="AO176" s="63">
        <f>IF(K176="zákl. přenesená",#REF!,0)</f>
        <v>0</v>
      </c>
      <c r="AP176" s="63">
        <f>IF(K176="sníž. přenesená",#REF!,0)</f>
        <v>0</v>
      </c>
      <c r="AQ176" s="63">
        <f>IF(K176="nulová",#REF!,0)</f>
        <v>0</v>
      </c>
      <c r="AR176" s="7" t="s">
        <v>13</v>
      </c>
      <c r="AS176" s="63" t="e">
        <f>ROUND(#REF!*H176,2)</f>
        <v>#REF!</v>
      </c>
      <c r="AT176" s="7" t="s">
        <v>119</v>
      </c>
      <c r="AU176" s="62" t="s">
        <v>543</v>
      </c>
    </row>
    <row r="177" spans="1:47" s="2" customFormat="1" ht="24" customHeight="1" x14ac:dyDescent="0.2">
      <c r="A177" s="10"/>
      <c r="B177" s="53"/>
      <c r="C177" s="54" t="s">
        <v>544</v>
      </c>
      <c r="D177" s="54" t="s">
        <v>55</v>
      </c>
      <c r="E177" s="55" t="s">
        <v>545</v>
      </c>
      <c r="F177" s="56" t="s">
        <v>546</v>
      </c>
      <c r="G177" s="57" t="s">
        <v>99</v>
      </c>
      <c r="H177" s="102">
        <v>100</v>
      </c>
      <c r="I177" s="86">
        <v>165</v>
      </c>
      <c r="J177" s="58" t="s">
        <v>0</v>
      </c>
      <c r="K177" s="59" t="s">
        <v>5</v>
      </c>
      <c r="L177" s="60">
        <v>0</v>
      </c>
      <c r="M177" s="60">
        <f t="shared" si="30"/>
        <v>0</v>
      </c>
      <c r="N177" s="60">
        <v>3.1E-4</v>
      </c>
      <c r="O177" s="60">
        <f t="shared" si="31"/>
        <v>3.1E-2</v>
      </c>
      <c r="P177" s="60">
        <v>0</v>
      </c>
      <c r="Q177" s="61">
        <f t="shared" si="32"/>
        <v>0</v>
      </c>
      <c r="R177" s="10"/>
      <c r="S177" s="10"/>
      <c r="Z177" s="62" t="s">
        <v>119</v>
      </c>
      <c r="AB177" s="62" t="s">
        <v>55</v>
      </c>
      <c r="AC177" s="62" t="s">
        <v>14</v>
      </c>
      <c r="AG177" s="7" t="s">
        <v>52</v>
      </c>
      <c r="AM177" s="63" t="e">
        <f>IF(K177="základní",#REF!,0)</f>
        <v>#REF!</v>
      </c>
      <c r="AN177" s="63">
        <f>IF(K177="snížená",#REF!,0)</f>
        <v>0</v>
      </c>
      <c r="AO177" s="63">
        <f>IF(K177="zákl. přenesená",#REF!,0)</f>
        <v>0</v>
      </c>
      <c r="AP177" s="63">
        <f>IF(K177="sníž. přenesená",#REF!,0)</f>
        <v>0</v>
      </c>
      <c r="AQ177" s="63">
        <f>IF(K177="nulová",#REF!,0)</f>
        <v>0</v>
      </c>
      <c r="AR177" s="7" t="s">
        <v>13</v>
      </c>
      <c r="AS177" s="63" t="e">
        <f>ROUND(#REF!*H177,2)</f>
        <v>#REF!</v>
      </c>
      <c r="AT177" s="7" t="s">
        <v>119</v>
      </c>
      <c r="AU177" s="62" t="s">
        <v>547</v>
      </c>
    </row>
    <row r="178" spans="1:47" s="2" customFormat="1" ht="24" customHeight="1" x14ac:dyDescent="0.2">
      <c r="A178" s="10"/>
      <c r="B178" s="53"/>
      <c r="C178" s="54" t="s">
        <v>548</v>
      </c>
      <c r="D178" s="54" t="s">
        <v>55</v>
      </c>
      <c r="E178" s="55" t="s">
        <v>549</v>
      </c>
      <c r="F178" s="56" t="s">
        <v>550</v>
      </c>
      <c r="G178" s="57" t="s">
        <v>99</v>
      </c>
      <c r="H178" s="102">
        <v>100</v>
      </c>
      <c r="I178" s="86">
        <v>120</v>
      </c>
      <c r="J178" s="58" t="s">
        <v>0</v>
      </c>
      <c r="K178" s="59" t="s">
        <v>5</v>
      </c>
      <c r="L178" s="60">
        <v>0</v>
      </c>
      <c r="M178" s="60">
        <f t="shared" si="30"/>
        <v>0</v>
      </c>
      <c r="N178" s="60">
        <v>2.5999999999999998E-4</v>
      </c>
      <c r="O178" s="60">
        <f t="shared" si="31"/>
        <v>2.5999999999999999E-2</v>
      </c>
      <c r="P178" s="60">
        <v>0</v>
      </c>
      <c r="Q178" s="61">
        <f t="shared" si="32"/>
        <v>0</v>
      </c>
      <c r="R178" s="10"/>
      <c r="S178" s="10"/>
      <c r="Z178" s="62" t="s">
        <v>119</v>
      </c>
      <c r="AB178" s="62" t="s">
        <v>55</v>
      </c>
      <c r="AC178" s="62" t="s">
        <v>14</v>
      </c>
      <c r="AG178" s="7" t="s">
        <v>52</v>
      </c>
      <c r="AM178" s="63" t="e">
        <f>IF(K178="základní",#REF!,0)</f>
        <v>#REF!</v>
      </c>
      <c r="AN178" s="63">
        <f>IF(K178="snížená",#REF!,0)</f>
        <v>0</v>
      </c>
      <c r="AO178" s="63">
        <f>IF(K178="zákl. přenesená",#REF!,0)</f>
        <v>0</v>
      </c>
      <c r="AP178" s="63">
        <f>IF(K178="sníž. přenesená",#REF!,0)</f>
        <v>0</v>
      </c>
      <c r="AQ178" s="63">
        <f>IF(K178="nulová",#REF!,0)</f>
        <v>0</v>
      </c>
      <c r="AR178" s="7" t="s">
        <v>13</v>
      </c>
      <c r="AS178" s="63" t="e">
        <f>ROUND(#REF!*H178,2)</f>
        <v>#REF!</v>
      </c>
      <c r="AT178" s="7" t="s">
        <v>119</v>
      </c>
      <c r="AU178" s="62" t="s">
        <v>551</v>
      </c>
    </row>
    <row r="179" spans="1:47" s="2" customFormat="1" ht="24" customHeight="1" x14ac:dyDescent="0.2">
      <c r="A179" s="10"/>
      <c r="B179" s="53"/>
      <c r="C179" s="54" t="s">
        <v>552</v>
      </c>
      <c r="D179" s="54" t="s">
        <v>55</v>
      </c>
      <c r="E179" s="55" t="s">
        <v>553</v>
      </c>
      <c r="F179" s="56" t="s">
        <v>554</v>
      </c>
      <c r="G179" s="57" t="s">
        <v>63</v>
      </c>
      <c r="H179" s="102">
        <v>35</v>
      </c>
      <c r="I179" s="86">
        <v>480</v>
      </c>
      <c r="J179" s="58" t="s">
        <v>0</v>
      </c>
      <c r="K179" s="59" t="s">
        <v>5</v>
      </c>
      <c r="L179" s="60">
        <v>0</v>
      </c>
      <c r="M179" s="60">
        <f t="shared" si="30"/>
        <v>0</v>
      </c>
      <c r="N179" s="60">
        <v>6.2985560000000001E-4</v>
      </c>
      <c r="O179" s="60">
        <f t="shared" si="31"/>
        <v>2.2044945999999999E-2</v>
      </c>
      <c r="P179" s="60">
        <v>0</v>
      </c>
      <c r="Q179" s="61">
        <f t="shared" si="32"/>
        <v>0</v>
      </c>
      <c r="R179" s="10"/>
      <c r="S179" s="10"/>
      <c r="Z179" s="62" t="s">
        <v>119</v>
      </c>
      <c r="AB179" s="62" t="s">
        <v>55</v>
      </c>
      <c r="AC179" s="62" t="s">
        <v>14</v>
      </c>
      <c r="AG179" s="7" t="s">
        <v>52</v>
      </c>
      <c r="AM179" s="63" t="e">
        <f>IF(K179="základní",#REF!,0)</f>
        <v>#REF!</v>
      </c>
      <c r="AN179" s="63">
        <f>IF(K179="snížená",#REF!,0)</f>
        <v>0</v>
      </c>
      <c r="AO179" s="63">
        <f>IF(K179="zákl. přenesená",#REF!,0)</f>
        <v>0</v>
      </c>
      <c r="AP179" s="63">
        <f>IF(K179="sníž. přenesená",#REF!,0)</f>
        <v>0</v>
      </c>
      <c r="AQ179" s="63">
        <f>IF(K179="nulová",#REF!,0)</f>
        <v>0</v>
      </c>
      <c r="AR179" s="7" t="s">
        <v>13</v>
      </c>
      <c r="AS179" s="63" t="e">
        <f>ROUND(#REF!*H179,2)</f>
        <v>#REF!</v>
      </c>
      <c r="AT179" s="7" t="s">
        <v>119</v>
      </c>
      <c r="AU179" s="62" t="s">
        <v>555</v>
      </c>
    </row>
    <row r="180" spans="1:47" s="2" customFormat="1" ht="16.5" customHeight="1" x14ac:dyDescent="0.2">
      <c r="A180" s="10"/>
      <c r="B180" s="53"/>
      <c r="C180" s="64" t="s">
        <v>556</v>
      </c>
      <c r="D180" s="64" t="s">
        <v>111</v>
      </c>
      <c r="E180" s="65" t="s">
        <v>557</v>
      </c>
      <c r="F180" s="66" t="s">
        <v>558</v>
      </c>
      <c r="G180" s="67" t="s">
        <v>58</v>
      </c>
      <c r="H180" s="104">
        <v>35</v>
      </c>
      <c r="I180" s="87">
        <v>500</v>
      </c>
      <c r="J180" s="69" t="s">
        <v>0</v>
      </c>
      <c r="K180" s="70" t="s">
        <v>5</v>
      </c>
      <c r="L180" s="60">
        <v>0</v>
      </c>
      <c r="M180" s="60">
        <f t="shared" si="30"/>
        <v>0</v>
      </c>
      <c r="N180" s="60">
        <v>7.4999999999999997E-3</v>
      </c>
      <c r="O180" s="60">
        <f t="shared" si="31"/>
        <v>0.26250000000000001</v>
      </c>
      <c r="P180" s="60">
        <v>0</v>
      </c>
      <c r="Q180" s="61">
        <f t="shared" si="32"/>
        <v>0</v>
      </c>
      <c r="R180" s="10"/>
      <c r="S180" s="10"/>
      <c r="Z180" s="62" t="s">
        <v>186</v>
      </c>
      <c r="AB180" s="62" t="s">
        <v>111</v>
      </c>
      <c r="AC180" s="62" t="s">
        <v>14</v>
      </c>
      <c r="AG180" s="7" t="s">
        <v>52</v>
      </c>
      <c r="AM180" s="63" t="e">
        <f>IF(K180="základní",#REF!,0)</f>
        <v>#REF!</v>
      </c>
      <c r="AN180" s="63">
        <f>IF(K180="snížená",#REF!,0)</f>
        <v>0</v>
      </c>
      <c r="AO180" s="63">
        <f>IF(K180="zákl. přenesená",#REF!,0)</f>
        <v>0</v>
      </c>
      <c r="AP180" s="63">
        <f>IF(K180="sníž. přenesená",#REF!,0)</f>
        <v>0</v>
      </c>
      <c r="AQ180" s="63">
        <f>IF(K180="nulová",#REF!,0)</f>
        <v>0</v>
      </c>
      <c r="AR180" s="7" t="s">
        <v>13</v>
      </c>
      <c r="AS180" s="63" t="e">
        <f>ROUND(#REF!*H180,2)</f>
        <v>#REF!</v>
      </c>
      <c r="AT180" s="7" t="s">
        <v>119</v>
      </c>
      <c r="AU180" s="62" t="s">
        <v>559</v>
      </c>
    </row>
    <row r="181" spans="1:47" s="2" customFormat="1" ht="48" customHeight="1" x14ac:dyDescent="0.2">
      <c r="A181" s="10"/>
      <c r="B181" s="53"/>
      <c r="C181" s="54" t="s">
        <v>560</v>
      </c>
      <c r="D181" s="54" t="s">
        <v>55</v>
      </c>
      <c r="E181" s="55" t="s">
        <v>561</v>
      </c>
      <c r="F181" s="56" t="s">
        <v>562</v>
      </c>
      <c r="G181" s="57" t="s">
        <v>176</v>
      </c>
      <c r="H181" s="102">
        <v>5</v>
      </c>
      <c r="I181" s="86">
        <v>600</v>
      </c>
      <c r="J181" s="58" t="s">
        <v>0</v>
      </c>
      <c r="K181" s="59" t="s">
        <v>5</v>
      </c>
      <c r="L181" s="60">
        <v>0</v>
      </c>
      <c r="M181" s="60">
        <f t="shared" si="30"/>
        <v>0</v>
      </c>
      <c r="N181" s="60">
        <v>0</v>
      </c>
      <c r="O181" s="60">
        <f t="shared" si="31"/>
        <v>0</v>
      </c>
      <c r="P181" s="60">
        <v>0</v>
      </c>
      <c r="Q181" s="61">
        <f t="shared" si="32"/>
        <v>0</v>
      </c>
      <c r="R181" s="10"/>
      <c r="S181" s="10"/>
      <c r="Z181" s="62" t="s">
        <v>119</v>
      </c>
      <c r="AB181" s="62" t="s">
        <v>55</v>
      </c>
      <c r="AC181" s="62" t="s">
        <v>14</v>
      </c>
      <c r="AG181" s="7" t="s">
        <v>52</v>
      </c>
      <c r="AM181" s="63" t="e">
        <f>IF(K181="základní",#REF!,0)</f>
        <v>#REF!</v>
      </c>
      <c r="AN181" s="63">
        <f>IF(K181="snížená",#REF!,0)</f>
        <v>0</v>
      </c>
      <c r="AO181" s="63">
        <f>IF(K181="zákl. přenesená",#REF!,0)</f>
        <v>0</v>
      </c>
      <c r="AP181" s="63">
        <f>IF(K181="sníž. přenesená",#REF!,0)</f>
        <v>0</v>
      </c>
      <c r="AQ181" s="63">
        <f>IF(K181="nulová",#REF!,0)</f>
        <v>0</v>
      </c>
      <c r="AR181" s="7" t="s">
        <v>13</v>
      </c>
      <c r="AS181" s="63" t="e">
        <f>ROUND(#REF!*H181,2)</f>
        <v>#REF!</v>
      </c>
      <c r="AT181" s="7" t="s">
        <v>119</v>
      </c>
      <c r="AU181" s="62" t="s">
        <v>563</v>
      </c>
    </row>
    <row r="182" spans="1:47" s="6" customFormat="1" ht="22.9" customHeight="1" x14ac:dyDescent="0.2">
      <c r="B182" s="43"/>
      <c r="D182" s="44" t="s">
        <v>10</v>
      </c>
      <c r="E182" s="101" t="s">
        <v>564</v>
      </c>
      <c r="F182" s="101" t="s">
        <v>565</v>
      </c>
      <c r="G182" s="47"/>
      <c r="H182" s="103"/>
      <c r="J182" s="46"/>
      <c r="K182" s="47"/>
      <c r="L182" s="47"/>
      <c r="M182" s="48">
        <f>SUM(M183:M186)</f>
        <v>0</v>
      </c>
      <c r="N182" s="47"/>
      <c r="O182" s="48">
        <f>SUM(O183:O186)</f>
        <v>0.28370000000000001</v>
      </c>
      <c r="P182" s="47"/>
      <c r="Q182" s="49">
        <f>SUM(Q183:Q186)</f>
        <v>0</v>
      </c>
      <c r="Z182" s="44" t="s">
        <v>14</v>
      </c>
      <c r="AB182" s="50" t="s">
        <v>10</v>
      </c>
      <c r="AC182" s="50" t="s">
        <v>13</v>
      </c>
      <c r="AG182" s="44" t="s">
        <v>52</v>
      </c>
      <c r="AS182" s="51" t="e">
        <f>SUM(AS183:AS186)</f>
        <v>#REF!</v>
      </c>
    </row>
    <row r="183" spans="1:47" s="2" customFormat="1" ht="24" customHeight="1" x14ac:dyDescent="0.2">
      <c r="A183" s="10"/>
      <c r="B183" s="53"/>
      <c r="C183" s="54" t="s">
        <v>566</v>
      </c>
      <c r="D183" s="54" t="s">
        <v>55</v>
      </c>
      <c r="E183" s="55" t="s">
        <v>567</v>
      </c>
      <c r="F183" s="56" t="s">
        <v>568</v>
      </c>
      <c r="G183" s="57" t="s">
        <v>63</v>
      </c>
      <c r="H183" s="102">
        <v>130</v>
      </c>
      <c r="I183" s="86">
        <v>110</v>
      </c>
      <c r="J183" s="58" t="s">
        <v>0</v>
      </c>
      <c r="K183" s="59" t="s">
        <v>5</v>
      </c>
      <c r="L183" s="60">
        <v>0</v>
      </c>
      <c r="M183" s="60">
        <f>L183*H183</f>
        <v>0</v>
      </c>
      <c r="N183" s="60">
        <v>1.7000000000000001E-4</v>
      </c>
      <c r="O183" s="60">
        <f>N183*H183</f>
        <v>2.2100000000000002E-2</v>
      </c>
      <c r="P183" s="60">
        <v>0</v>
      </c>
      <c r="Q183" s="61">
        <f>P183*H183</f>
        <v>0</v>
      </c>
      <c r="R183" s="10"/>
      <c r="S183" s="10"/>
      <c r="Z183" s="62" t="s">
        <v>119</v>
      </c>
      <c r="AB183" s="62" t="s">
        <v>55</v>
      </c>
      <c r="AC183" s="62" t="s">
        <v>14</v>
      </c>
      <c r="AG183" s="7" t="s">
        <v>52</v>
      </c>
      <c r="AM183" s="63" t="e">
        <f>IF(K183="základní",#REF!,0)</f>
        <v>#REF!</v>
      </c>
      <c r="AN183" s="63">
        <f>IF(K183="snížená",#REF!,0)</f>
        <v>0</v>
      </c>
      <c r="AO183" s="63">
        <f>IF(K183="zákl. přenesená",#REF!,0)</f>
        <v>0</v>
      </c>
      <c r="AP183" s="63">
        <f>IF(K183="sníž. přenesená",#REF!,0)</f>
        <v>0</v>
      </c>
      <c r="AQ183" s="63">
        <f>IF(K183="nulová",#REF!,0)</f>
        <v>0</v>
      </c>
      <c r="AR183" s="7" t="s">
        <v>13</v>
      </c>
      <c r="AS183" s="63" t="e">
        <f>ROUND(#REF!*H183,2)</f>
        <v>#REF!</v>
      </c>
      <c r="AT183" s="7" t="s">
        <v>119</v>
      </c>
      <c r="AU183" s="62" t="s">
        <v>569</v>
      </c>
    </row>
    <row r="184" spans="1:47" s="2" customFormat="1" ht="24" customHeight="1" x14ac:dyDescent="0.2">
      <c r="A184" s="10"/>
      <c r="B184" s="53"/>
      <c r="C184" s="54" t="s">
        <v>570</v>
      </c>
      <c r="D184" s="54" t="s">
        <v>55</v>
      </c>
      <c r="E184" s="55" t="s">
        <v>571</v>
      </c>
      <c r="F184" s="56" t="s">
        <v>572</v>
      </c>
      <c r="G184" s="57" t="s">
        <v>63</v>
      </c>
      <c r="H184" s="102">
        <v>130</v>
      </c>
      <c r="I184" s="86">
        <v>100</v>
      </c>
      <c r="J184" s="58" t="s">
        <v>0</v>
      </c>
      <c r="K184" s="59" t="s">
        <v>5</v>
      </c>
      <c r="L184" s="60">
        <v>0</v>
      </c>
      <c r="M184" s="60">
        <f>L184*H184</f>
        <v>0</v>
      </c>
      <c r="N184" s="60">
        <v>1.2E-4</v>
      </c>
      <c r="O184" s="60">
        <f>N184*H184</f>
        <v>1.5600000000000001E-2</v>
      </c>
      <c r="P184" s="60">
        <v>0</v>
      </c>
      <c r="Q184" s="61">
        <f>P184*H184</f>
        <v>0</v>
      </c>
      <c r="R184" s="10"/>
      <c r="S184" s="10"/>
      <c r="Z184" s="62" t="s">
        <v>119</v>
      </c>
      <c r="AB184" s="62" t="s">
        <v>55</v>
      </c>
      <c r="AC184" s="62" t="s">
        <v>14</v>
      </c>
      <c r="AG184" s="7" t="s">
        <v>52</v>
      </c>
      <c r="AM184" s="63" t="e">
        <f>IF(K184="základní",#REF!,0)</f>
        <v>#REF!</v>
      </c>
      <c r="AN184" s="63">
        <f>IF(K184="snížená",#REF!,0)</f>
        <v>0</v>
      </c>
      <c r="AO184" s="63">
        <f>IF(K184="zákl. přenesená",#REF!,0)</f>
        <v>0</v>
      </c>
      <c r="AP184" s="63">
        <f>IF(K184="sníž. přenesená",#REF!,0)</f>
        <v>0</v>
      </c>
      <c r="AQ184" s="63">
        <f>IF(K184="nulová",#REF!,0)</f>
        <v>0</v>
      </c>
      <c r="AR184" s="7" t="s">
        <v>13</v>
      </c>
      <c r="AS184" s="63" t="e">
        <f>ROUND(#REF!*H184,2)</f>
        <v>#REF!</v>
      </c>
      <c r="AT184" s="7" t="s">
        <v>119</v>
      </c>
      <c r="AU184" s="62" t="s">
        <v>573</v>
      </c>
    </row>
    <row r="185" spans="1:47" s="2" customFormat="1" ht="36" customHeight="1" x14ac:dyDescent="0.2">
      <c r="A185" s="10"/>
      <c r="B185" s="53"/>
      <c r="C185" s="54" t="s">
        <v>574</v>
      </c>
      <c r="D185" s="54" t="s">
        <v>55</v>
      </c>
      <c r="E185" s="55" t="s">
        <v>575</v>
      </c>
      <c r="F185" s="56" t="s">
        <v>576</v>
      </c>
      <c r="G185" s="57" t="s">
        <v>63</v>
      </c>
      <c r="H185" s="102">
        <v>600</v>
      </c>
      <c r="I185" s="86">
        <v>48</v>
      </c>
      <c r="J185" s="58" t="s">
        <v>0</v>
      </c>
      <c r="K185" s="59" t="s">
        <v>5</v>
      </c>
      <c r="L185" s="60">
        <v>0</v>
      </c>
      <c r="M185" s="60">
        <f>L185*H185</f>
        <v>0</v>
      </c>
      <c r="N185" s="60">
        <v>2.0000000000000001E-4</v>
      </c>
      <c r="O185" s="60">
        <f>N185*H185</f>
        <v>0.12000000000000001</v>
      </c>
      <c r="P185" s="60">
        <v>0</v>
      </c>
      <c r="Q185" s="61">
        <f>P185*H185</f>
        <v>0</v>
      </c>
      <c r="R185" s="10"/>
      <c r="S185" s="10"/>
      <c r="Z185" s="62" t="s">
        <v>119</v>
      </c>
      <c r="AB185" s="62" t="s">
        <v>55</v>
      </c>
      <c r="AC185" s="62" t="s">
        <v>14</v>
      </c>
      <c r="AG185" s="7" t="s">
        <v>52</v>
      </c>
      <c r="AM185" s="63" t="e">
        <f>IF(K185="základní",#REF!,0)</f>
        <v>#REF!</v>
      </c>
      <c r="AN185" s="63">
        <f>IF(K185="snížená",#REF!,0)</f>
        <v>0</v>
      </c>
      <c r="AO185" s="63">
        <f>IF(K185="zákl. přenesená",#REF!,0)</f>
        <v>0</v>
      </c>
      <c r="AP185" s="63">
        <f>IF(K185="sníž. přenesená",#REF!,0)</f>
        <v>0</v>
      </c>
      <c r="AQ185" s="63">
        <f>IF(K185="nulová",#REF!,0)</f>
        <v>0</v>
      </c>
      <c r="AR185" s="7" t="s">
        <v>13</v>
      </c>
      <c r="AS185" s="63" t="e">
        <f>ROUND(#REF!*H185,2)</f>
        <v>#REF!</v>
      </c>
      <c r="AT185" s="7" t="s">
        <v>119</v>
      </c>
      <c r="AU185" s="62" t="s">
        <v>577</v>
      </c>
    </row>
    <row r="186" spans="1:47" s="2" customFormat="1" ht="36" customHeight="1" x14ac:dyDescent="0.2">
      <c r="A186" s="10"/>
      <c r="B186" s="53"/>
      <c r="C186" s="54" t="s">
        <v>578</v>
      </c>
      <c r="D186" s="54" t="s">
        <v>55</v>
      </c>
      <c r="E186" s="55" t="s">
        <v>579</v>
      </c>
      <c r="F186" s="56" t="s">
        <v>580</v>
      </c>
      <c r="G186" s="57" t="s">
        <v>63</v>
      </c>
      <c r="H186" s="102">
        <v>600</v>
      </c>
      <c r="I186" s="86">
        <v>80</v>
      </c>
      <c r="J186" s="58" t="s">
        <v>0</v>
      </c>
      <c r="K186" s="59" t="s">
        <v>5</v>
      </c>
      <c r="L186" s="60">
        <v>0</v>
      </c>
      <c r="M186" s="60">
        <f>L186*H186</f>
        <v>0</v>
      </c>
      <c r="N186" s="60">
        <v>2.1000000000000001E-4</v>
      </c>
      <c r="O186" s="60">
        <f>N186*H186</f>
        <v>0.126</v>
      </c>
      <c r="P186" s="60">
        <v>0</v>
      </c>
      <c r="Q186" s="61">
        <f>P186*H186</f>
        <v>0</v>
      </c>
      <c r="R186" s="10"/>
      <c r="S186" s="10"/>
      <c r="Z186" s="62" t="s">
        <v>119</v>
      </c>
      <c r="AB186" s="62" t="s">
        <v>55</v>
      </c>
      <c r="AC186" s="62" t="s">
        <v>14</v>
      </c>
      <c r="AG186" s="7" t="s">
        <v>52</v>
      </c>
      <c r="AM186" s="63" t="e">
        <f>IF(K186="základní",#REF!,0)</f>
        <v>#REF!</v>
      </c>
      <c r="AN186" s="63">
        <f>IF(K186="snížená",#REF!,0)</f>
        <v>0</v>
      </c>
      <c r="AO186" s="63">
        <f>IF(K186="zákl. přenesená",#REF!,0)</f>
        <v>0</v>
      </c>
      <c r="AP186" s="63">
        <f>IF(K186="sníž. přenesená",#REF!,0)</f>
        <v>0</v>
      </c>
      <c r="AQ186" s="63">
        <f>IF(K186="nulová",#REF!,0)</f>
        <v>0</v>
      </c>
      <c r="AR186" s="7" t="s">
        <v>13</v>
      </c>
      <c r="AS186" s="63" t="e">
        <f>ROUND(#REF!*H186,2)</f>
        <v>#REF!</v>
      </c>
      <c r="AT186" s="7" t="s">
        <v>119</v>
      </c>
      <c r="AU186" s="62" t="s">
        <v>581</v>
      </c>
    </row>
    <row r="187" spans="1:47" s="6" customFormat="1" ht="22.9" customHeight="1" x14ac:dyDescent="0.2">
      <c r="B187" s="43"/>
      <c r="D187" s="44" t="s">
        <v>10</v>
      </c>
      <c r="E187" s="101" t="s">
        <v>582</v>
      </c>
      <c r="F187" s="101" t="s">
        <v>583</v>
      </c>
      <c r="G187" s="47"/>
      <c r="H187" s="103"/>
      <c r="J187" s="46"/>
      <c r="K187" s="47"/>
      <c r="L187" s="47"/>
      <c r="M187" s="48">
        <f>SUM(M188:M191)</f>
        <v>0</v>
      </c>
      <c r="N187" s="47"/>
      <c r="O187" s="48">
        <f>SUM(O188:O191)</f>
        <v>193.6</v>
      </c>
      <c r="P187" s="47"/>
      <c r="Q187" s="49">
        <f>SUM(Q188:Q191)</f>
        <v>31</v>
      </c>
      <c r="Z187" s="44" t="s">
        <v>14</v>
      </c>
      <c r="AB187" s="50" t="s">
        <v>10</v>
      </c>
      <c r="AC187" s="50" t="s">
        <v>13</v>
      </c>
      <c r="AG187" s="44" t="s">
        <v>52</v>
      </c>
      <c r="AS187" s="51" t="e">
        <f>SUM(AS188:AS191)</f>
        <v>#REF!</v>
      </c>
    </row>
    <row r="188" spans="1:47" s="2" customFormat="1" ht="16.5" customHeight="1" x14ac:dyDescent="0.2">
      <c r="A188" s="10"/>
      <c r="B188" s="53"/>
      <c r="C188" s="54" t="s">
        <v>584</v>
      </c>
      <c r="D188" s="54" t="s">
        <v>55</v>
      </c>
      <c r="E188" s="55" t="s">
        <v>585</v>
      </c>
      <c r="F188" s="56" t="s">
        <v>586</v>
      </c>
      <c r="G188" s="57" t="s">
        <v>63</v>
      </c>
      <c r="H188" s="102">
        <v>100000</v>
      </c>
      <c r="I188" s="86">
        <v>36</v>
      </c>
      <c r="J188" s="58" t="s">
        <v>0</v>
      </c>
      <c r="K188" s="59" t="s">
        <v>5</v>
      </c>
      <c r="L188" s="60">
        <v>0</v>
      </c>
      <c r="M188" s="60">
        <f>L188*H188</f>
        <v>0</v>
      </c>
      <c r="N188" s="60">
        <v>1E-3</v>
      </c>
      <c r="O188" s="60">
        <f>N188*H188</f>
        <v>100</v>
      </c>
      <c r="P188" s="60">
        <v>3.1E-4</v>
      </c>
      <c r="Q188" s="61">
        <f>P188*H188</f>
        <v>31</v>
      </c>
      <c r="R188" s="10"/>
      <c r="S188" s="10"/>
      <c r="Z188" s="62" t="s">
        <v>119</v>
      </c>
      <c r="AB188" s="62" t="s">
        <v>55</v>
      </c>
      <c r="AC188" s="62" t="s">
        <v>14</v>
      </c>
      <c r="AG188" s="7" t="s">
        <v>52</v>
      </c>
      <c r="AM188" s="63" t="e">
        <f>IF(K188="základní",#REF!,0)</f>
        <v>#REF!</v>
      </c>
      <c r="AN188" s="63">
        <f>IF(K188="snížená",#REF!,0)</f>
        <v>0</v>
      </c>
      <c r="AO188" s="63">
        <f>IF(K188="zákl. přenesená",#REF!,0)</f>
        <v>0</v>
      </c>
      <c r="AP188" s="63">
        <f>IF(K188="sníž. přenesená",#REF!,0)</f>
        <v>0</v>
      </c>
      <c r="AQ188" s="63">
        <f>IF(K188="nulová",#REF!,0)</f>
        <v>0</v>
      </c>
      <c r="AR188" s="7" t="s">
        <v>13</v>
      </c>
      <c r="AS188" s="63" t="e">
        <f>ROUND(#REF!*H188,2)</f>
        <v>#REF!</v>
      </c>
      <c r="AT188" s="7" t="s">
        <v>119</v>
      </c>
      <c r="AU188" s="62" t="s">
        <v>587</v>
      </c>
    </row>
    <row r="189" spans="1:47" s="2" customFormat="1" ht="24" customHeight="1" x14ac:dyDescent="0.2">
      <c r="A189" s="10"/>
      <c r="B189" s="53"/>
      <c r="C189" s="54" t="s">
        <v>588</v>
      </c>
      <c r="D189" s="54" t="s">
        <v>55</v>
      </c>
      <c r="E189" s="55" t="s">
        <v>589</v>
      </c>
      <c r="F189" s="56" t="s">
        <v>590</v>
      </c>
      <c r="G189" s="57" t="s">
        <v>63</v>
      </c>
      <c r="H189" s="102">
        <v>60000</v>
      </c>
      <c r="I189" s="86">
        <v>15</v>
      </c>
      <c r="J189" s="58" t="s">
        <v>0</v>
      </c>
      <c r="K189" s="59" t="s">
        <v>5</v>
      </c>
      <c r="L189" s="60">
        <v>0</v>
      </c>
      <c r="M189" s="60">
        <f>L189*H189</f>
        <v>0</v>
      </c>
      <c r="N189" s="60">
        <v>2.1000000000000001E-4</v>
      </c>
      <c r="O189" s="60">
        <f>N189*H189</f>
        <v>12.6</v>
      </c>
      <c r="P189" s="60">
        <v>0</v>
      </c>
      <c r="Q189" s="61">
        <f>P189*H189</f>
        <v>0</v>
      </c>
      <c r="R189" s="10"/>
      <c r="S189" s="10"/>
      <c r="Z189" s="62" t="s">
        <v>119</v>
      </c>
      <c r="AB189" s="62" t="s">
        <v>55</v>
      </c>
      <c r="AC189" s="62" t="s">
        <v>14</v>
      </c>
      <c r="AG189" s="7" t="s">
        <v>52</v>
      </c>
      <c r="AM189" s="63" t="e">
        <f>IF(K189="základní",#REF!,0)</f>
        <v>#REF!</v>
      </c>
      <c r="AN189" s="63">
        <f>IF(K189="snížená",#REF!,0)</f>
        <v>0</v>
      </c>
      <c r="AO189" s="63">
        <f>IF(K189="zákl. přenesená",#REF!,0)</f>
        <v>0</v>
      </c>
      <c r="AP189" s="63">
        <f>IF(K189="sníž. přenesená",#REF!,0)</f>
        <v>0</v>
      </c>
      <c r="AQ189" s="63">
        <f>IF(K189="nulová",#REF!,0)</f>
        <v>0</v>
      </c>
      <c r="AR189" s="7" t="s">
        <v>13</v>
      </c>
      <c r="AS189" s="63" t="e">
        <f>ROUND(#REF!*H189,2)</f>
        <v>#REF!</v>
      </c>
      <c r="AT189" s="7" t="s">
        <v>119</v>
      </c>
      <c r="AU189" s="62" t="s">
        <v>591</v>
      </c>
    </row>
    <row r="190" spans="1:47" s="2" customFormat="1" ht="36" customHeight="1" x14ac:dyDescent="0.2">
      <c r="A190" s="10"/>
      <c r="B190" s="53"/>
      <c r="C190" s="54" t="s">
        <v>592</v>
      </c>
      <c r="D190" s="54" t="s">
        <v>55</v>
      </c>
      <c r="E190" s="55" t="s">
        <v>593</v>
      </c>
      <c r="F190" s="56" t="s">
        <v>594</v>
      </c>
      <c r="G190" s="57" t="s">
        <v>63</v>
      </c>
      <c r="H190" s="102">
        <v>250000</v>
      </c>
      <c r="I190" s="86">
        <v>58</v>
      </c>
      <c r="J190" s="58" t="s">
        <v>0</v>
      </c>
      <c r="K190" s="59" t="s">
        <v>5</v>
      </c>
      <c r="L190" s="60">
        <v>0</v>
      </c>
      <c r="M190" s="60">
        <f>L190*H190</f>
        <v>0</v>
      </c>
      <c r="N190" s="60">
        <v>2.6600000000000001E-4</v>
      </c>
      <c r="O190" s="60">
        <f>N190*H190</f>
        <v>66.5</v>
      </c>
      <c r="P190" s="60">
        <v>0</v>
      </c>
      <c r="Q190" s="61">
        <f>P190*H190</f>
        <v>0</v>
      </c>
      <c r="R190" s="10"/>
      <c r="S190" s="10"/>
      <c r="Z190" s="62" t="s">
        <v>119</v>
      </c>
      <c r="AB190" s="62" t="s">
        <v>55</v>
      </c>
      <c r="AC190" s="62" t="s">
        <v>14</v>
      </c>
      <c r="AG190" s="7" t="s">
        <v>52</v>
      </c>
      <c r="AM190" s="63" t="e">
        <f>IF(K190="základní",#REF!,0)</f>
        <v>#REF!</v>
      </c>
      <c r="AN190" s="63">
        <f>IF(K190="snížená",#REF!,0)</f>
        <v>0</v>
      </c>
      <c r="AO190" s="63">
        <f>IF(K190="zákl. přenesená",#REF!,0)</f>
        <v>0</v>
      </c>
      <c r="AP190" s="63">
        <f>IF(K190="sníž. přenesená",#REF!,0)</f>
        <v>0</v>
      </c>
      <c r="AQ190" s="63">
        <f>IF(K190="nulová",#REF!,0)</f>
        <v>0</v>
      </c>
      <c r="AR190" s="7" t="s">
        <v>13</v>
      </c>
      <c r="AS190" s="63" t="e">
        <f>ROUND(#REF!*H190,2)</f>
        <v>#REF!</v>
      </c>
      <c r="AT190" s="7" t="s">
        <v>119</v>
      </c>
      <c r="AU190" s="62" t="s">
        <v>595</v>
      </c>
    </row>
    <row r="191" spans="1:47" s="2" customFormat="1" ht="36" customHeight="1" x14ac:dyDescent="0.2">
      <c r="A191" s="10"/>
      <c r="B191" s="53"/>
      <c r="C191" s="54" t="s">
        <v>596</v>
      </c>
      <c r="D191" s="54" t="s">
        <v>55</v>
      </c>
      <c r="E191" s="55" t="s">
        <v>597</v>
      </c>
      <c r="F191" s="56" t="s">
        <v>598</v>
      </c>
      <c r="G191" s="57" t="s">
        <v>63</v>
      </c>
      <c r="H191" s="102">
        <v>50000</v>
      </c>
      <c r="I191" s="86">
        <v>36</v>
      </c>
      <c r="J191" s="71" t="s">
        <v>0</v>
      </c>
      <c r="K191" s="72" t="s">
        <v>5</v>
      </c>
      <c r="L191" s="73">
        <v>0</v>
      </c>
      <c r="M191" s="73">
        <f>L191*H191</f>
        <v>0</v>
      </c>
      <c r="N191" s="73">
        <v>2.9E-4</v>
      </c>
      <c r="O191" s="73">
        <f>N191*H191</f>
        <v>14.5</v>
      </c>
      <c r="P191" s="73">
        <v>0</v>
      </c>
      <c r="Q191" s="74">
        <f>P191*H191</f>
        <v>0</v>
      </c>
      <c r="R191" s="10"/>
      <c r="S191" s="10"/>
      <c r="Z191" s="62" t="s">
        <v>119</v>
      </c>
      <c r="AB191" s="62" t="s">
        <v>55</v>
      </c>
      <c r="AC191" s="62" t="s">
        <v>14</v>
      </c>
      <c r="AG191" s="7" t="s">
        <v>52</v>
      </c>
      <c r="AM191" s="63" t="e">
        <f>IF(K191="základní",#REF!,0)</f>
        <v>#REF!</v>
      </c>
      <c r="AN191" s="63">
        <f>IF(K191="snížená",#REF!,0)</f>
        <v>0</v>
      </c>
      <c r="AO191" s="63">
        <f>IF(K191="zákl. přenesená",#REF!,0)</f>
        <v>0</v>
      </c>
      <c r="AP191" s="63">
        <f>IF(K191="sníž. přenesená",#REF!,0)</f>
        <v>0</v>
      </c>
      <c r="AQ191" s="63">
        <f>IF(K191="nulová",#REF!,0)</f>
        <v>0</v>
      </c>
      <c r="AR191" s="7" t="s">
        <v>13</v>
      </c>
      <c r="AS191" s="63" t="e">
        <f>ROUND(#REF!*H191,2)</f>
        <v>#REF!</v>
      </c>
      <c r="AT191" s="7" t="s">
        <v>119</v>
      </c>
      <c r="AU191" s="62" t="s">
        <v>599</v>
      </c>
    </row>
    <row r="192" spans="1:47" s="2" customFormat="1" ht="6.95" customHeight="1" x14ac:dyDescent="0.2">
      <c r="A192" s="10"/>
      <c r="B192" s="12"/>
      <c r="C192" s="13"/>
      <c r="D192" s="13"/>
      <c r="E192" s="13"/>
      <c r="F192" s="13"/>
      <c r="G192" s="13"/>
      <c r="H192" s="105"/>
      <c r="I192" s="13"/>
      <c r="J192" s="10"/>
      <c r="L192" s="10"/>
      <c r="M192" s="10"/>
      <c r="N192" s="10"/>
      <c r="O192" s="10"/>
      <c r="P192" s="10"/>
      <c r="Q192" s="10"/>
      <c r="R192" s="10"/>
      <c r="S192" s="10"/>
    </row>
    <row r="193" spans="5:18" x14ac:dyDescent="0.2">
      <c r="E193" s="95"/>
      <c r="F193" s="95"/>
      <c r="G193" s="95"/>
      <c r="H193" s="96"/>
      <c r="R193" s="95"/>
    </row>
    <row r="194" spans="5:18" x14ac:dyDescent="0.2"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95"/>
      <c r="P194" s="95"/>
      <c r="Q194" s="95"/>
      <c r="R194" s="95"/>
    </row>
    <row r="195" spans="5:18" x14ac:dyDescent="0.2">
      <c r="E195" s="95"/>
      <c r="F195" s="95"/>
      <c r="G195" s="95"/>
      <c r="H195" s="95"/>
      <c r="I195" s="95"/>
      <c r="J195" s="95"/>
      <c r="K195" s="95"/>
      <c r="L195" s="95"/>
      <c r="M195" s="95"/>
      <c r="N195" s="95"/>
      <c r="O195" s="95"/>
      <c r="P195" s="95"/>
      <c r="Q195" s="95"/>
      <c r="R195" s="95"/>
    </row>
    <row r="196" spans="5:18" x14ac:dyDescent="0.2">
      <c r="E196" s="95"/>
      <c r="F196" s="95"/>
      <c r="G196" s="95"/>
      <c r="H196" s="95"/>
      <c r="I196" s="95"/>
      <c r="J196" s="95"/>
      <c r="K196" s="95"/>
      <c r="L196" s="95"/>
      <c r="M196" s="95"/>
      <c r="N196" s="95"/>
      <c r="O196" s="95"/>
      <c r="P196" s="95"/>
      <c r="Q196" s="95"/>
      <c r="R196" s="95"/>
    </row>
    <row r="197" spans="5:18" x14ac:dyDescent="0.2">
      <c r="E197" s="95"/>
      <c r="F197" s="95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/>
    </row>
    <row r="198" spans="5:18" x14ac:dyDescent="0.2">
      <c r="R198" s="95"/>
    </row>
  </sheetData>
  <sheetProtection algorithmName="SHA-512" hashValue="Q1kWhHm4QHWFU0pp5VsN30yxit4dh9k5EP4nsuVU8vhnPb75H8DmikedH92x7pzeZPk8fNpptE5NtO7fMQMl/Q==" saltValue="gY+eYAHLLNMWUBBDn1fnCw==" spinCount="100000" sheet="1" objects="1" scenarios="1"/>
  <autoFilter ref="C43:I191"/>
  <mergeCells count="2">
    <mergeCell ref="E9:H9"/>
    <mergeCell ref="E7:H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94"/>
  <sheetViews>
    <sheetView workbookViewId="0">
      <selection activeCell="J9" sqref="J9"/>
    </sheetView>
  </sheetViews>
  <sheetFormatPr defaultRowHeight="11.25" x14ac:dyDescent="0.2"/>
  <cols>
    <col min="1" max="1" width="8.33203125" style="75" customWidth="1"/>
    <col min="2" max="2" width="1.6640625" style="75" customWidth="1"/>
    <col min="3" max="3" width="4.1640625" style="75" customWidth="1"/>
    <col min="4" max="4" width="4.33203125" style="75" customWidth="1"/>
    <col min="5" max="5" width="17.1640625" style="75" customWidth="1"/>
    <col min="6" max="6" width="50.83203125" style="75" customWidth="1"/>
    <col min="7" max="7" width="9.5" style="75" customWidth="1"/>
    <col min="8" max="8" width="27.6640625" style="75" customWidth="1"/>
    <col min="9" max="9" width="20.1640625" style="75" hidden="1" customWidth="1"/>
    <col min="10" max="10" width="9.33203125" style="75" customWidth="1"/>
    <col min="11" max="11" width="10.83203125" style="75" hidden="1" customWidth="1"/>
    <col min="12" max="12" width="9.33203125" style="75"/>
    <col min="13" max="18" width="14.1640625" style="75" hidden="1" customWidth="1"/>
    <col min="19" max="19" width="16.33203125" style="75" hidden="1" customWidth="1"/>
    <col min="20" max="20" width="16.33203125" style="75" customWidth="1"/>
    <col min="21" max="16384" width="9.33203125" style="75"/>
  </cols>
  <sheetData>
    <row r="1" spans="1:30" x14ac:dyDescent="0.2">
      <c r="A1" s="23"/>
    </row>
    <row r="3" spans="1:30" s="2" customFormat="1" ht="6.95" customHeight="1" x14ac:dyDescent="0.2">
      <c r="A3" s="76"/>
      <c r="B3" s="14"/>
      <c r="C3" s="15"/>
      <c r="D3" s="15"/>
      <c r="E3" s="15"/>
      <c r="F3" s="15"/>
      <c r="G3" s="15"/>
      <c r="H3" s="15"/>
      <c r="I3" s="15"/>
      <c r="J3" s="24"/>
      <c r="Q3" s="76"/>
      <c r="R3" s="76"/>
      <c r="S3" s="76"/>
      <c r="T3" s="76"/>
    </row>
    <row r="4" spans="1:30" s="2" customFormat="1" ht="24.95" customHeight="1" x14ac:dyDescent="0.2">
      <c r="A4" s="76"/>
      <c r="B4" s="11"/>
      <c r="C4" s="78" t="s">
        <v>600</v>
      </c>
      <c r="D4" s="79"/>
      <c r="E4" s="79"/>
      <c r="F4" s="79"/>
      <c r="G4" s="79"/>
      <c r="H4" s="79"/>
      <c r="I4" s="76"/>
      <c r="J4" s="24"/>
      <c r="Q4" s="76"/>
      <c r="R4" s="76"/>
      <c r="S4" s="76"/>
      <c r="T4" s="76"/>
    </row>
    <row r="5" spans="1:30" s="2" customFormat="1" ht="6.95" customHeight="1" x14ac:dyDescent="0.2">
      <c r="A5" s="76"/>
      <c r="B5" s="11"/>
      <c r="C5" s="76"/>
      <c r="D5" s="76"/>
      <c r="E5" s="76"/>
      <c r="F5" s="76"/>
      <c r="G5" s="76"/>
      <c r="H5" s="76"/>
      <c r="I5" s="76"/>
      <c r="J5" s="24"/>
      <c r="Q5" s="76"/>
      <c r="R5" s="76"/>
      <c r="S5" s="76"/>
      <c r="T5" s="76"/>
    </row>
    <row r="6" spans="1:30" s="2" customFormat="1" ht="12" customHeight="1" x14ac:dyDescent="0.2">
      <c r="A6" s="76"/>
      <c r="B6" s="11"/>
      <c r="C6" s="77" t="s">
        <v>3</v>
      </c>
      <c r="D6" s="76"/>
      <c r="E6" s="76"/>
      <c r="F6" s="76"/>
      <c r="G6" s="76"/>
      <c r="H6" s="76"/>
      <c r="I6" s="76"/>
      <c r="J6" s="24"/>
      <c r="Q6" s="76"/>
      <c r="R6" s="76"/>
      <c r="S6" s="76"/>
      <c r="T6" s="76"/>
    </row>
    <row r="7" spans="1:30" s="2" customFormat="1" ht="25.5" customHeight="1" x14ac:dyDescent="0.2">
      <c r="A7" s="76"/>
      <c r="B7" s="11"/>
      <c r="C7" s="76"/>
      <c r="D7" s="76"/>
      <c r="E7" s="184" t="s">
        <v>642</v>
      </c>
      <c r="F7" s="185"/>
      <c r="G7" s="185"/>
      <c r="H7" s="185"/>
      <c r="I7" s="76"/>
      <c r="J7" s="24"/>
      <c r="Q7" s="76"/>
      <c r="R7" s="76"/>
      <c r="S7" s="76"/>
      <c r="T7" s="76"/>
    </row>
    <row r="8" spans="1:30" s="2" customFormat="1" ht="12" customHeight="1" x14ac:dyDescent="0.2">
      <c r="A8" s="76"/>
      <c r="B8" s="11"/>
      <c r="C8" s="77" t="s">
        <v>15</v>
      </c>
      <c r="D8" s="76"/>
      <c r="E8" s="76"/>
      <c r="F8" s="76"/>
      <c r="G8" s="76"/>
      <c r="H8" s="76"/>
      <c r="I8" s="76"/>
      <c r="J8" s="24"/>
      <c r="Q8" s="76"/>
      <c r="R8" s="76"/>
      <c r="S8" s="76"/>
      <c r="T8" s="76"/>
    </row>
    <row r="9" spans="1:30" s="2" customFormat="1" ht="16.5" customHeight="1" x14ac:dyDescent="0.2">
      <c r="A9" s="76"/>
      <c r="B9" s="11"/>
      <c r="C9" s="76"/>
      <c r="D9" s="76"/>
      <c r="E9" s="186" t="s">
        <v>12</v>
      </c>
      <c r="F9" s="187"/>
      <c r="G9" s="187"/>
      <c r="H9" s="187"/>
      <c r="I9" s="76"/>
      <c r="J9" s="24"/>
      <c r="Q9" s="76"/>
      <c r="R9" s="76"/>
      <c r="S9" s="76"/>
      <c r="T9" s="76"/>
    </row>
    <row r="10" spans="1:30" s="2" customFormat="1" ht="6.95" customHeight="1" x14ac:dyDescent="0.2">
      <c r="A10" s="76"/>
      <c r="B10" s="11"/>
      <c r="C10" s="76"/>
      <c r="D10" s="76"/>
      <c r="E10" s="76"/>
      <c r="F10" s="76"/>
      <c r="G10" s="76"/>
      <c r="H10" s="76"/>
      <c r="I10" s="76"/>
      <c r="J10" s="24"/>
      <c r="Q10" s="76"/>
      <c r="R10" s="76"/>
      <c r="S10" s="76"/>
      <c r="T10" s="76"/>
    </row>
    <row r="11" spans="1:30" s="2" customFormat="1" ht="10.35" customHeight="1" x14ac:dyDescent="0.2">
      <c r="A11" s="76"/>
      <c r="B11" s="11"/>
      <c r="C11" s="76"/>
      <c r="D11" s="76"/>
      <c r="E11" s="76"/>
      <c r="F11" s="76"/>
      <c r="G11" s="76"/>
      <c r="H11" s="76"/>
      <c r="I11" s="76"/>
      <c r="J11" s="24"/>
      <c r="Q11" s="76"/>
      <c r="R11" s="76"/>
      <c r="S11" s="76"/>
      <c r="T11" s="76"/>
    </row>
    <row r="12" spans="1:30" s="2" customFormat="1" ht="29.25" customHeight="1" x14ac:dyDescent="0.2">
      <c r="A12" s="76"/>
      <c r="B12" s="11"/>
      <c r="C12" s="26" t="s">
        <v>16</v>
      </c>
      <c r="D12" s="25"/>
      <c r="E12" s="25"/>
      <c r="F12" s="25"/>
      <c r="G12" s="25"/>
      <c r="H12" s="25"/>
      <c r="I12" s="25"/>
      <c r="J12" s="24"/>
      <c r="Q12" s="76"/>
      <c r="R12" s="76"/>
      <c r="S12" s="76"/>
      <c r="T12" s="76"/>
    </row>
    <row r="13" spans="1:30" s="2" customFormat="1" ht="10.35" customHeight="1" x14ac:dyDescent="0.2">
      <c r="A13" s="76"/>
      <c r="B13" s="11"/>
      <c r="C13" s="76"/>
      <c r="D13" s="76"/>
      <c r="E13" s="76"/>
      <c r="F13" s="76"/>
      <c r="G13" s="76"/>
      <c r="H13" s="76"/>
      <c r="I13" s="76"/>
      <c r="J13" s="24"/>
      <c r="Q13" s="76"/>
      <c r="R13" s="76"/>
      <c r="S13" s="76"/>
      <c r="T13" s="76"/>
    </row>
    <row r="14" spans="1:30" s="2" customFormat="1" ht="22.9" customHeight="1" x14ac:dyDescent="0.2">
      <c r="A14" s="76"/>
      <c r="B14" s="11"/>
      <c r="C14" s="27" t="s">
        <v>9</v>
      </c>
      <c r="D14" s="76"/>
      <c r="E14" s="76"/>
      <c r="F14" s="76"/>
      <c r="G14" s="76"/>
      <c r="H14" s="76"/>
      <c r="I14" s="76"/>
      <c r="J14" s="24"/>
      <c r="Q14" s="76"/>
      <c r="R14" s="76"/>
      <c r="S14" s="76"/>
      <c r="T14" s="76"/>
      <c r="AD14" s="7"/>
    </row>
    <row r="15" spans="1:30" s="3" customFormat="1" ht="24.95" customHeight="1" x14ac:dyDescent="0.2">
      <c r="B15" s="28"/>
      <c r="D15" s="29" t="s">
        <v>18</v>
      </c>
      <c r="E15" s="30"/>
      <c r="F15" s="30"/>
      <c r="G15" s="30"/>
      <c r="H15" s="30"/>
      <c r="J15" s="28"/>
    </row>
    <row r="16" spans="1:30" s="4" customFormat="1" ht="19.899999999999999" customHeight="1" x14ac:dyDescent="0.2">
      <c r="B16" s="31"/>
      <c r="D16" s="32" t="s">
        <v>19</v>
      </c>
      <c r="E16" s="33"/>
      <c r="F16" s="33"/>
      <c r="G16" s="33"/>
      <c r="H16" s="33"/>
      <c r="J16" s="31"/>
    </row>
    <row r="17" spans="2:10" s="4" customFormat="1" ht="19.899999999999999" customHeight="1" x14ac:dyDescent="0.2">
      <c r="B17" s="31"/>
      <c r="D17" s="32" t="s">
        <v>20</v>
      </c>
      <c r="E17" s="33"/>
      <c r="F17" s="33"/>
      <c r="G17" s="33"/>
      <c r="H17" s="33"/>
      <c r="J17" s="31"/>
    </row>
    <row r="18" spans="2:10" s="4" customFormat="1" ht="19.899999999999999" customHeight="1" x14ac:dyDescent="0.2">
      <c r="B18" s="31"/>
      <c r="D18" s="32" t="s">
        <v>21</v>
      </c>
      <c r="E18" s="33"/>
      <c r="F18" s="33"/>
      <c r="G18" s="33"/>
      <c r="H18" s="33"/>
      <c r="J18" s="31"/>
    </row>
    <row r="19" spans="2:10" s="4" customFormat="1" ht="19.899999999999999" customHeight="1" x14ac:dyDescent="0.2">
      <c r="B19" s="31"/>
      <c r="D19" s="32" t="s">
        <v>22</v>
      </c>
      <c r="E19" s="33"/>
      <c r="F19" s="33"/>
      <c r="G19" s="33"/>
      <c r="H19" s="33"/>
      <c r="J19" s="31"/>
    </row>
    <row r="20" spans="2:10" s="4" customFormat="1" ht="19.899999999999999" customHeight="1" x14ac:dyDescent="0.2">
      <c r="B20" s="31"/>
      <c r="D20" s="32" t="s">
        <v>23</v>
      </c>
      <c r="E20" s="33"/>
      <c r="F20" s="33"/>
      <c r="G20" s="33"/>
      <c r="H20" s="33"/>
      <c r="J20" s="31"/>
    </row>
    <row r="21" spans="2:10" s="3" customFormat="1" ht="24.95" customHeight="1" x14ac:dyDescent="0.2">
      <c r="B21" s="28"/>
      <c r="D21" s="29" t="s">
        <v>24</v>
      </c>
      <c r="E21" s="30"/>
      <c r="F21" s="30"/>
      <c r="G21" s="30"/>
      <c r="H21" s="30"/>
      <c r="J21" s="28"/>
    </row>
    <row r="22" spans="2:10" s="4" customFormat="1" ht="19.899999999999999" customHeight="1" x14ac:dyDescent="0.2">
      <c r="B22" s="31"/>
      <c r="D22" s="32" t="s">
        <v>25</v>
      </c>
      <c r="E22" s="33"/>
      <c r="F22" s="33"/>
      <c r="G22" s="33"/>
      <c r="H22" s="33"/>
      <c r="J22" s="31"/>
    </row>
    <row r="23" spans="2:10" s="4" customFormat="1" ht="19.899999999999999" customHeight="1" x14ac:dyDescent="0.2">
      <c r="B23" s="31"/>
      <c r="D23" s="32" t="s">
        <v>26</v>
      </c>
      <c r="E23" s="33"/>
      <c r="F23" s="33"/>
      <c r="G23" s="33"/>
      <c r="H23" s="33"/>
      <c r="J23" s="31"/>
    </row>
    <row r="24" spans="2:10" s="4" customFormat="1" ht="19.899999999999999" customHeight="1" x14ac:dyDescent="0.2">
      <c r="B24" s="31"/>
      <c r="D24" s="32" t="s">
        <v>27</v>
      </c>
      <c r="E24" s="33"/>
      <c r="F24" s="33"/>
      <c r="G24" s="33"/>
      <c r="H24" s="33"/>
      <c r="J24" s="31"/>
    </row>
    <row r="25" spans="2:10" s="4" customFormat="1" ht="19.899999999999999" customHeight="1" x14ac:dyDescent="0.2">
      <c r="B25" s="31"/>
      <c r="D25" s="32" t="s">
        <v>28</v>
      </c>
      <c r="E25" s="33"/>
      <c r="F25" s="33"/>
      <c r="G25" s="33"/>
      <c r="H25" s="33"/>
      <c r="J25" s="31"/>
    </row>
    <row r="26" spans="2:10" s="4" customFormat="1" ht="19.899999999999999" customHeight="1" x14ac:dyDescent="0.2">
      <c r="B26" s="31"/>
      <c r="D26" s="32" t="s">
        <v>29</v>
      </c>
      <c r="E26" s="33"/>
      <c r="F26" s="33"/>
      <c r="G26" s="33"/>
      <c r="H26" s="33"/>
      <c r="J26" s="31"/>
    </row>
    <row r="27" spans="2:10" s="4" customFormat="1" ht="19.899999999999999" customHeight="1" x14ac:dyDescent="0.2">
      <c r="B27" s="31"/>
      <c r="D27" s="32" t="s">
        <v>30</v>
      </c>
      <c r="E27" s="33"/>
      <c r="F27" s="33"/>
      <c r="G27" s="33"/>
      <c r="H27" s="33"/>
      <c r="J27" s="31"/>
    </row>
    <row r="28" spans="2:10" s="4" customFormat="1" ht="19.899999999999999" customHeight="1" x14ac:dyDescent="0.2">
      <c r="B28" s="31"/>
      <c r="D28" s="32" t="s">
        <v>31</v>
      </c>
      <c r="E28" s="33"/>
      <c r="F28" s="33"/>
      <c r="G28" s="33"/>
      <c r="H28" s="33"/>
      <c r="J28" s="31"/>
    </row>
    <row r="29" spans="2:10" s="4" customFormat="1" ht="19.899999999999999" customHeight="1" x14ac:dyDescent="0.2">
      <c r="B29" s="31"/>
      <c r="D29" s="32" t="s">
        <v>32</v>
      </c>
      <c r="E29" s="33"/>
      <c r="F29" s="33"/>
      <c r="G29" s="33"/>
      <c r="H29" s="33"/>
      <c r="J29" s="31"/>
    </row>
    <row r="30" spans="2:10" s="4" customFormat="1" ht="19.899999999999999" customHeight="1" x14ac:dyDescent="0.2">
      <c r="B30" s="31"/>
      <c r="D30" s="32" t="s">
        <v>33</v>
      </c>
      <c r="E30" s="33"/>
      <c r="F30" s="33"/>
      <c r="G30" s="33"/>
      <c r="H30" s="33"/>
      <c r="J30" s="31"/>
    </row>
    <row r="31" spans="2:10" s="4" customFormat="1" ht="19.899999999999999" customHeight="1" x14ac:dyDescent="0.2">
      <c r="B31" s="31"/>
      <c r="D31" s="32" t="s">
        <v>34</v>
      </c>
      <c r="E31" s="33"/>
      <c r="F31" s="33"/>
      <c r="G31" s="33"/>
      <c r="H31" s="33"/>
      <c r="J31" s="31"/>
    </row>
    <row r="32" spans="2:10" s="4" customFormat="1" ht="19.899999999999999" customHeight="1" x14ac:dyDescent="0.2">
      <c r="B32" s="31"/>
      <c r="D32" s="32" t="s">
        <v>35</v>
      </c>
      <c r="E32" s="33"/>
      <c r="F32" s="33"/>
      <c r="G32" s="33"/>
      <c r="H32" s="33"/>
      <c r="J32" s="31"/>
    </row>
    <row r="33" spans="1:48" s="4" customFormat="1" ht="19.899999999999999" customHeight="1" x14ac:dyDescent="0.2">
      <c r="B33" s="31"/>
      <c r="D33" s="32" t="s">
        <v>36</v>
      </c>
      <c r="E33" s="33"/>
      <c r="F33" s="33"/>
      <c r="G33" s="33"/>
      <c r="H33" s="33"/>
      <c r="J33" s="31"/>
    </row>
    <row r="34" spans="1:48" s="4" customFormat="1" ht="19.899999999999999" customHeight="1" x14ac:dyDescent="0.2">
      <c r="B34" s="31"/>
      <c r="D34" s="32" t="s">
        <v>37</v>
      </c>
      <c r="E34" s="33"/>
      <c r="F34" s="33"/>
      <c r="G34" s="33"/>
      <c r="H34" s="33"/>
      <c r="J34" s="31"/>
    </row>
    <row r="35" spans="1:48" s="2" customFormat="1" ht="21.75" customHeight="1" x14ac:dyDescent="0.2">
      <c r="A35" s="76"/>
      <c r="B35" s="11"/>
      <c r="C35" s="76"/>
      <c r="D35" s="76"/>
      <c r="E35" s="76"/>
      <c r="F35" s="76"/>
      <c r="G35" s="76"/>
      <c r="H35" s="76"/>
      <c r="I35" s="76"/>
      <c r="J35" s="24"/>
      <c r="Q35" s="76"/>
      <c r="R35" s="76"/>
      <c r="S35" s="76"/>
      <c r="T35" s="76"/>
    </row>
    <row r="36" spans="1:48" s="2" customFormat="1" ht="6.95" customHeight="1" x14ac:dyDescent="0.2">
      <c r="A36" s="76"/>
      <c r="B36" s="12"/>
      <c r="C36" s="13"/>
      <c r="D36" s="13"/>
      <c r="E36" s="13"/>
      <c r="F36" s="13"/>
      <c r="G36" s="13"/>
      <c r="H36" s="13"/>
      <c r="I36" s="13"/>
      <c r="J36" s="24"/>
      <c r="Q36" s="76"/>
      <c r="R36" s="76"/>
      <c r="S36" s="76"/>
      <c r="T36" s="76"/>
    </row>
    <row r="40" spans="1:48" s="2" customFormat="1" ht="6.95" customHeight="1" x14ac:dyDescent="0.2">
      <c r="A40" s="76"/>
      <c r="B40" s="14"/>
      <c r="C40" s="15"/>
      <c r="D40" s="15"/>
      <c r="E40" s="15"/>
      <c r="F40" s="15"/>
      <c r="G40" s="15"/>
      <c r="H40" s="15"/>
      <c r="I40" s="15"/>
      <c r="J40" s="24"/>
      <c r="Q40" s="76"/>
      <c r="R40" s="76"/>
      <c r="S40" s="76"/>
      <c r="T40" s="76"/>
    </row>
    <row r="41" spans="1:48" s="2" customFormat="1" ht="24.95" customHeight="1" x14ac:dyDescent="0.2">
      <c r="A41" s="76"/>
      <c r="B41" s="11"/>
      <c r="C41" s="8" t="s">
        <v>38</v>
      </c>
      <c r="D41" s="76"/>
      <c r="E41" s="76"/>
      <c r="F41" s="76"/>
      <c r="G41" s="76"/>
      <c r="H41" s="76"/>
      <c r="I41" s="76"/>
      <c r="J41" s="24"/>
      <c r="Q41" s="76"/>
      <c r="R41" s="76"/>
      <c r="S41" s="76"/>
      <c r="T41" s="76"/>
    </row>
    <row r="42" spans="1:48" s="2" customFormat="1" ht="10.35" customHeight="1" x14ac:dyDescent="0.2">
      <c r="A42" s="76"/>
      <c r="B42" s="11"/>
      <c r="C42" s="76"/>
      <c r="D42" s="76"/>
      <c r="E42" s="76"/>
      <c r="F42" s="76"/>
      <c r="G42" s="76"/>
      <c r="H42" s="76"/>
      <c r="I42" s="76"/>
      <c r="J42" s="24"/>
      <c r="Q42" s="76"/>
      <c r="R42" s="76"/>
      <c r="S42" s="76"/>
      <c r="T42" s="76"/>
    </row>
    <row r="43" spans="1:48" s="5" customFormat="1" ht="29.25" customHeight="1" x14ac:dyDescent="0.2">
      <c r="A43" s="34"/>
      <c r="B43" s="35"/>
      <c r="C43" s="36" t="s">
        <v>39</v>
      </c>
      <c r="D43" s="37" t="s">
        <v>8</v>
      </c>
      <c r="E43" s="37" t="s">
        <v>6</v>
      </c>
      <c r="F43" s="37" t="s">
        <v>7</v>
      </c>
      <c r="G43" s="37" t="s">
        <v>40</v>
      </c>
      <c r="H43" s="37" t="s">
        <v>41</v>
      </c>
      <c r="I43" s="38" t="s">
        <v>42</v>
      </c>
      <c r="J43" s="39"/>
      <c r="K43" s="17"/>
      <c r="L43" s="18"/>
      <c r="M43" s="18"/>
      <c r="N43" s="18"/>
      <c r="O43" s="18"/>
      <c r="P43" s="18"/>
      <c r="Q43" s="18"/>
      <c r="R43" s="19"/>
      <c r="S43" s="34"/>
      <c r="T43" s="34"/>
    </row>
    <row r="44" spans="1:48" s="2" customFormat="1" ht="22.9" customHeight="1" x14ac:dyDescent="0.2">
      <c r="A44" s="76"/>
      <c r="B44" s="11"/>
      <c r="C44" s="22" t="s">
        <v>49</v>
      </c>
      <c r="D44" s="76"/>
      <c r="E44" s="76"/>
      <c r="F44" s="76"/>
      <c r="G44" s="76"/>
      <c r="H44" s="76"/>
      <c r="I44" s="76"/>
      <c r="J44" s="11"/>
      <c r="K44" s="20"/>
      <c r="L44" s="16"/>
      <c r="M44" s="21"/>
      <c r="N44" s="40"/>
      <c r="O44" s="21"/>
      <c r="P44" s="40"/>
      <c r="Q44" s="21"/>
      <c r="R44" s="41"/>
      <c r="S44" s="76"/>
      <c r="T44" s="76"/>
      <c r="AC44" s="7"/>
      <c r="AD44" s="7"/>
      <c r="AT44" s="42"/>
    </row>
    <row r="45" spans="1:48" s="6" customFormat="1" ht="25.9" customHeight="1" x14ac:dyDescent="0.2">
      <c r="B45" s="43"/>
      <c r="D45" s="44" t="s">
        <v>10</v>
      </c>
      <c r="E45" s="45" t="s">
        <v>50</v>
      </c>
      <c r="F45" s="45" t="s">
        <v>51</v>
      </c>
      <c r="J45" s="43"/>
      <c r="K45" s="46"/>
      <c r="L45" s="47"/>
      <c r="M45" s="47"/>
      <c r="N45" s="48"/>
      <c r="O45" s="47"/>
      <c r="P45" s="48"/>
      <c r="Q45" s="47"/>
      <c r="R45" s="49"/>
      <c r="AA45" s="44"/>
      <c r="AC45" s="50"/>
      <c r="AD45" s="50"/>
      <c r="AH45" s="44"/>
      <c r="AT45" s="51"/>
    </row>
    <row r="46" spans="1:48" s="6" customFormat="1" ht="22.9" customHeight="1" x14ac:dyDescent="0.2">
      <c r="B46" s="43"/>
      <c r="D46" s="44" t="s">
        <v>10</v>
      </c>
      <c r="E46" s="52" t="s">
        <v>53</v>
      </c>
      <c r="F46" s="52" t="s">
        <v>54</v>
      </c>
      <c r="J46" s="43"/>
      <c r="K46" s="46"/>
      <c r="L46" s="47"/>
      <c r="M46" s="47"/>
      <c r="N46" s="48"/>
      <c r="O46" s="47"/>
      <c r="P46" s="48"/>
      <c r="Q46" s="47"/>
      <c r="R46" s="49"/>
      <c r="AA46" s="44"/>
      <c r="AC46" s="50"/>
      <c r="AD46" s="50"/>
      <c r="AH46" s="44"/>
      <c r="AT46" s="51"/>
    </row>
    <row r="47" spans="1:48" s="2" customFormat="1" ht="36" customHeight="1" x14ac:dyDescent="0.2">
      <c r="A47" s="76"/>
      <c r="B47" s="53"/>
      <c r="C47" s="54" t="s">
        <v>13</v>
      </c>
      <c r="D47" s="54" t="s">
        <v>55</v>
      </c>
      <c r="E47" s="55" t="s">
        <v>56</v>
      </c>
      <c r="F47" s="56" t="s">
        <v>57</v>
      </c>
      <c r="G47" s="57" t="s">
        <v>58</v>
      </c>
      <c r="H47" s="80">
        <v>240</v>
      </c>
      <c r="I47" s="81">
        <v>100</v>
      </c>
      <c r="J47" s="11"/>
      <c r="K47" s="58"/>
      <c r="L47" s="59"/>
      <c r="M47" s="60"/>
      <c r="N47" s="60"/>
      <c r="O47" s="60"/>
      <c r="P47" s="60"/>
      <c r="Q47" s="60"/>
      <c r="R47" s="61"/>
      <c r="S47" s="76"/>
      <c r="T47" s="76"/>
      <c r="AA47" s="62"/>
      <c r="AC47" s="62"/>
      <c r="AD47" s="62"/>
      <c r="AH47" s="7"/>
      <c r="AN47" s="63"/>
      <c r="AO47" s="63"/>
      <c r="AP47" s="63"/>
      <c r="AQ47" s="63"/>
      <c r="AR47" s="63"/>
      <c r="AS47" s="7"/>
      <c r="AT47" s="63"/>
      <c r="AU47" s="7"/>
      <c r="AV47" s="62"/>
    </row>
    <row r="48" spans="1:48" s="2" customFormat="1" ht="48" customHeight="1" x14ac:dyDescent="0.2">
      <c r="A48" s="76"/>
      <c r="B48" s="53"/>
      <c r="C48" s="54" t="s">
        <v>14</v>
      </c>
      <c r="D48" s="54" t="s">
        <v>55</v>
      </c>
      <c r="E48" s="55" t="s">
        <v>61</v>
      </c>
      <c r="F48" s="56" t="s">
        <v>62</v>
      </c>
      <c r="G48" s="57" t="s">
        <v>63</v>
      </c>
      <c r="H48" s="80">
        <v>65</v>
      </c>
      <c r="I48" s="81">
        <v>1250</v>
      </c>
      <c r="J48" s="11"/>
      <c r="K48" s="58"/>
      <c r="L48" s="59"/>
      <c r="M48" s="60"/>
      <c r="N48" s="60"/>
      <c r="O48" s="60"/>
      <c r="P48" s="60"/>
      <c r="Q48" s="60"/>
      <c r="R48" s="61"/>
      <c r="S48" s="76"/>
      <c r="T48" s="76"/>
      <c r="AA48" s="62"/>
      <c r="AC48" s="62"/>
      <c r="AD48" s="62"/>
      <c r="AH48" s="7"/>
      <c r="AN48" s="63"/>
      <c r="AO48" s="63"/>
      <c r="AP48" s="63"/>
      <c r="AQ48" s="63"/>
      <c r="AR48" s="63"/>
      <c r="AS48" s="7"/>
      <c r="AT48" s="63"/>
      <c r="AU48" s="7"/>
      <c r="AV48" s="62"/>
    </row>
    <row r="49" spans="1:48" s="2" customFormat="1" ht="36" customHeight="1" x14ac:dyDescent="0.2">
      <c r="A49" s="76"/>
      <c r="B49" s="53"/>
      <c r="C49" s="54" t="s">
        <v>53</v>
      </c>
      <c r="D49" s="54" t="s">
        <v>55</v>
      </c>
      <c r="E49" s="55" t="s">
        <v>65</v>
      </c>
      <c r="F49" s="56" t="s">
        <v>66</v>
      </c>
      <c r="G49" s="57" t="s">
        <v>63</v>
      </c>
      <c r="H49" s="80">
        <v>100</v>
      </c>
      <c r="I49" s="81">
        <v>785</v>
      </c>
      <c r="J49" s="11"/>
      <c r="K49" s="58"/>
      <c r="L49" s="59"/>
      <c r="M49" s="60"/>
      <c r="N49" s="60"/>
      <c r="O49" s="60"/>
      <c r="P49" s="60"/>
      <c r="Q49" s="60"/>
      <c r="R49" s="61"/>
      <c r="S49" s="76"/>
      <c r="T49" s="76"/>
      <c r="AA49" s="62"/>
      <c r="AC49" s="62"/>
      <c r="AD49" s="62"/>
      <c r="AH49" s="7"/>
      <c r="AN49" s="63"/>
      <c r="AO49" s="63"/>
      <c r="AP49" s="63"/>
      <c r="AQ49" s="63"/>
      <c r="AR49" s="63"/>
      <c r="AS49" s="7"/>
      <c r="AT49" s="63"/>
      <c r="AU49" s="7"/>
      <c r="AV49" s="62"/>
    </row>
    <row r="50" spans="1:48" s="2" customFormat="1" ht="36" customHeight="1" x14ac:dyDescent="0.2">
      <c r="A50" s="76"/>
      <c r="B50" s="53"/>
      <c r="C50" s="54" t="s">
        <v>59</v>
      </c>
      <c r="D50" s="54" t="s">
        <v>55</v>
      </c>
      <c r="E50" s="55" t="s">
        <v>68</v>
      </c>
      <c r="F50" s="56" t="s">
        <v>69</v>
      </c>
      <c r="G50" s="57" t="s">
        <v>63</v>
      </c>
      <c r="H50" s="80">
        <v>100</v>
      </c>
      <c r="I50" s="81">
        <v>937</v>
      </c>
      <c r="J50" s="11"/>
      <c r="K50" s="58"/>
      <c r="L50" s="59"/>
      <c r="M50" s="60"/>
      <c r="N50" s="60"/>
      <c r="O50" s="60"/>
      <c r="P50" s="60"/>
      <c r="Q50" s="60"/>
      <c r="R50" s="61"/>
      <c r="S50" s="76"/>
      <c r="T50" s="76"/>
      <c r="AA50" s="62"/>
      <c r="AC50" s="62"/>
      <c r="AD50" s="62"/>
      <c r="AH50" s="7"/>
      <c r="AN50" s="63"/>
      <c r="AO50" s="63"/>
      <c r="AP50" s="63"/>
      <c r="AQ50" s="63"/>
      <c r="AR50" s="63"/>
      <c r="AS50" s="7"/>
      <c r="AT50" s="63"/>
      <c r="AU50" s="7"/>
      <c r="AV50" s="62"/>
    </row>
    <row r="51" spans="1:48" s="2" customFormat="1" ht="36" customHeight="1" x14ac:dyDescent="0.2">
      <c r="A51" s="76"/>
      <c r="B51" s="53"/>
      <c r="C51" s="54" t="s">
        <v>71</v>
      </c>
      <c r="D51" s="54" t="s">
        <v>55</v>
      </c>
      <c r="E51" s="55" t="s">
        <v>72</v>
      </c>
      <c r="F51" s="56" t="s">
        <v>73</v>
      </c>
      <c r="G51" s="57" t="s">
        <v>63</v>
      </c>
      <c r="H51" s="80">
        <v>130</v>
      </c>
      <c r="I51" s="81">
        <v>500</v>
      </c>
      <c r="J51" s="11"/>
      <c r="K51" s="58"/>
      <c r="L51" s="59"/>
      <c r="M51" s="60"/>
      <c r="N51" s="60"/>
      <c r="O51" s="60"/>
      <c r="P51" s="60"/>
      <c r="Q51" s="60"/>
      <c r="R51" s="61"/>
      <c r="S51" s="76"/>
      <c r="T51" s="76"/>
      <c r="AA51" s="62"/>
      <c r="AC51" s="62"/>
      <c r="AD51" s="62"/>
      <c r="AH51" s="7"/>
      <c r="AN51" s="63"/>
      <c r="AO51" s="63"/>
      <c r="AP51" s="63"/>
      <c r="AQ51" s="63"/>
      <c r="AR51" s="63"/>
      <c r="AS51" s="7"/>
      <c r="AT51" s="63"/>
      <c r="AU51" s="7"/>
      <c r="AV51" s="62"/>
    </row>
    <row r="52" spans="1:48" s="6" customFormat="1" ht="22.9" customHeight="1" x14ac:dyDescent="0.2">
      <c r="B52" s="43"/>
      <c r="D52" s="44" t="s">
        <v>10</v>
      </c>
      <c r="E52" s="52" t="s">
        <v>75</v>
      </c>
      <c r="F52" s="52" t="s">
        <v>76</v>
      </c>
      <c r="H52" s="82"/>
      <c r="J52" s="43"/>
      <c r="K52" s="46"/>
      <c r="L52" s="47"/>
      <c r="M52" s="47"/>
      <c r="N52" s="48"/>
      <c r="O52" s="47"/>
      <c r="P52" s="48"/>
      <c r="Q52" s="47"/>
      <c r="R52" s="49"/>
      <c r="AA52" s="44"/>
      <c r="AC52" s="50"/>
      <c r="AD52" s="50"/>
      <c r="AH52" s="44"/>
      <c r="AT52" s="51"/>
    </row>
    <row r="53" spans="1:48" s="2" customFormat="1" ht="16.5" customHeight="1" x14ac:dyDescent="0.2">
      <c r="A53" s="76"/>
      <c r="B53" s="53"/>
      <c r="C53" s="54" t="s">
        <v>75</v>
      </c>
      <c r="D53" s="54" t="s">
        <v>55</v>
      </c>
      <c r="E53" s="55" t="s">
        <v>77</v>
      </c>
      <c r="F53" s="56" t="s">
        <v>78</v>
      </c>
      <c r="G53" s="57" t="s">
        <v>63</v>
      </c>
      <c r="H53" s="80">
        <v>40</v>
      </c>
      <c r="I53" s="81">
        <v>420</v>
      </c>
      <c r="J53" s="11"/>
      <c r="K53" s="58"/>
      <c r="L53" s="59"/>
      <c r="M53" s="60"/>
      <c r="N53" s="60"/>
      <c r="O53" s="60"/>
      <c r="P53" s="60"/>
      <c r="Q53" s="60"/>
      <c r="R53" s="61"/>
      <c r="S53" s="76"/>
      <c r="T53" s="76"/>
      <c r="AA53" s="62"/>
      <c r="AC53" s="62"/>
      <c r="AD53" s="62"/>
      <c r="AH53" s="7"/>
      <c r="AN53" s="63"/>
      <c r="AO53" s="63"/>
      <c r="AP53" s="63"/>
      <c r="AQ53" s="63"/>
      <c r="AR53" s="63"/>
      <c r="AS53" s="7"/>
      <c r="AT53" s="63"/>
      <c r="AU53" s="7"/>
      <c r="AV53" s="62"/>
    </row>
    <row r="54" spans="1:48" s="2" customFormat="1" ht="36" customHeight="1" x14ac:dyDescent="0.2">
      <c r="A54" s="76"/>
      <c r="B54" s="53"/>
      <c r="C54" s="54" t="s">
        <v>80</v>
      </c>
      <c r="D54" s="54" t="s">
        <v>55</v>
      </c>
      <c r="E54" s="55" t="s">
        <v>81</v>
      </c>
      <c r="F54" s="56" t="s">
        <v>82</v>
      </c>
      <c r="G54" s="57" t="s">
        <v>63</v>
      </c>
      <c r="H54" s="80">
        <v>600</v>
      </c>
      <c r="I54" s="81">
        <v>210</v>
      </c>
      <c r="J54" s="11"/>
      <c r="K54" s="58"/>
      <c r="L54" s="59"/>
      <c r="M54" s="60"/>
      <c r="N54" s="60"/>
      <c r="O54" s="60"/>
      <c r="P54" s="60"/>
      <c r="Q54" s="60"/>
      <c r="R54" s="61"/>
      <c r="S54" s="76"/>
      <c r="T54" s="76"/>
      <c r="AA54" s="62"/>
      <c r="AC54" s="62"/>
      <c r="AD54" s="62"/>
      <c r="AH54" s="7"/>
      <c r="AN54" s="63"/>
      <c r="AO54" s="63"/>
      <c r="AP54" s="63"/>
      <c r="AQ54" s="63"/>
      <c r="AR54" s="63"/>
      <c r="AS54" s="7"/>
      <c r="AT54" s="63"/>
      <c r="AU54" s="7"/>
      <c r="AV54" s="62"/>
    </row>
    <row r="55" spans="1:48" s="2" customFormat="1" ht="24" customHeight="1" x14ac:dyDescent="0.2">
      <c r="A55" s="76"/>
      <c r="B55" s="53"/>
      <c r="C55" s="54" t="s">
        <v>84</v>
      </c>
      <c r="D55" s="54" t="s">
        <v>55</v>
      </c>
      <c r="E55" s="55" t="s">
        <v>85</v>
      </c>
      <c r="F55" s="56" t="s">
        <v>86</v>
      </c>
      <c r="G55" s="57" t="s">
        <v>63</v>
      </c>
      <c r="H55" s="80">
        <v>600</v>
      </c>
      <c r="I55" s="81">
        <v>138</v>
      </c>
      <c r="J55" s="11"/>
      <c r="K55" s="58"/>
      <c r="L55" s="59"/>
      <c r="M55" s="60"/>
      <c r="N55" s="60"/>
      <c r="O55" s="60"/>
      <c r="P55" s="60"/>
      <c r="Q55" s="60"/>
      <c r="R55" s="61"/>
      <c r="S55" s="76"/>
      <c r="T55" s="76"/>
      <c r="AA55" s="62"/>
      <c r="AC55" s="62"/>
      <c r="AD55" s="62"/>
      <c r="AH55" s="7"/>
      <c r="AN55" s="63"/>
      <c r="AO55" s="63"/>
      <c r="AP55" s="63"/>
      <c r="AQ55" s="63"/>
      <c r="AR55" s="63"/>
      <c r="AS55" s="7"/>
      <c r="AT55" s="63"/>
      <c r="AU55" s="7"/>
      <c r="AV55" s="62"/>
    </row>
    <row r="56" spans="1:48" s="2" customFormat="1" ht="36" customHeight="1" x14ac:dyDescent="0.2">
      <c r="A56" s="76"/>
      <c r="B56" s="53"/>
      <c r="C56" s="54" t="s">
        <v>88</v>
      </c>
      <c r="D56" s="54" t="s">
        <v>55</v>
      </c>
      <c r="E56" s="55" t="s">
        <v>89</v>
      </c>
      <c r="F56" s="56" t="s">
        <v>90</v>
      </c>
      <c r="G56" s="57" t="s">
        <v>63</v>
      </c>
      <c r="H56" s="80">
        <v>650</v>
      </c>
      <c r="I56" s="81">
        <v>245</v>
      </c>
      <c r="J56" s="11"/>
      <c r="K56" s="58"/>
      <c r="L56" s="59"/>
      <c r="M56" s="60"/>
      <c r="N56" s="60"/>
      <c r="O56" s="60"/>
      <c r="P56" s="60"/>
      <c r="Q56" s="60"/>
      <c r="R56" s="61"/>
      <c r="S56" s="76"/>
      <c r="T56" s="76"/>
      <c r="AA56" s="62"/>
      <c r="AC56" s="62"/>
      <c r="AD56" s="62"/>
      <c r="AH56" s="7"/>
      <c r="AN56" s="63"/>
      <c r="AO56" s="63"/>
      <c r="AP56" s="63"/>
      <c r="AQ56" s="63"/>
      <c r="AR56" s="63"/>
      <c r="AS56" s="7"/>
      <c r="AT56" s="63"/>
      <c r="AU56" s="7"/>
      <c r="AV56" s="62"/>
    </row>
    <row r="57" spans="1:48" s="2" customFormat="1" ht="24" customHeight="1" x14ac:dyDescent="0.2">
      <c r="A57" s="76"/>
      <c r="B57" s="53"/>
      <c r="C57" s="54" t="s">
        <v>92</v>
      </c>
      <c r="D57" s="54" t="s">
        <v>55</v>
      </c>
      <c r="E57" s="55" t="s">
        <v>93</v>
      </c>
      <c r="F57" s="56" t="s">
        <v>94</v>
      </c>
      <c r="G57" s="57" t="s">
        <v>58</v>
      </c>
      <c r="H57" s="80">
        <v>70</v>
      </c>
      <c r="I57" s="81">
        <v>100</v>
      </c>
      <c r="J57" s="11"/>
      <c r="K57" s="58"/>
      <c r="L57" s="59"/>
      <c r="M57" s="60"/>
      <c r="N57" s="60"/>
      <c r="O57" s="60"/>
      <c r="P57" s="60"/>
      <c r="Q57" s="60"/>
      <c r="R57" s="61"/>
      <c r="S57" s="76"/>
      <c r="T57" s="76"/>
      <c r="AA57" s="62"/>
      <c r="AC57" s="62"/>
      <c r="AD57" s="62"/>
      <c r="AH57" s="7"/>
      <c r="AN57" s="63"/>
      <c r="AO57" s="63"/>
      <c r="AP57" s="63"/>
      <c r="AQ57" s="63"/>
      <c r="AR57" s="63"/>
      <c r="AS57" s="7"/>
      <c r="AT57" s="63"/>
      <c r="AU57" s="7"/>
      <c r="AV57" s="62"/>
    </row>
    <row r="58" spans="1:48" s="2" customFormat="1" ht="24" customHeight="1" x14ac:dyDescent="0.2">
      <c r="A58" s="76"/>
      <c r="B58" s="53"/>
      <c r="C58" s="54" t="s">
        <v>96</v>
      </c>
      <c r="D58" s="54" t="s">
        <v>55</v>
      </c>
      <c r="E58" s="55" t="s">
        <v>97</v>
      </c>
      <c r="F58" s="56" t="s">
        <v>98</v>
      </c>
      <c r="G58" s="57" t="s">
        <v>99</v>
      </c>
      <c r="H58" s="80">
        <v>270</v>
      </c>
      <c r="I58" s="81">
        <v>165</v>
      </c>
      <c r="J58" s="11"/>
      <c r="K58" s="58"/>
      <c r="L58" s="59"/>
      <c r="M58" s="60"/>
      <c r="N58" s="60"/>
      <c r="O58" s="60"/>
      <c r="P58" s="60"/>
      <c r="Q58" s="60"/>
      <c r="R58" s="61"/>
      <c r="S58" s="76"/>
      <c r="T58" s="76"/>
      <c r="AA58" s="62"/>
      <c r="AC58" s="62"/>
      <c r="AD58" s="62"/>
      <c r="AH58" s="7"/>
      <c r="AN58" s="63"/>
      <c r="AO58" s="63"/>
      <c r="AP58" s="63"/>
      <c r="AQ58" s="63"/>
      <c r="AR58" s="63"/>
      <c r="AS58" s="7"/>
      <c r="AT58" s="63"/>
      <c r="AU58" s="7"/>
      <c r="AV58" s="62"/>
    </row>
    <row r="59" spans="1:48" s="2" customFormat="1" ht="24" customHeight="1" x14ac:dyDescent="0.2">
      <c r="A59" s="76"/>
      <c r="B59" s="53"/>
      <c r="C59" s="54" t="s">
        <v>101</v>
      </c>
      <c r="D59" s="54" t="s">
        <v>55</v>
      </c>
      <c r="E59" s="55" t="s">
        <v>102</v>
      </c>
      <c r="F59" s="56" t="s">
        <v>103</v>
      </c>
      <c r="G59" s="57" t="s">
        <v>104</v>
      </c>
      <c r="H59" s="80">
        <v>100</v>
      </c>
      <c r="I59" s="81">
        <v>4250</v>
      </c>
      <c r="J59" s="11"/>
      <c r="K59" s="58"/>
      <c r="L59" s="59"/>
      <c r="M59" s="60"/>
      <c r="N59" s="60"/>
      <c r="O59" s="60"/>
      <c r="P59" s="60"/>
      <c r="Q59" s="60"/>
      <c r="R59" s="61"/>
      <c r="S59" s="76"/>
      <c r="T59" s="76"/>
      <c r="AA59" s="62"/>
      <c r="AC59" s="62"/>
      <c r="AD59" s="62"/>
      <c r="AH59" s="7"/>
      <c r="AN59" s="63"/>
      <c r="AO59" s="63"/>
      <c r="AP59" s="63"/>
      <c r="AQ59" s="63"/>
      <c r="AR59" s="63"/>
      <c r="AS59" s="7"/>
      <c r="AT59" s="63"/>
      <c r="AU59" s="7"/>
      <c r="AV59" s="62"/>
    </row>
    <row r="60" spans="1:48" s="2" customFormat="1" ht="36" customHeight="1" x14ac:dyDescent="0.2">
      <c r="A60" s="76"/>
      <c r="B60" s="53"/>
      <c r="C60" s="54" t="s">
        <v>106</v>
      </c>
      <c r="D60" s="54" t="s">
        <v>55</v>
      </c>
      <c r="E60" s="55" t="s">
        <v>107</v>
      </c>
      <c r="F60" s="56" t="s">
        <v>108</v>
      </c>
      <c r="G60" s="57" t="s">
        <v>58</v>
      </c>
      <c r="H60" s="80">
        <v>100</v>
      </c>
      <c r="I60" s="81">
        <v>750</v>
      </c>
      <c r="J60" s="11"/>
      <c r="K60" s="58"/>
      <c r="L60" s="59"/>
      <c r="M60" s="60"/>
      <c r="N60" s="60"/>
      <c r="O60" s="60"/>
      <c r="P60" s="60"/>
      <c r="Q60" s="60"/>
      <c r="R60" s="61"/>
      <c r="S60" s="76"/>
      <c r="T60" s="76"/>
      <c r="AA60" s="62"/>
      <c r="AC60" s="62"/>
      <c r="AD60" s="62"/>
      <c r="AH60" s="7"/>
      <c r="AN60" s="63"/>
      <c r="AO60" s="63"/>
      <c r="AP60" s="63"/>
      <c r="AQ60" s="63"/>
      <c r="AR60" s="63"/>
      <c r="AS60" s="7"/>
      <c r="AT60" s="63"/>
      <c r="AU60" s="7"/>
      <c r="AV60" s="62"/>
    </row>
    <row r="61" spans="1:48" s="2" customFormat="1" ht="24" customHeight="1" x14ac:dyDescent="0.2">
      <c r="A61" s="76"/>
      <c r="B61" s="53"/>
      <c r="C61" s="64" t="s">
        <v>110</v>
      </c>
      <c r="D61" s="64" t="s">
        <v>111</v>
      </c>
      <c r="E61" s="65" t="s">
        <v>112</v>
      </c>
      <c r="F61" s="66" t="s">
        <v>113</v>
      </c>
      <c r="G61" s="67" t="s">
        <v>58</v>
      </c>
      <c r="H61" s="83">
        <v>40</v>
      </c>
      <c r="I61" s="84">
        <v>1330</v>
      </c>
      <c r="J61" s="68"/>
      <c r="K61" s="69"/>
      <c r="L61" s="70"/>
      <c r="M61" s="60"/>
      <c r="N61" s="60"/>
      <c r="O61" s="60"/>
      <c r="P61" s="60"/>
      <c r="Q61" s="60"/>
      <c r="R61" s="61"/>
      <c r="S61" s="76"/>
      <c r="T61" s="76"/>
      <c r="AA61" s="62"/>
      <c r="AC61" s="62"/>
      <c r="AD61" s="62"/>
      <c r="AH61" s="7"/>
      <c r="AN61" s="63"/>
      <c r="AO61" s="63"/>
      <c r="AP61" s="63"/>
      <c r="AQ61" s="63"/>
      <c r="AR61" s="63"/>
      <c r="AS61" s="7"/>
      <c r="AT61" s="63"/>
      <c r="AU61" s="7"/>
      <c r="AV61" s="62"/>
    </row>
    <row r="62" spans="1:48" s="2" customFormat="1" ht="24" customHeight="1" x14ac:dyDescent="0.2">
      <c r="A62" s="76"/>
      <c r="B62" s="53"/>
      <c r="C62" s="64" t="s">
        <v>2</v>
      </c>
      <c r="D62" s="64" t="s">
        <v>111</v>
      </c>
      <c r="E62" s="65" t="s">
        <v>115</v>
      </c>
      <c r="F62" s="66" t="s">
        <v>116</v>
      </c>
      <c r="G62" s="67" t="s">
        <v>58</v>
      </c>
      <c r="H62" s="83">
        <v>40</v>
      </c>
      <c r="I62" s="84">
        <v>1330</v>
      </c>
      <c r="J62" s="68"/>
      <c r="K62" s="69"/>
      <c r="L62" s="70"/>
      <c r="M62" s="60"/>
      <c r="N62" s="60"/>
      <c r="O62" s="60"/>
      <c r="P62" s="60"/>
      <c r="Q62" s="60"/>
      <c r="R62" s="61"/>
      <c r="S62" s="76"/>
      <c r="T62" s="76"/>
      <c r="AA62" s="62"/>
      <c r="AC62" s="62"/>
      <c r="AD62" s="62"/>
      <c r="AH62" s="7"/>
      <c r="AN62" s="63"/>
      <c r="AO62" s="63"/>
      <c r="AP62" s="63"/>
      <c r="AQ62" s="63"/>
      <c r="AR62" s="63"/>
      <c r="AS62" s="7"/>
      <c r="AT62" s="63"/>
      <c r="AU62" s="7"/>
      <c r="AV62" s="62"/>
    </row>
    <row r="63" spans="1:48" s="6" customFormat="1" ht="22.9" customHeight="1" x14ac:dyDescent="0.2">
      <c r="B63" s="43"/>
      <c r="D63" s="44" t="s">
        <v>10</v>
      </c>
      <c r="E63" s="52" t="s">
        <v>88</v>
      </c>
      <c r="F63" s="52" t="s">
        <v>118</v>
      </c>
      <c r="H63" s="82"/>
      <c r="J63" s="43"/>
      <c r="K63" s="46"/>
      <c r="L63" s="47"/>
      <c r="M63" s="47"/>
      <c r="N63" s="48"/>
      <c r="O63" s="47"/>
      <c r="P63" s="48"/>
      <c r="Q63" s="47"/>
      <c r="R63" s="49"/>
      <c r="AA63" s="44"/>
      <c r="AC63" s="50"/>
      <c r="AD63" s="50"/>
      <c r="AH63" s="44"/>
      <c r="AT63" s="51"/>
    </row>
    <row r="64" spans="1:48" s="2" customFormat="1" ht="36" customHeight="1" x14ac:dyDescent="0.2">
      <c r="A64" s="76"/>
      <c r="B64" s="53"/>
      <c r="C64" s="54" t="s">
        <v>119</v>
      </c>
      <c r="D64" s="54" t="s">
        <v>55</v>
      </c>
      <c r="E64" s="55" t="s">
        <v>120</v>
      </c>
      <c r="F64" s="56" t="s">
        <v>121</v>
      </c>
      <c r="G64" s="57" t="s">
        <v>63</v>
      </c>
      <c r="H64" s="80">
        <v>100</v>
      </c>
      <c r="I64" s="81">
        <v>60</v>
      </c>
      <c r="J64" s="11"/>
      <c r="K64" s="58"/>
      <c r="L64" s="59"/>
      <c r="M64" s="60"/>
      <c r="N64" s="60"/>
      <c r="O64" s="60"/>
      <c r="P64" s="60"/>
      <c r="Q64" s="60"/>
      <c r="R64" s="61"/>
      <c r="S64" s="76"/>
      <c r="T64" s="76"/>
      <c r="AA64" s="62"/>
      <c r="AC64" s="62"/>
      <c r="AD64" s="62"/>
      <c r="AH64" s="7"/>
      <c r="AN64" s="63"/>
      <c r="AO64" s="63"/>
      <c r="AP64" s="63"/>
      <c r="AQ64" s="63"/>
      <c r="AR64" s="63"/>
      <c r="AS64" s="7"/>
      <c r="AT64" s="63"/>
      <c r="AU64" s="7"/>
      <c r="AV64" s="62"/>
    </row>
    <row r="65" spans="1:48" s="2" customFormat="1" ht="24" customHeight="1" x14ac:dyDescent="0.2">
      <c r="A65" s="76"/>
      <c r="B65" s="53"/>
      <c r="C65" s="54" t="s">
        <v>123</v>
      </c>
      <c r="D65" s="54" t="s">
        <v>55</v>
      </c>
      <c r="E65" s="55" t="s">
        <v>124</v>
      </c>
      <c r="F65" s="56" t="s">
        <v>125</v>
      </c>
      <c r="G65" s="57" t="s">
        <v>126</v>
      </c>
      <c r="H65" s="80">
        <v>600</v>
      </c>
      <c r="I65" s="81">
        <v>10</v>
      </c>
      <c r="J65" s="11"/>
      <c r="K65" s="58"/>
      <c r="L65" s="59"/>
      <c r="M65" s="60"/>
      <c r="N65" s="60"/>
      <c r="O65" s="60"/>
      <c r="P65" s="60"/>
      <c r="Q65" s="60"/>
      <c r="R65" s="61"/>
      <c r="S65" s="76"/>
      <c r="T65" s="76"/>
      <c r="AA65" s="62"/>
      <c r="AC65" s="62"/>
      <c r="AD65" s="62"/>
      <c r="AH65" s="7"/>
      <c r="AN65" s="63"/>
      <c r="AO65" s="63"/>
      <c r="AP65" s="63"/>
      <c r="AQ65" s="63"/>
      <c r="AR65" s="63"/>
      <c r="AS65" s="7"/>
      <c r="AT65" s="63"/>
      <c r="AU65" s="7"/>
      <c r="AV65" s="62"/>
    </row>
    <row r="66" spans="1:48" s="2" customFormat="1" ht="24" customHeight="1" x14ac:dyDescent="0.2">
      <c r="A66" s="76"/>
      <c r="B66" s="53"/>
      <c r="C66" s="54" t="s">
        <v>128</v>
      </c>
      <c r="D66" s="54" t="s">
        <v>55</v>
      </c>
      <c r="E66" s="55" t="s">
        <v>129</v>
      </c>
      <c r="F66" s="56" t="s">
        <v>130</v>
      </c>
      <c r="G66" s="57" t="s">
        <v>126</v>
      </c>
      <c r="H66" s="80">
        <v>600</v>
      </c>
      <c r="I66" s="81">
        <v>200</v>
      </c>
      <c r="J66" s="11"/>
      <c r="K66" s="58"/>
      <c r="L66" s="59"/>
      <c r="M66" s="60"/>
      <c r="N66" s="60"/>
      <c r="O66" s="60"/>
      <c r="P66" s="60"/>
      <c r="Q66" s="60"/>
      <c r="R66" s="61"/>
      <c r="S66" s="76"/>
      <c r="T66" s="76"/>
      <c r="AA66" s="62"/>
      <c r="AC66" s="62"/>
      <c r="AD66" s="62"/>
      <c r="AH66" s="7"/>
      <c r="AN66" s="63"/>
      <c r="AO66" s="63"/>
      <c r="AP66" s="63"/>
      <c r="AQ66" s="63"/>
      <c r="AR66" s="63"/>
      <c r="AS66" s="7"/>
      <c r="AT66" s="63"/>
      <c r="AU66" s="7"/>
      <c r="AV66" s="62"/>
    </row>
    <row r="67" spans="1:48" s="2" customFormat="1" ht="36" customHeight="1" x14ac:dyDescent="0.2">
      <c r="A67" s="76"/>
      <c r="B67" s="53"/>
      <c r="C67" s="54" t="s">
        <v>132</v>
      </c>
      <c r="D67" s="54" t="s">
        <v>55</v>
      </c>
      <c r="E67" s="55" t="s">
        <v>133</v>
      </c>
      <c r="F67" s="56" t="s">
        <v>134</v>
      </c>
      <c r="G67" s="57" t="s">
        <v>63</v>
      </c>
      <c r="H67" s="80">
        <v>600</v>
      </c>
      <c r="I67" s="81">
        <v>98</v>
      </c>
      <c r="J67" s="11"/>
      <c r="K67" s="58"/>
      <c r="L67" s="59"/>
      <c r="M67" s="60"/>
      <c r="N67" s="60"/>
      <c r="O67" s="60"/>
      <c r="P67" s="60"/>
      <c r="Q67" s="60"/>
      <c r="R67" s="61"/>
      <c r="S67" s="76"/>
      <c r="T67" s="76"/>
      <c r="AA67" s="62"/>
      <c r="AC67" s="62"/>
      <c r="AD67" s="62"/>
      <c r="AH67" s="7"/>
      <c r="AN67" s="63"/>
      <c r="AO67" s="63"/>
      <c r="AP67" s="63"/>
      <c r="AQ67" s="63"/>
      <c r="AR67" s="63"/>
      <c r="AS67" s="7"/>
      <c r="AT67" s="63"/>
      <c r="AU67" s="7"/>
      <c r="AV67" s="62"/>
    </row>
    <row r="68" spans="1:48" s="2" customFormat="1" ht="36" customHeight="1" x14ac:dyDescent="0.2">
      <c r="A68" s="76"/>
      <c r="B68" s="53"/>
      <c r="C68" s="54" t="s">
        <v>136</v>
      </c>
      <c r="D68" s="54" t="s">
        <v>55</v>
      </c>
      <c r="E68" s="55" t="s">
        <v>137</v>
      </c>
      <c r="F68" s="56" t="s">
        <v>138</v>
      </c>
      <c r="G68" s="57" t="s">
        <v>63</v>
      </c>
      <c r="H68" s="80">
        <v>350</v>
      </c>
      <c r="I68" s="81">
        <v>125</v>
      </c>
      <c r="J68" s="11"/>
      <c r="K68" s="58"/>
      <c r="L68" s="59"/>
      <c r="M68" s="60"/>
      <c r="N68" s="60"/>
      <c r="O68" s="60"/>
      <c r="P68" s="60"/>
      <c r="Q68" s="60"/>
      <c r="R68" s="61"/>
      <c r="S68" s="76"/>
      <c r="T68" s="76"/>
      <c r="AA68" s="62"/>
      <c r="AC68" s="62"/>
      <c r="AD68" s="62"/>
      <c r="AH68" s="7"/>
      <c r="AN68" s="63"/>
      <c r="AO68" s="63"/>
      <c r="AP68" s="63"/>
      <c r="AQ68" s="63"/>
      <c r="AR68" s="63"/>
      <c r="AS68" s="7"/>
      <c r="AT68" s="63"/>
      <c r="AU68" s="7"/>
      <c r="AV68" s="62"/>
    </row>
    <row r="69" spans="1:48" s="2" customFormat="1" ht="36" customHeight="1" x14ac:dyDescent="0.2">
      <c r="A69" s="76"/>
      <c r="B69" s="53"/>
      <c r="C69" s="54" t="s">
        <v>1</v>
      </c>
      <c r="D69" s="54" t="s">
        <v>55</v>
      </c>
      <c r="E69" s="55" t="s">
        <v>140</v>
      </c>
      <c r="F69" s="56" t="s">
        <v>141</v>
      </c>
      <c r="G69" s="57" t="s">
        <v>63</v>
      </c>
      <c r="H69" s="80">
        <v>55</v>
      </c>
      <c r="I69" s="81">
        <v>210</v>
      </c>
      <c r="J69" s="11"/>
      <c r="K69" s="58"/>
      <c r="L69" s="59"/>
      <c r="M69" s="60"/>
      <c r="N69" s="60"/>
      <c r="O69" s="60"/>
      <c r="P69" s="60"/>
      <c r="Q69" s="60"/>
      <c r="R69" s="61"/>
      <c r="S69" s="76"/>
      <c r="T69" s="76"/>
      <c r="AA69" s="62"/>
      <c r="AC69" s="62"/>
      <c r="AD69" s="62"/>
      <c r="AH69" s="7"/>
      <c r="AN69" s="63"/>
      <c r="AO69" s="63"/>
      <c r="AP69" s="63"/>
      <c r="AQ69" s="63"/>
      <c r="AR69" s="63"/>
      <c r="AS69" s="7"/>
      <c r="AT69" s="63"/>
      <c r="AU69" s="7"/>
      <c r="AV69" s="62"/>
    </row>
    <row r="70" spans="1:48" s="2" customFormat="1" ht="36" customHeight="1" x14ac:dyDescent="0.2">
      <c r="A70" s="76"/>
      <c r="B70" s="53"/>
      <c r="C70" s="54" t="s">
        <v>143</v>
      </c>
      <c r="D70" s="54" t="s">
        <v>55</v>
      </c>
      <c r="E70" s="55" t="s">
        <v>144</v>
      </c>
      <c r="F70" s="56" t="s">
        <v>145</v>
      </c>
      <c r="G70" s="57" t="s">
        <v>63</v>
      </c>
      <c r="H70" s="80">
        <v>55</v>
      </c>
      <c r="I70" s="81">
        <v>320</v>
      </c>
      <c r="J70" s="11"/>
      <c r="K70" s="58"/>
      <c r="L70" s="59"/>
      <c r="M70" s="60"/>
      <c r="N70" s="60"/>
      <c r="O70" s="60"/>
      <c r="P70" s="60"/>
      <c r="Q70" s="60"/>
      <c r="R70" s="61"/>
      <c r="S70" s="76"/>
      <c r="T70" s="76"/>
      <c r="AA70" s="62"/>
      <c r="AC70" s="62"/>
      <c r="AD70" s="62"/>
      <c r="AH70" s="7"/>
      <c r="AN70" s="63"/>
      <c r="AO70" s="63"/>
      <c r="AP70" s="63"/>
      <c r="AQ70" s="63"/>
      <c r="AR70" s="63"/>
      <c r="AS70" s="7"/>
      <c r="AT70" s="63"/>
      <c r="AU70" s="7"/>
      <c r="AV70" s="62"/>
    </row>
    <row r="71" spans="1:48" s="2" customFormat="1" ht="24" customHeight="1" x14ac:dyDescent="0.2">
      <c r="A71" s="76"/>
      <c r="B71" s="53"/>
      <c r="C71" s="54" t="s">
        <v>147</v>
      </c>
      <c r="D71" s="54" t="s">
        <v>55</v>
      </c>
      <c r="E71" s="55" t="s">
        <v>148</v>
      </c>
      <c r="F71" s="56" t="s">
        <v>149</v>
      </c>
      <c r="G71" s="57" t="s">
        <v>99</v>
      </c>
      <c r="H71" s="80">
        <v>80</v>
      </c>
      <c r="I71" s="81">
        <v>55</v>
      </c>
      <c r="J71" s="11"/>
      <c r="K71" s="58"/>
      <c r="L71" s="59"/>
      <c r="M71" s="60"/>
      <c r="N71" s="60"/>
      <c r="O71" s="60"/>
      <c r="P71" s="60"/>
      <c r="Q71" s="60"/>
      <c r="R71" s="61"/>
      <c r="S71" s="76"/>
      <c r="T71" s="76"/>
      <c r="AA71" s="62"/>
      <c r="AC71" s="62"/>
      <c r="AD71" s="62"/>
      <c r="AH71" s="7"/>
      <c r="AN71" s="63"/>
      <c r="AO71" s="63"/>
      <c r="AP71" s="63"/>
      <c r="AQ71" s="63"/>
      <c r="AR71" s="63"/>
      <c r="AS71" s="7"/>
      <c r="AT71" s="63"/>
      <c r="AU71" s="7"/>
      <c r="AV71" s="62"/>
    </row>
    <row r="72" spans="1:48" s="2" customFormat="1" ht="48" customHeight="1" x14ac:dyDescent="0.2">
      <c r="A72" s="76"/>
      <c r="B72" s="53"/>
      <c r="C72" s="54" t="s">
        <v>151</v>
      </c>
      <c r="D72" s="54" t="s">
        <v>55</v>
      </c>
      <c r="E72" s="55" t="s">
        <v>152</v>
      </c>
      <c r="F72" s="56" t="s">
        <v>153</v>
      </c>
      <c r="G72" s="57" t="s">
        <v>58</v>
      </c>
      <c r="H72" s="80">
        <v>40</v>
      </c>
      <c r="I72" s="81">
        <v>65</v>
      </c>
      <c r="J72" s="11"/>
      <c r="K72" s="58"/>
      <c r="L72" s="59"/>
      <c r="M72" s="60"/>
      <c r="N72" s="60"/>
      <c r="O72" s="60"/>
      <c r="P72" s="60"/>
      <c r="Q72" s="60"/>
      <c r="R72" s="61"/>
      <c r="S72" s="76"/>
      <c r="T72" s="76"/>
      <c r="AA72" s="62"/>
      <c r="AC72" s="62"/>
      <c r="AD72" s="62"/>
      <c r="AH72" s="7"/>
      <c r="AN72" s="63"/>
      <c r="AO72" s="63"/>
      <c r="AP72" s="63"/>
      <c r="AQ72" s="63"/>
      <c r="AR72" s="63"/>
      <c r="AS72" s="7"/>
      <c r="AT72" s="63"/>
      <c r="AU72" s="7"/>
      <c r="AV72" s="62"/>
    </row>
    <row r="73" spans="1:48" s="2" customFormat="1" ht="48" customHeight="1" x14ac:dyDescent="0.2">
      <c r="A73" s="76"/>
      <c r="B73" s="53"/>
      <c r="C73" s="54" t="s">
        <v>155</v>
      </c>
      <c r="D73" s="54" t="s">
        <v>55</v>
      </c>
      <c r="E73" s="55" t="s">
        <v>156</v>
      </c>
      <c r="F73" s="56" t="s">
        <v>157</v>
      </c>
      <c r="G73" s="57" t="s">
        <v>58</v>
      </c>
      <c r="H73" s="80">
        <v>40</v>
      </c>
      <c r="I73" s="81">
        <v>125</v>
      </c>
      <c r="J73" s="11"/>
      <c r="K73" s="58"/>
      <c r="L73" s="59"/>
      <c r="M73" s="60"/>
      <c r="N73" s="60"/>
      <c r="O73" s="60"/>
      <c r="P73" s="60"/>
      <c r="Q73" s="60"/>
      <c r="R73" s="61"/>
      <c r="S73" s="76"/>
      <c r="T73" s="76"/>
      <c r="AA73" s="62"/>
      <c r="AC73" s="62"/>
      <c r="AD73" s="62"/>
      <c r="AH73" s="7"/>
      <c r="AN73" s="63"/>
      <c r="AO73" s="63"/>
      <c r="AP73" s="63"/>
      <c r="AQ73" s="63"/>
      <c r="AR73" s="63"/>
      <c r="AS73" s="7"/>
      <c r="AT73" s="63"/>
      <c r="AU73" s="7"/>
      <c r="AV73" s="62"/>
    </row>
    <row r="74" spans="1:48" s="2" customFormat="1" ht="48" customHeight="1" x14ac:dyDescent="0.2">
      <c r="A74" s="76"/>
      <c r="B74" s="53"/>
      <c r="C74" s="54" t="s">
        <v>159</v>
      </c>
      <c r="D74" s="54" t="s">
        <v>55</v>
      </c>
      <c r="E74" s="55" t="s">
        <v>160</v>
      </c>
      <c r="F74" s="56" t="s">
        <v>161</v>
      </c>
      <c r="G74" s="57" t="s">
        <v>63</v>
      </c>
      <c r="H74" s="80">
        <v>20</v>
      </c>
      <c r="I74" s="81">
        <v>160</v>
      </c>
      <c r="J74" s="11"/>
      <c r="K74" s="58"/>
      <c r="L74" s="59"/>
      <c r="M74" s="60"/>
      <c r="N74" s="60"/>
      <c r="O74" s="60"/>
      <c r="P74" s="60"/>
      <c r="Q74" s="60"/>
      <c r="R74" s="61"/>
      <c r="S74" s="76"/>
      <c r="T74" s="76"/>
      <c r="AA74" s="62"/>
      <c r="AC74" s="62"/>
      <c r="AD74" s="62"/>
      <c r="AH74" s="7"/>
      <c r="AN74" s="63"/>
      <c r="AO74" s="63"/>
      <c r="AP74" s="63"/>
      <c r="AQ74" s="63"/>
      <c r="AR74" s="63"/>
      <c r="AS74" s="7"/>
      <c r="AT74" s="63"/>
      <c r="AU74" s="7"/>
      <c r="AV74" s="62"/>
    </row>
    <row r="75" spans="1:48" s="2" customFormat="1" ht="36" customHeight="1" x14ac:dyDescent="0.2">
      <c r="A75" s="76"/>
      <c r="B75" s="53"/>
      <c r="C75" s="54" t="s">
        <v>163</v>
      </c>
      <c r="D75" s="54" t="s">
        <v>55</v>
      </c>
      <c r="E75" s="55" t="s">
        <v>164</v>
      </c>
      <c r="F75" s="56" t="s">
        <v>165</v>
      </c>
      <c r="G75" s="57" t="s">
        <v>58</v>
      </c>
      <c r="H75" s="80">
        <v>20</v>
      </c>
      <c r="I75" s="81">
        <v>350</v>
      </c>
      <c r="J75" s="11"/>
      <c r="K75" s="58"/>
      <c r="L75" s="59"/>
      <c r="M75" s="60"/>
      <c r="N75" s="60"/>
      <c r="O75" s="60"/>
      <c r="P75" s="60"/>
      <c r="Q75" s="60"/>
      <c r="R75" s="61"/>
      <c r="S75" s="76"/>
      <c r="T75" s="76"/>
      <c r="AA75" s="62"/>
      <c r="AC75" s="62"/>
      <c r="AD75" s="62"/>
      <c r="AH75" s="7"/>
      <c r="AN75" s="63"/>
      <c r="AO75" s="63"/>
      <c r="AP75" s="63"/>
      <c r="AQ75" s="63"/>
      <c r="AR75" s="63"/>
      <c r="AS75" s="7"/>
      <c r="AT75" s="63"/>
      <c r="AU75" s="7"/>
      <c r="AV75" s="62"/>
    </row>
    <row r="76" spans="1:48" s="2" customFormat="1" ht="36" customHeight="1" x14ac:dyDescent="0.2">
      <c r="A76" s="76"/>
      <c r="B76" s="53"/>
      <c r="C76" s="54" t="s">
        <v>167</v>
      </c>
      <c r="D76" s="54" t="s">
        <v>55</v>
      </c>
      <c r="E76" s="55" t="s">
        <v>168</v>
      </c>
      <c r="F76" s="56" t="s">
        <v>169</v>
      </c>
      <c r="G76" s="57" t="s">
        <v>99</v>
      </c>
      <c r="H76" s="80">
        <v>170</v>
      </c>
      <c r="I76" s="81">
        <v>118</v>
      </c>
      <c r="J76" s="11"/>
      <c r="K76" s="58"/>
      <c r="L76" s="59"/>
      <c r="M76" s="60"/>
      <c r="N76" s="60"/>
      <c r="O76" s="60"/>
      <c r="P76" s="60"/>
      <c r="Q76" s="60"/>
      <c r="R76" s="61"/>
      <c r="S76" s="76"/>
      <c r="T76" s="76"/>
      <c r="AA76" s="62"/>
      <c r="AC76" s="62"/>
      <c r="AD76" s="62"/>
      <c r="AH76" s="7"/>
      <c r="AN76" s="63"/>
      <c r="AO76" s="63"/>
      <c r="AP76" s="63"/>
      <c r="AQ76" s="63"/>
      <c r="AR76" s="63"/>
      <c r="AS76" s="7"/>
      <c r="AT76" s="63"/>
      <c r="AU76" s="7"/>
      <c r="AV76" s="62"/>
    </row>
    <row r="77" spans="1:48" s="6" customFormat="1" ht="22.9" customHeight="1" x14ac:dyDescent="0.2">
      <c r="B77" s="43"/>
      <c r="D77" s="44" t="s">
        <v>10</v>
      </c>
      <c r="E77" s="52" t="s">
        <v>171</v>
      </c>
      <c r="F77" s="52" t="s">
        <v>172</v>
      </c>
      <c r="H77" s="82"/>
      <c r="J77" s="43"/>
      <c r="K77" s="46"/>
      <c r="L77" s="47"/>
      <c r="M77" s="47"/>
      <c r="N77" s="48"/>
      <c r="O77" s="47"/>
      <c r="P77" s="48"/>
      <c r="Q77" s="47"/>
      <c r="R77" s="49"/>
      <c r="AA77" s="44"/>
      <c r="AC77" s="50"/>
      <c r="AD77" s="50"/>
      <c r="AH77" s="44"/>
      <c r="AT77" s="51"/>
    </row>
    <row r="78" spans="1:48" s="2" customFormat="1" ht="36" customHeight="1" x14ac:dyDescent="0.2">
      <c r="A78" s="76"/>
      <c r="B78" s="53"/>
      <c r="C78" s="54" t="s">
        <v>173</v>
      </c>
      <c r="D78" s="54" t="s">
        <v>55</v>
      </c>
      <c r="E78" s="55" t="s">
        <v>174</v>
      </c>
      <c r="F78" s="56" t="s">
        <v>175</v>
      </c>
      <c r="G78" s="57" t="s">
        <v>176</v>
      </c>
      <c r="H78" s="80">
        <v>35</v>
      </c>
      <c r="I78" s="81">
        <v>750</v>
      </c>
      <c r="J78" s="11"/>
      <c r="K78" s="58"/>
      <c r="L78" s="59"/>
      <c r="M78" s="60"/>
      <c r="N78" s="60"/>
      <c r="O78" s="60"/>
      <c r="P78" s="60"/>
      <c r="Q78" s="60"/>
      <c r="R78" s="61"/>
      <c r="S78" s="76"/>
      <c r="T78" s="76"/>
      <c r="AA78" s="62"/>
      <c r="AC78" s="62"/>
      <c r="AD78" s="62"/>
      <c r="AH78" s="7"/>
      <c r="AN78" s="63"/>
      <c r="AO78" s="63"/>
      <c r="AP78" s="63"/>
      <c r="AQ78" s="63"/>
      <c r="AR78" s="63"/>
      <c r="AS78" s="7"/>
      <c r="AT78" s="63"/>
      <c r="AU78" s="7"/>
      <c r="AV78" s="62"/>
    </row>
    <row r="79" spans="1:48" s="2" customFormat="1" ht="36" customHeight="1" x14ac:dyDescent="0.2">
      <c r="A79" s="76"/>
      <c r="B79" s="53"/>
      <c r="C79" s="54" t="s">
        <v>178</v>
      </c>
      <c r="D79" s="54" t="s">
        <v>55</v>
      </c>
      <c r="E79" s="55" t="s">
        <v>179</v>
      </c>
      <c r="F79" s="56" t="s">
        <v>180</v>
      </c>
      <c r="G79" s="57" t="s">
        <v>176</v>
      </c>
      <c r="H79" s="80">
        <v>35</v>
      </c>
      <c r="I79" s="81">
        <v>356</v>
      </c>
      <c r="J79" s="11"/>
      <c r="K79" s="58"/>
      <c r="L79" s="59"/>
      <c r="M79" s="60"/>
      <c r="N79" s="60"/>
      <c r="O79" s="60"/>
      <c r="P79" s="60"/>
      <c r="Q79" s="60"/>
      <c r="R79" s="61"/>
      <c r="S79" s="76"/>
      <c r="T79" s="76"/>
      <c r="AA79" s="62"/>
      <c r="AC79" s="62"/>
      <c r="AD79" s="62"/>
      <c r="AH79" s="7"/>
      <c r="AN79" s="63"/>
      <c r="AO79" s="63"/>
      <c r="AP79" s="63"/>
      <c r="AQ79" s="63"/>
      <c r="AR79" s="63"/>
      <c r="AS79" s="7"/>
      <c r="AT79" s="63"/>
      <c r="AU79" s="7"/>
      <c r="AV79" s="62"/>
    </row>
    <row r="80" spans="1:48" s="2" customFormat="1" ht="36" customHeight="1" x14ac:dyDescent="0.2">
      <c r="A80" s="76"/>
      <c r="B80" s="53"/>
      <c r="C80" s="54" t="s">
        <v>182</v>
      </c>
      <c r="D80" s="54" t="s">
        <v>55</v>
      </c>
      <c r="E80" s="55" t="s">
        <v>183</v>
      </c>
      <c r="F80" s="56" t="s">
        <v>184</v>
      </c>
      <c r="G80" s="57" t="s">
        <v>176</v>
      </c>
      <c r="H80" s="80">
        <v>70</v>
      </c>
      <c r="I80" s="81">
        <v>12</v>
      </c>
      <c r="J80" s="11"/>
      <c r="K80" s="58"/>
      <c r="L80" s="59"/>
      <c r="M80" s="60"/>
      <c r="N80" s="60"/>
      <c r="O80" s="60"/>
      <c r="P80" s="60"/>
      <c r="Q80" s="60"/>
      <c r="R80" s="61"/>
      <c r="S80" s="76"/>
      <c r="T80" s="76"/>
      <c r="AA80" s="62"/>
      <c r="AC80" s="62"/>
      <c r="AD80" s="62"/>
      <c r="AH80" s="7"/>
      <c r="AN80" s="63"/>
      <c r="AO80" s="63"/>
      <c r="AP80" s="63"/>
      <c r="AQ80" s="63"/>
      <c r="AR80" s="63"/>
      <c r="AS80" s="7"/>
      <c r="AT80" s="63"/>
      <c r="AU80" s="7"/>
      <c r="AV80" s="62"/>
    </row>
    <row r="81" spans="1:48" s="2" customFormat="1" ht="36" customHeight="1" x14ac:dyDescent="0.2">
      <c r="A81" s="76"/>
      <c r="B81" s="53"/>
      <c r="C81" s="54" t="s">
        <v>186</v>
      </c>
      <c r="D81" s="54" t="s">
        <v>55</v>
      </c>
      <c r="E81" s="55" t="s">
        <v>187</v>
      </c>
      <c r="F81" s="56" t="s">
        <v>188</v>
      </c>
      <c r="G81" s="57" t="s">
        <v>176</v>
      </c>
      <c r="H81" s="80">
        <v>25</v>
      </c>
      <c r="I81" s="81">
        <v>1140</v>
      </c>
      <c r="J81" s="11"/>
      <c r="K81" s="58"/>
      <c r="L81" s="59"/>
      <c r="M81" s="60"/>
      <c r="N81" s="60"/>
      <c r="O81" s="60"/>
      <c r="P81" s="60"/>
      <c r="Q81" s="60"/>
      <c r="R81" s="61"/>
      <c r="S81" s="76"/>
      <c r="T81" s="76"/>
      <c r="AA81" s="62"/>
      <c r="AC81" s="62"/>
      <c r="AD81" s="62"/>
      <c r="AH81" s="7"/>
      <c r="AN81" s="63"/>
      <c r="AO81" s="63"/>
      <c r="AP81" s="63"/>
      <c r="AQ81" s="63"/>
      <c r="AR81" s="63"/>
      <c r="AS81" s="7"/>
      <c r="AT81" s="63"/>
      <c r="AU81" s="7"/>
      <c r="AV81" s="62"/>
    </row>
    <row r="82" spans="1:48" s="6" customFormat="1" ht="22.9" customHeight="1" x14ac:dyDescent="0.2">
      <c r="B82" s="43"/>
      <c r="D82" s="44" t="s">
        <v>10</v>
      </c>
      <c r="E82" s="52" t="s">
        <v>190</v>
      </c>
      <c r="F82" s="52" t="s">
        <v>191</v>
      </c>
      <c r="H82" s="82"/>
      <c r="J82" s="43"/>
      <c r="K82" s="46"/>
      <c r="L82" s="47"/>
      <c r="M82" s="47"/>
      <c r="N82" s="48"/>
      <c r="O82" s="47"/>
      <c r="P82" s="48"/>
      <c r="Q82" s="47"/>
      <c r="R82" s="49"/>
      <c r="AA82" s="44"/>
      <c r="AC82" s="50"/>
      <c r="AD82" s="50"/>
      <c r="AH82" s="44"/>
      <c r="AT82" s="51"/>
    </row>
    <row r="83" spans="1:48" s="2" customFormat="1" ht="48" customHeight="1" x14ac:dyDescent="0.2">
      <c r="A83" s="76"/>
      <c r="B83" s="53"/>
      <c r="C83" s="54" t="s">
        <v>192</v>
      </c>
      <c r="D83" s="54" t="s">
        <v>55</v>
      </c>
      <c r="E83" s="55" t="s">
        <v>193</v>
      </c>
      <c r="F83" s="56" t="s">
        <v>194</v>
      </c>
      <c r="G83" s="57" t="s">
        <v>176</v>
      </c>
      <c r="H83" s="80">
        <v>30</v>
      </c>
      <c r="I83" s="81">
        <v>300</v>
      </c>
      <c r="J83" s="11"/>
      <c r="K83" s="58"/>
      <c r="L83" s="59"/>
      <c r="M83" s="60"/>
      <c r="N83" s="60"/>
      <c r="O83" s="60"/>
      <c r="P83" s="60"/>
      <c r="Q83" s="60"/>
      <c r="R83" s="61"/>
      <c r="S83" s="76"/>
      <c r="T83" s="76"/>
      <c r="AA83" s="62"/>
      <c r="AC83" s="62"/>
      <c r="AD83" s="62"/>
      <c r="AH83" s="7"/>
      <c r="AN83" s="63"/>
      <c r="AO83" s="63"/>
      <c r="AP83" s="63"/>
      <c r="AQ83" s="63"/>
      <c r="AR83" s="63"/>
      <c r="AS83" s="7"/>
      <c r="AT83" s="63"/>
      <c r="AU83" s="7"/>
      <c r="AV83" s="62"/>
    </row>
    <row r="84" spans="1:48" s="6" customFormat="1" ht="25.9" customHeight="1" x14ac:dyDescent="0.2">
      <c r="B84" s="43"/>
      <c r="D84" s="44" t="s">
        <v>10</v>
      </c>
      <c r="E84" s="45" t="s">
        <v>196</v>
      </c>
      <c r="F84" s="45" t="s">
        <v>197</v>
      </c>
      <c r="H84" s="82"/>
      <c r="J84" s="43"/>
      <c r="K84" s="46"/>
      <c r="L84" s="47"/>
      <c r="M84" s="47"/>
      <c r="N84" s="48"/>
      <c r="O84" s="47"/>
      <c r="P84" s="48"/>
      <c r="Q84" s="47"/>
      <c r="R84" s="49"/>
      <c r="AA84" s="44"/>
      <c r="AC84" s="50"/>
      <c r="AD84" s="50"/>
      <c r="AH84" s="44"/>
      <c r="AT84" s="51"/>
    </row>
    <row r="85" spans="1:48" s="6" customFormat="1" ht="22.9" customHeight="1" x14ac:dyDescent="0.2">
      <c r="B85" s="43"/>
      <c r="D85" s="44" t="s">
        <v>10</v>
      </c>
      <c r="E85" s="52" t="s">
        <v>198</v>
      </c>
      <c r="F85" s="52" t="s">
        <v>199</v>
      </c>
      <c r="H85" s="82"/>
      <c r="J85" s="43"/>
      <c r="K85" s="46"/>
      <c r="L85" s="47"/>
      <c r="M85" s="47"/>
      <c r="N85" s="48"/>
      <c r="O85" s="47"/>
      <c r="P85" s="48"/>
      <c r="Q85" s="47"/>
      <c r="R85" s="49"/>
      <c r="AA85" s="44"/>
      <c r="AC85" s="50"/>
      <c r="AD85" s="50"/>
      <c r="AH85" s="44"/>
      <c r="AT85" s="51"/>
    </row>
    <row r="86" spans="1:48" s="2" customFormat="1" ht="24" customHeight="1" x14ac:dyDescent="0.2">
      <c r="A86" s="76"/>
      <c r="B86" s="53"/>
      <c r="C86" s="54" t="s">
        <v>200</v>
      </c>
      <c r="D86" s="54" t="s">
        <v>55</v>
      </c>
      <c r="E86" s="55" t="s">
        <v>201</v>
      </c>
      <c r="F86" s="56" t="s">
        <v>202</v>
      </c>
      <c r="G86" s="57" t="s">
        <v>99</v>
      </c>
      <c r="H86" s="80">
        <v>10</v>
      </c>
      <c r="I86" s="81">
        <v>250</v>
      </c>
      <c r="J86" s="11"/>
      <c r="K86" s="58"/>
      <c r="L86" s="59"/>
      <c r="M86" s="60"/>
      <c r="N86" s="60"/>
      <c r="O86" s="60"/>
      <c r="P86" s="60"/>
      <c r="Q86" s="60"/>
      <c r="R86" s="61"/>
      <c r="S86" s="76"/>
      <c r="T86" s="76"/>
      <c r="AA86" s="62"/>
      <c r="AC86" s="62"/>
      <c r="AD86" s="62"/>
      <c r="AH86" s="7"/>
      <c r="AN86" s="63"/>
      <c r="AO86" s="63"/>
      <c r="AP86" s="63"/>
      <c r="AQ86" s="63"/>
      <c r="AR86" s="63"/>
      <c r="AS86" s="7"/>
      <c r="AT86" s="63"/>
      <c r="AU86" s="7"/>
      <c r="AV86" s="62"/>
    </row>
    <row r="87" spans="1:48" s="2" customFormat="1" ht="24" customHeight="1" x14ac:dyDescent="0.2">
      <c r="A87" s="76"/>
      <c r="B87" s="53"/>
      <c r="C87" s="54" t="s">
        <v>204</v>
      </c>
      <c r="D87" s="54" t="s">
        <v>55</v>
      </c>
      <c r="E87" s="55" t="s">
        <v>205</v>
      </c>
      <c r="F87" s="56" t="s">
        <v>206</v>
      </c>
      <c r="G87" s="57" t="s">
        <v>58</v>
      </c>
      <c r="H87" s="80">
        <v>5</v>
      </c>
      <c r="I87" s="81">
        <v>142</v>
      </c>
      <c r="J87" s="11"/>
      <c r="K87" s="58"/>
      <c r="L87" s="59"/>
      <c r="M87" s="60"/>
      <c r="N87" s="60"/>
      <c r="O87" s="60"/>
      <c r="P87" s="60"/>
      <c r="Q87" s="60"/>
      <c r="R87" s="61"/>
      <c r="S87" s="76"/>
      <c r="T87" s="76"/>
      <c r="AA87" s="62"/>
      <c r="AC87" s="62"/>
      <c r="AD87" s="62"/>
      <c r="AH87" s="7"/>
      <c r="AN87" s="63"/>
      <c r="AO87" s="63"/>
      <c r="AP87" s="63"/>
      <c r="AQ87" s="63"/>
      <c r="AR87" s="63"/>
      <c r="AS87" s="7"/>
      <c r="AT87" s="63"/>
      <c r="AU87" s="7"/>
      <c r="AV87" s="62"/>
    </row>
    <row r="88" spans="1:48" s="2" customFormat="1" ht="24" customHeight="1" x14ac:dyDescent="0.2">
      <c r="A88" s="76"/>
      <c r="B88" s="53"/>
      <c r="C88" s="54" t="s">
        <v>208</v>
      </c>
      <c r="D88" s="54" t="s">
        <v>55</v>
      </c>
      <c r="E88" s="55" t="s">
        <v>209</v>
      </c>
      <c r="F88" s="56" t="s">
        <v>210</v>
      </c>
      <c r="G88" s="57" t="s">
        <v>99</v>
      </c>
      <c r="H88" s="80">
        <v>10</v>
      </c>
      <c r="I88" s="81">
        <v>586</v>
      </c>
      <c r="J88" s="11"/>
      <c r="K88" s="58"/>
      <c r="L88" s="59"/>
      <c r="M88" s="60"/>
      <c r="N88" s="60"/>
      <c r="O88" s="60"/>
      <c r="P88" s="60"/>
      <c r="Q88" s="60"/>
      <c r="R88" s="61"/>
      <c r="S88" s="76"/>
      <c r="T88" s="76"/>
      <c r="AA88" s="62"/>
      <c r="AC88" s="62"/>
      <c r="AD88" s="62"/>
      <c r="AH88" s="7"/>
      <c r="AN88" s="63"/>
      <c r="AO88" s="63"/>
      <c r="AP88" s="63"/>
      <c r="AQ88" s="63"/>
      <c r="AR88" s="63"/>
      <c r="AS88" s="7"/>
      <c r="AT88" s="63"/>
      <c r="AU88" s="7"/>
      <c r="AV88" s="62"/>
    </row>
    <row r="89" spans="1:48" s="2" customFormat="1" ht="24" customHeight="1" x14ac:dyDescent="0.2">
      <c r="A89" s="76"/>
      <c r="B89" s="53"/>
      <c r="C89" s="54" t="s">
        <v>212</v>
      </c>
      <c r="D89" s="54" t="s">
        <v>55</v>
      </c>
      <c r="E89" s="55" t="s">
        <v>213</v>
      </c>
      <c r="F89" s="56" t="s">
        <v>214</v>
      </c>
      <c r="G89" s="57" t="s">
        <v>99</v>
      </c>
      <c r="H89" s="80">
        <v>10</v>
      </c>
      <c r="I89" s="81">
        <v>569</v>
      </c>
      <c r="J89" s="11"/>
      <c r="K89" s="58"/>
      <c r="L89" s="59"/>
      <c r="M89" s="60"/>
      <c r="N89" s="60"/>
      <c r="O89" s="60"/>
      <c r="P89" s="60"/>
      <c r="Q89" s="60"/>
      <c r="R89" s="61"/>
      <c r="S89" s="76"/>
      <c r="T89" s="76"/>
      <c r="AA89" s="62"/>
      <c r="AC89" s="62"/>
      <c r="AD89" s="62"/>
      <c r="AH89" s="7"/>
      <c r="AN89" s="63"/>
      <c r="AO89" s="63"/>
      <c r="AP89" s="63"/>
      <c r="AQ89" s="63"/>
      <c r="AR89" s="63"/>
      <c r="AS89" s="7"/>
      <c r="AT89" s="63"/>
      <c r="AU89" s="7"/>
      <c r="AV89" s="62"/>
    </row>
    <row r="90" spans="1:48" s="2" customFormat="1" ht="24" customHeight="1" x14ac:dyDescent="0.2">
      <c r="A90" s="76"/>
      <c r="B90" s="53"/>
      <c r="C90" s="54" t="s">
        <v>216</v>
      </c>
      <c r="D90" s="54" t="s">
        <v>55</v>
      </c>
      <c r="E90" s="55" t="s">
        <v>217</v>
      </c>
      <c r="F90" s="56" t="s">
        <v>218</v>
      </c>
      <c r="G90" s="57" t="s">
        <v>99</v>
      </c>
      <c r="H90" s="80">
        <v>5</v>
      </c>
      <c r="I90" s="81">
        <v>400</v>
      </c>
      <c r="J90" s="11"/>
      <c r="K90" s="58"/>
      <c r="L90" s="59"/>
      <c r="M90" s="60"/>
      <c r="N90" s="60"/>
      <c r="O90" s="60"/>
      <c r="P90" s="60"/>
      <c r="Q90" s="60"/>
      <c r="R90" s="61"/>
      <c r="S90" s="76"/>
      <c r="T90" s="76"/>
      <c r="AA90" s="62"/>
      <c r="AC90" s="62"/>
      <c r="AD90" s="62"/>
      <c r="AH90" s="7"/>
      <c r="AN90" s="63"/>
      <c r="AO90" s="63"/>
      <c r="AP90" s="63"/>
      <c r="AQ90" s="63"/>
      <c r="AR90" s="63"/>
      <c r="AS90" s="7"/>
      <c r="AT90" s="63"/>
      <c r="AU90" s="7"/>
      <c r="AV90" s="62"/>
    </row>
    <row r="91" spans="1:48" s="2" customFormat="1" ht="16.5" customHeight="1" x14ac:dyDescent="0.2">
      <c r="A91" s="76"/>
      <c r="B91" s="53"/>
      <c r="C91" s="54" t="s">
        <v>220</v>
      </c>
      <c r="D91" s="54" t="s">
        <v>55</v>
      </c>
      <c r="E91" s="55" t="s">
        <v>221</v>
      </c>
      <c r="F91" s="56" t="s">
        <v>222</v>
      </c>
      <c r="G91" s="57" t="s">
        <v>58</v>
      </c>
      <c r="H91" s="80">
        <v>10</v>
      </c>
      <c r="I91" s="81">
        <v>1100</v>
      </c>
      <c r="J91" s="11"/>
      <c r="K91" s="58"/>
      <c r="L91" s="59"/>
      <c r="M91" s="60"/>
      <c r="N91" s="60"/>
      <c r="O91" s="60"/>
      <c r="P91" s="60"/>
      <c r="Q91" s="60"/>
      <c r="R91" s="61"/>
      <c r="S91" s="76"/>
      <c r="T91" s="76"/>
      <c r="AA91" s="62"/>
      <c r="AC91" s="62"/>
      <c r="AD91" s="62"/>
      <c r="AH91" s="7"/>
      <c r="AN91" s="63"/>
      <c r="AO91" s="63"/>
      <c r="AP91" s="63"/>
      <c r="AQ91" s="63"/>
      <c r="AR91" s="63"/>
      <c r="AS91" s="7"/>
      <c r="AT91" s="63"/>
      <c r="AU91" s="7"/>
      <c r="AV91" s="62"/>
    </row>
    <row r="92" spans="1:48" s="2" customFormat="1" ht="24" customHeight="1" x14ac:dyDescent="0.2">
      <c r="A92" s="76"/>
      <c r="B92" s="53"/>
      <c r="C92" s="54" t="s">
        <v>224</v>
      </c>
      <c r="D92" s="54" t="s">
        <v>55</v>
      </c>
      <c r="E92" s="55" t="s">
        <v>225</v>
      </c>
      <c r="F92" s="56" t="s">
        <v>226</v>
      </c>
      <c r="G92" s="57" t="s">
        <v>99</v>
      </c>
      <c r="H92" s="80">
        <v>20</v>
      </c>
      <c r="I92" s="81">
        <v>25</v>
      </c>
      <c r="J92" s="11"/>
      <c r="K92" s="58"/>
      <c r="L92" s="59"/>
      <c r="M92" s="60"/>
      <c r="N92" s="60"/>
      <c r="O92" s="60"/>
      <c r="P92" s="60"/>
      <c r="Q92" s="60"/>
      <c r="R92" s="61"/>
      <c r="S92" s="76"/>
      <c r="T92" s="76"/>
      <c r="AA92" s="62"/>
      <c r="AC92" s="62"/>
      <c r="AD92" s="62"/>
      <c r="AH92" s="7"/>
      <c r="AN92" s="63"/>
      <c r="AO92" s="63"/>
      <c r="AP92" s="63"/>
      <c r="AQ92" s="63"/>
      <c r="AR92" s="63"/>
      <c r="AS92" s="7"/>
      <c r="AT92" s="63"/>
      <c r="AU92" s="7"/>
      <c r="AV92" s="62"/>
    </row>
    <row r="93" spans="1:48" s="2" customFormat="1" ht="36" customHeight="1" x14ac:dyDescent="0.2">
      <c r="A93" s="76"/>
      <c r="B93" s="53"/>
      <c r="C93" s="54" t="s">
        <v>228</v>
      </c>
      <c r="D93" s="54" t="s">
        <v>55</v>
      </c>
      <c r="E93" s="55" t="s">
        <v>229</v>
      </c>
      <c r="F93" s="56" t="s">
        <v>230</v>
      </c>
      <c r="G93" s="57" t="s">
        <v>176</v>
      </c>
      <c r="H93" s="80">
        <v>5</v>
      </c>
      <c r="I93" s="81">
        <v>750</v>
      </c>
      <c r="J93" s="11"/>
      <c r="K93" s="58"/>
      <c r="L93" s="59"/>
      <c r="M93" s="60"/>
      <c r="N93" s="60"/>
      <c r="O93" s="60"/>
      <c r="P93" s="60"/>
      <c r="Q93" s="60"/>
      <c r="R93" s="61"/>
      <c r="S93" s="76"/>
      <c r="T93" s="76"/>
      <c r="AA93" s="62"/>
      <c r="AC93" s="62"/>
      <c r="AD93" s="62"/>
      <c r="AH93" s="7"/>
      <c r="AN93" s="63"/>
      <c r="AO93" s="63"/>
      <c r="AP93" s="63"/>
      <c r="AQ93" s="63"/>
      <c r="AR93" s="63"/>
      <c r="AS93" s="7"/>
      <c r="AT93" s="63"/>
      <c r="AU93" s="7"/>
      <c r="AV93" s="62"/>
    </row>
    <row r="94" spans="1:48" s="6" customFormat="1" ht="22.9" customHeight="1" x14ac:dyDescent="0.2">
      <c r="B94" s="43"/>
      <c r="D94" s="44" t="s">
        <v>10</v>
      </c>
      <c r="E94" s="52" t="s">
        <v>232</v>
      </c>
      <c r="F94" s="52" t="s">
        <v>233</v>
      </c>
      <c r="H94" s="82"/>
      <c r="J94" s="43"/>
      <c r="K94" s="46"/>
      <c r="L94" s="47"/>
      <c r="M94" s="47"/>
      <c r="N94" s="48"/>
      <c r="O94" s="47"/>
      <c r="P94" s="48"/>
      <c r="Q94" s="47"/>
      <c r="R94" s="49"/>
      <c r="AA94" s="44"/>
      <c r="AC94" s="50"/>
      <c r="AD94" s="50"/>
      <c r="AH94" s="44"/>
      <c r="AT94" s="51"/>
    </row>
    <row r="95" spans="1:48" s="2" customFormat="1" ht="24" customHeight="1" x14ac:dyDescent="0.2">
      <c r="A95" s="76"/>
      <c r="B95" s="53"/>
      <c r="C95" s="54" t="s">
        <v>234</v>
      </c>
      <c r="D95" s="54" t="s">
        <v>55</v>
      </c>
      <c r="E95" s="55" t="s">
        <v>235</v>
      </c>
      <c r="F95" s="56" t="s">
        <v>236</v>
      </c>
      <c r="G95" s="57" t="s">
        <v>99</v>
      </c>
      <c r="H95" s="80">
        <v>70</v>
      </c>
      <c r="I95" s="81">
        <v>310</v>
      </c>
      <c r="J95" s="11"/>
      <c r="K95" s="58"/>
      <c r="L95" s="59"/>
      <c r="M95" s="60"/>
      <c r="N95" s="60"/>
      <c r="O95" s="60"/>
      <c r="P95" s="60"/>
      <c r="Q95" s="60"/>
      <c r="R95" s="61"/>
      <c r="S95" s="76"/>
      <c r="T95" s="76"/>
      <c r="AA95" s="62"/>
      <c r="AC95" s="62"/>
      <c r="AD95" s="62"/>
      <c r="AH95" s="7"/>
      <c r="AN95" s="63"/>
      <c r="AO95" s="63"/>
      <c r="AP95" s="63"/>
      <c r="AQ95" s="63"/>
      <c r="AR95" s="63"/>
      <c r="AS95" s="7"/>
      <c r="AT95" s="63"/>
      <c r="AU95" s="7"/>
      <c r="AV95" s="62"/>
    </row>
    <row r="96" spans="1:48" s="2" customFormat="1" ht="48" customHeight="1" x14ac:dyDescent="0.2">
      <c r="A96" s="76"/>
      <c r="B96" s="53"/>
      <c r="C96" s="54" t="s">
        <v>238</v>
      </c>
      <c r="D96" s="54" t="s">
        <v>55</v>
      </c>
      <c r="E96" s="55" t="s">
        <v>239</v>
      </c>
      <c r="F96" s="56" t="s">
        <v>240</v>
      </c>
      <c r="G96" s="57" t="s">
        <v>99</v>
      </c>
      <c r="H96" s="80">
        <v>70</v>
      </c>
      <c r="I96" s="81">
        <v>65</v>
      </c>
      <c r="J96" s="11"/>
      <c r="K96" s="58"/>
      <c r="L96" s="59"/>
      <c r="M96" s="60"/>
      <c r="N96" s="60"/>
      <c r="O96" s="60"/>
      <c r="P96" s="60"/>
      <c r="Q96" s="60"/>
      <c r="R96" s="61"/>
      <c r="S96" s="76"/>
      <c r="T96" s="76"/>
      <c r="AA96" s="62"/>
      <c r="AC96" s="62"/>
      <c r="AD96" s="62"/>
      <c r="AH96" s="7"/>
      <c r="AN96" s="63"/>
      <c r="AO96" s="63"/>
      <c r="AP96" s="63"/>
      <c r="AQ96" s="63"/>
      <c r="AR96" s="63"/>
      <c r="AS96" s="7"/>
      <c r="AT96" s="63"/>
      <c r="AU96" s="7"/>
      <c r="AV96" s="62"/>
    </row>
    <row r="97" spans="1:48" s="2" customFormat="1" ht="24" customHeight="1" x14ac:dyDescent="0.2">
      <c r="A97" s="76"/>
      <c r="B97" s="53"/>
      <c r="C97" s="54" t="s">
        <v>242</v>
      </c>
      <c r="D97" s="54" t="s">
        <v>55</v>
      </c>
      <c r="E97" s="55" t="s">
        <v>243</v>
      </c>
      <c r="F97" s="56" t="s">
        <v>244</v>
      </c>
      <c r="G97" s="57" t="s">
        <v>58</v>
      </c>
      <c r="H97" s="80">
        <v>10</v>
      </c>
      <c r="I97" s="81">
        <v>205</v>
      </c>
      <c r="J97" s="11"/>
      <c r="K97" s="58"/>
      <c r="L97" s="59"/>
      <c r="M97" s="60"/>
      <c r="N97" s="60"/>
      <c r="O97" s="60"/>
      <c r="P97" s="60"/>
      <c r="Q97" s="60"/>
      <c r="R97" s="61"/>
      <c r="S97" s="76"/>
      <c r="T97" s="76"/>
      <c r="AA97" s="62"/>
      <c r="AC97" s="62"/>
      <c r="AD97" s="62"/>
      <c r="AH97" s="7"/>
      <c r="AN97" s="63"/>
      <c r="AO97" s="63"/>
      <c r="AP97" s="63"/>
      <c r="AQ97" s="63"/>
      <c r="AR97" s="63"/>
      <c r="AS97" s="7"/>
      <c r="AT97" s="63"/>
      <c r="AU97" s="7"/>
      <c r="AV97" s="62"/>
    </row>
    <row r="98" spans="1:48" s="2" customFormat="1" ht="24" customHeight="1" x14ac:dyDescent="0.2">
      <c r="A98" s="76"/>
      <c r="B98" s="53"/>
      <c r="C98" s="54" t="s">
        <v>246</v>
      </c>
      <c r="D98" s="54" t="s">
        <v>55</v>
      </c>
      <c r="E98" s="55" t="s">
        <v>247</v>
      </c>
      <c r="F98" s="56" t="s">
        <v>248</v>
      </c>
      <c r="G98" s="57" t="s">
        <v>58</v>
      </c>
      <c r="H98" s="80">
        <v>10</v>
      </c>
      <c r="I98" s="81">
        <v>375</v>
      </c>
      <c r="J98" s="11"/>
      <c r="K98" s="58"/>
      <c r="L98" s="59"/>
      <c r="M98" s="60"/>
      <c r="N98" s="60"/>
      <c r="O98" s="60"/>
      <c r="P98" s="60"/>
      <c r="Q98" s="60"/>
      <c r="R98" s="61"/>
      <c r="S98" s="76"/>
      <c r="T98" s="76"/>
      <c r="AA98" s="62"/>
      <c r="AC98" s="62"/>
      <c r="AD98" s="62"/>
      <c r="AH98" s="7"/>
      <c r="AN98" s="63"/>
      <c r="AO98" s="63"/>
      <c r="AP98" s="63"/>
      <c r="AQ98" s="63"/>
      <c r="AR98" s="63"/>
      <c r="AS98" s="7"/>
      <c r="AT98" s="63"/>
      <c r="AU98" s="7"/>
      <c r="AV98" s="62"/>
    </row>
    <row r="99" spans="1:48" s="2" customFormat="1" ht="24" customHeight="1" x14ac:dyDescent="0.2">
      <c r="A99" s="76"/>
      <c r="B99" s="53"/>
      <c r="C99" s="54" t="s">
        <v>250</v>
      </c>
      <c r="D99" s="54" t="s">
        <v>55</v>
      </c>
      <c r="E99" s="55" t="s">
        <v>251</v>
      </c>
      <c r="F99" s="56" t="s">
        <v>252</v>
      </c>
      <c r="G99" s="57" t="s">
        <v>58</v>
      </c>
      <c r="H99" s="80">
        <v>10</v>
      </c>
      <c r="I99" s="81">
        <v>310</v>
      </c>
      <c r="J99" s="11"/>
      <c r="K99" s="58"/>
      <c r="L99" s="59"/>
      <c r="M99" s="60"/>
      <c r="N99" s="60"/>
      <c r="O99" s="60"/>
      <c r="P99" s="60"/>
      <c r="Q99" s="60"/>
      <c r="R99" s="61"/>
      <c r="S99" s="76"/>
      <c r="T99" s="76"/>
      <c r="AA99" s="62"/>
      <c r="AC99" s="62"/>
      <c r="AD99" s="62"/>
      <c r="AH99" s="7"/>
      <c r="AN99" s="63"/>
      <c r="AO99" s="63"/>
      <c r="AP99" s="63"/>
      <c r="AQ99" s="63"/>
      <c r="AR99" s="63"/>
      <c r="AS99" s="7"/>
      <c r="AT99" s="63"/>
      <c r="AU99" s="7"/>
      <c r="AV99" s="62"/>
    </row>
    <row r="100" spans="1:48" s="2" customFormat="1" ht="36" customHeight="1" x14ac:dyDescent="0.2">
      <c r="A100" s="76"/>
      <c r="B100" s="53"/>
      <c r="C100" s="54" t="s">
        <v>254</v>
      </c>
      <c r="D100" s="54" t="s">
        <v>55</v>
      </c>
      <c r="E100" s="55" t="s">
        <v>255</v>
      </c>
      <c r="F100" s="56" t="s">
        <v>256</v>
      </c>
      <c r="G100" s="57" t="s">
        <v>99</v>
      </c>
      <c r="H100" s="80">
        <v>600</v>
      </c>
      <c r="I100" s="81">
        <v>40</v>
      </c>
      <c r="J100" s="11"/>
      <c r="K100" s="58"/>
      <c r="L100" s="59"/>
      <c r="M100" s="60"/>
      <c r="N100" s="60"/>
      <c r="O100" s="60"/>
      <c r="P100" s="60"/>
      <c r="Q100" s="60"/>
      <c r="R100" s="61"/>
      <c r="S100" s="76"/>
      <c r="T100" s="76"/>
      <c r="AA100" s="62"/>
      <c r="AC100" s="62"/>
      <c r="AD100" s="62"/>
      <c r="AH100" s="7"/>
      <c r="AN100" s="63"/>
      <c r="AO100" s="63"/>
      <c r="AP100" s="63"/>
      <c r="AQ100" s="63"/>
      <c r="AR100" s="63"/>
      <c r="AS100" s="7"/>
      <c r="AT100" s="63"/>
      <c r="AU100" s="7"/>
      <c r="AV100" s="62"/>
    </row>
    <row r="101" spans="1:48" s="2" customFormat="1" ht="24" customHeight="1" x14ac:dyDescent="0.2">
      <c r="A101" s="76"/>
      <c r="B101" s="53"/>
      <c r="C101" s="54" t="s">
        <v>258</v>
      </c>
      <c r="D101" s="54" t="s">
        <v>55</v>
      </c>
      <c r="E101" s="55" t="s">
        <v>259</v>
      </c>
      <c r="F101" s="56" t="s">
        <v>260</v>
      </c>
      <c r="G101" s="57" t="s">
        <v>99</v>
      </c>
      <c r="H101" s="80">
        <v>350</v>
      </c>
      <c r="I101" s="81">
        <v>40</v>
      </c>
      <c r="J101" s="11"/>
      <c r="K101" s="58"/>
      <c r="L101" s="59"/>
      <c r="M101" s="60"/>
      <c r="N101" s="60"/>
      <c r="O101" s="60"/>
      <c r="P101" s="60"/>
      <c r="Q101" s="60"/>
      <c r="R101" s="61"/>
      <c r="S101" s="76"/>
      <c r="T101" s="76"/>
      <c r="AA101" s="62"/>
      <c r="AC101" s="62"/>
      <c r="AD101" s="62"/>
      <c r="AH101" s="7"/>
      <c r="AN101" s="63"/>
      <c r="AO101" s="63"/>
      <c r="AP101" s="63"/>
      <c r="AQ101" s="63"/>
      <c r="AR101" s="63"/>
      <c r="AS101" s="7"/>
      <c r="AT101" s="63"/>
      <c r="AU101" s="7"/>
      <c r="AV101" s="62"/>
    </row>
    <row r="102" spans="1:48" s="2" customFormat="1" ht="36" customHeight="1" x14ac:dyDescent="0.2">
      <c r="A102" s="76"/>
      <c r="B102" s="53"/>
      <c r="C102" s="54" t="s">
        <v>262</v>
      </c>
      <c r="D102" s="54" t="s">
        <v>55</v>
      </c>
      <c r="E102" s="55" t="s">
        <v>263</v>
      </c>
      <c r="F102" s="56" t="s">
        <v>264</v>
      </c>
      <c r="G102" s="57" t="s">
        <v>176</v>
      </c>
      <c r="H102" s="80">
        <v>5</v>
      </c>
      <c r="I102" s="81">
        <v>750</v>
      </c>
      <c r="J102" s="11"/>
      <c r="K102" s="58"/>
      <c r="L102" s="59"/>
      <c r="M102" s="60"/>
      <c r="N102" s="60"/>
      <c r="O102" s="60"/>
      <c r="P102" s="60"/>
      <c r="Q102" s="60"/>
      <c r="R102" s="61"/>
      <c r="S102" s="76"/>
      <c r="T102" s="76"/>
      <c r="AA102" s="62"/>
      <c r="AC102" s="62"/>
      <c r="AD102" s="62"/>
      <c r="AH102" s="7"/>
      <c r="AN102" s="63"/>
      <c r="AO102" s="63"/>
      <c r="AP102" s="63"/>
      <c r="AQ102" s="63"/>
      <c r="AR102" s="63"/>
      <c r="AS102" s="7"/>
      <c r="AT102" s="63"/>
      <c r="AU102" s="7"/>
      <c r="AV102" s="62"/>
    </row>
    <row r="103" spans="1:48" s="6" customFormat="1" ht="22.9" customHeight="1" x14ac:dyDescent="0.2">
      <c r="B103" s="43"/>
      <c r="D103" s="44" t="s">
        <v>10</v>
      </c>
      <c r="E103" s="52" t="s">
        <v>266</v>
      </c>
      <c r="F103" s="52" t="s">
        <v>267</v>
      </c>
      <c r="H103" s="82"/>
      <c r="J103" s="43"/>
      <c r="K103" s="46"/>
      <c r="L103" s="47"/>
      <c r="M103" s="47"/>
      <c r="N103" s="48"/>
      <c r="O103" s="47"/>
      <c r="P103" s="48"/>
      <c r="Q103" s="47"/>
      <c r="R103" s="49"/>
      <c r="AA103" s="44"/>
      <c r="AC103" s="50"/>
      <c r="AD103" s="50"/>
      <c r="AH103" s="44"/>
      <c r="AT103" s="51"/>
    </row>
    <row r="104" spans="1:48" s="2" customFormat="1" ht="24" customHeight="1" x14ac:dyDescent="0.2">
      <c r="A104" s="76"/>
      <c r="B104" s="53"/>
      <c r="C104" s="54" t="s">
        <v>268</v>
      </c>
      <c r="D104" s="54" t="s">
        <v>55</v>
      </c>
      <c r="E104" s="55" t="s">
        <v>269</v>
      </c>
      <c r="F104" s="56" t="s">
        <v>270</v>
      </c>
      <c r="G104" s="57" t="s">
        <v>271</v>
      </c>
      <c r="H104" s="80">
        <v>55</v>
      </c>
      <c r="I104" s="81">
        <v>180</v>
      </c>
      <c r="J104" s="11"/>
      <c r="K104" s="58"/>
      <c r="L104" s="59"/>
      <c r="M104" s="60"/>
      <c r="N104" s="60"/>
      <c r="O104" s="60"/>
      <c r="P104" s="60"/>
      <c r="Q104" s="60"/>
      <c r="R104" s="61"/>
      <c r="S104" s="76"/>
      <c r="T104" s="76"/>
      <c r="AA104" s="62"/>
      <c r="AC104" s="62"/>
      <c r="AD104" s="62"/>
      <c r="AH104" s="7"/>
      <c r="AN104" s="63"/>
      <c r="AO104" s="63"/>
      <c r="AP104" s="63"/>
      <c r="AQ104" s="63"/>
      <c r="AR104" s="63"/>
      <c r="AS104" s="7"/>
      <c r="AT104" s="63"/>
      <c r="AU104" s="7"/>
      <c r="AV104" s="62"/>
    </row>
    <row r="105" spans="1:48" s="2" customFormat="1" ht="24" customHeight="1" x14ac:dyDescent="0.2">
      <c r="A105" s="76"/>
      <c r="B105" s="53"/>
      <c r="C105" s="54" t="s">
        <v>273</v>
      </c>
      <c r="D105" s="54" t="s">
        <v>55</v>
      </c>
      <c r="E105" s="55" t="s">
        <v>274</v>
      </c>
      <c r="F105" s="56" t="s">
        <v>275</v>
      </c>
      <c r="G105" s="57" t="s">
        <v>271</v>
      </c>
      <c r="H105" s="80">
        <v>55</v>
      </c>
      <c r="I105" s="81">
        <v>6250</v>
      </c>
      <c r="J105" s="11"/>
      <c r="K105" s="58"/>
      <c r="L105" s="59"/>
      <c r="M105" s="60"/>
      <c r="N105" s="60"/>
      <c r="O105" s="60"/>
      <c r="P105" s="60"/>
      <c r="Q105" s="60"/>
      <c r="R105" s="61"/>
      <c r="S105" s="76"/>
      <c r="T105" s="76"/>
      <c r="AA105" s="62"/>
      <c r="AC105" s="62"/>
      <c r="AD105" s="62"/>
      <c r="AH105" s="7"/>
      <c r="AN105" s="63"/>
      <c r="AO105" s="63"/>
      <c r="AP105" s="63"/>
      <c r="AQ105" s="63"/>
      <c r="AR105" s="63"/>
      <c r="AS105" s="7"/>
      <c r="AT105" s="63"/>
      <c r="AU105" s="7"/>
      <c r="AV105" s="62"/>
    </row>
    <row r="106" spans="1:48" s="2" customFormat="1" ht="24" customHeight="1" x14ac:dyDescent="0.2">
      <c r="A106" s="76"/>
      <c r="B106" s="53"/>
      <c r="C106" s="54" t="s">
        <v>277</v>
      </c>
      <c r="D106" s="54" t="s">
        <v>55</v>
      </c>
      <c r="E106" s="55" t="s">
        <v>278</v>
      </c>
      <c r="F106" s="56" t="s">
        <v>279</v>
      </c>
      <c r="G106" s="57" t="s">
        <v>271</v>
      </c>
      <c r="H106" s="80">
        <v>55</v>
      </c>
      <c r="I106" s="81">
        <v>4560</v>
      </c>
      <c r="J106" s="11"/>
      <c r="K106" s="58"/>
      <c r="L106" s="59"/>
      <c r="M106" s="60"/>
      <c r="N106" s="60"/>
      <c r="O106" s="60"/>
      <c r="P106" s="60"/>
      <c r="Q106" s="60"/>
      <c r="R106" s="61"/>
      <c r="S106" s="76"/>
      <c r="T106" s="76"/>
      <c r="AA106" s="62"/>
      <c r="AC106" s="62"/>
      <c r="AD106" s="62"/>
      <c r="AH106" s="7"/>
      <c r="AN106" s="63"/>
      <c r="AO106" s="63"/>
      <c r="AP106" s="63"/>
      <c r="AQ106" s="63"/>
      <c r="AR106" s="63"/>
      <c r="AS106" s="7"/>
      <c r="AT106" s="63"/>
      <c r="AU106" s="7"/>
      <c r="AV106" s="62"/>
    </row>
    <row r="107" spans="1:48" s="2" customFormat="1" ht="16.5" customHeight="1" x14ac:dyDescent="0.2">
      <c r="A107" s="76"/>
      <c r="B107" s="53"/>
      <c r="C107" s="54" t="s">
        <v>281</v>
      </c>
      <c r="D107" s="54" t="s">
        <v>55</v>
      </c>
      <c r="E107" s="55" t="s">
        <v>282</v>
      </c>
      <c r="F107" s="56" t="s">
        <v>283</v>
      </c>
      <c r="G107" s="57" t="s">
        <v>271</v>
      </c>
      <c r="H107" s="80">
        <v>100</v>
      </c>
      <c r="I107" s="81">
        <v>150</v>
      </c>
      <c r="J107" s="11"/>
      <c r="K107" s="58"/>
      <c r="L107" s="59"/>
      <c r="M107" s="60"/>
      <c r="N107" s="60"/>
      <c r="O107" s="60"/>
      <c r="P107" s="60"/>
      <c r="Q107" s="60"/>
      <c r="R107" s="61"/>
      <c r="S107" s="76"/>
      <c r="T107" s="76"/>
      <c r="AA107" s="62"/>
      <c r="AC107" s="62"/>
      <c r="AD107" s="62"/>
      <c r="AH107" s="7"/>
      <c r="AN107" s="63"/>
      <c r="AO107" s="63"/>
      <c r="AP107" s="63"/>
      <c r="AQ107" s="63"/>
      <c r="AR107" s="63"/>
      <c r="AS107" s="7"/>
      <c r="AT107" s="63"/>
      <c r="AU107" s="7"/>
      <c r="AV107" s="62"/>
    </row>
    <row r="108" spans="1:48" s="2" customFormat="1" ht="36" customHeight="1" x14ac:dyDescent="0.2">
      <c r="A108" s="76"/>
      <c r="B108" s="53"/>
      <c r="C108" s="54" t="s">
        <v>285</v>
      </c>
      <c r="D108" s="54" t="s">
        <v>55</v>
      </c>
      <c r="E108" s="55" t="s">
        <v>286</v>
      </c>
      <c r="F108" s="56" t="s">
        <v>287</v>
      </c>
      <c r="G108" s="57" t="s">
        <v>271</v>
      </c>
      <c r="H108" s="80">
        <v>100</v>
      </c>
      <c r="I108" s="81">
        <v>3980</v>
      </c>
      <c r="J108" s="11"/>
      <c r="K108" s="58"/>
      <c r="L108" s="59"/>
      <c r="M108" s="60"/>
      <c r="N108" s="60"/>
      <c r="O108" s="60"/>
      <c r="P108" s="60"/>
      <c r="Q108" s="60"/>
      <c r="R108" s="61"/>
      <c r="S108" s="76"/>
      <c r="T108" s="76"/>
      <c r="AA108" s="62"/>
      <c r="AC108" s="62"/>
      <c r="AD108" s="62"/>
      <c r="AH108" s="7"/>
      <c r="AN108" s="63"/>
      <c r="AO108" s="63"/>
      <c r="AP108" s="63"/>
      <c r="AQ108" s="63"/>
      <c r="AR108" s="63"/>
      <c r="AS108" s="7"/>
      <c r="AT108" s="63"/>
      <c r="AU108" s="7"/>
      <c r="AV108" s="62"/>
    </row>
    <row r="109" spans="1:48" s="2" customFormat="1" ht="36" customHeight="1" x14ac:dyDescent="0.2">
      <c r="A109" s="76"/>
      <c r="B109" s="53"/>
      <c r="C109" s="54" t="s">
        <v>289</v>
      </c>
      <c r="D109" s="54" t="s">
        <v>55</v>
      </c>
      <c r="E109" s="55" t="s">
        <v>290</v>
      </c>
      <c r="F109" s="56" t="s">
        <v>291</v>
      </c>
      <c r="G109" s="57" t="s">
        <v>271</v>
      </c>
      <c r="H109" s="80">
        <v>40</v>
      </c>
      <c r="I109" s="81">
        <v>7350</v>
      </c>
      <c r="J109" s="11"/>
      <c r="K109" s="58"/>
      <c r="L109" s="59"/>
      <c r="M109" s="60"/>
      <c r="N109" s="60"/>
      <c r="O109" s="60"/>
      <c r="P109" s="60"/>
      <c r="Q109" s="60"/>
      <c r="R109" s="61"/>
      <c r="S109" s="76"/>
      <c r="T109" s="76"/>
      <c r="AA109" s="62"/>
      <c r="AC109" s="62"/>
      <c r="AD109" s="62"/>
      <c r="AH109" s="7"/>
      <c r="AN109" s="63"/>
      <c r="AO109" s="63"/>
      <c r="AP109" s="63"/>
      <c r="AQ109" s="63"/>
      <c r="AR109" s="63"/>
      <c r="AS109" s="7"/>
      <c r="AT109" s="63"/>
      <c r="AU109" s="7"/>
      <c r="AV109" s="62"/>
    </row>
    <row r="110" spans="1:48" s="2" customFormat="1" ht="36" customHeight="1" x14ac:dyDescent="0.2">
      <c r="A110" s="76"/>
      <c r="B110" s="53"/>
      <c r="C110" s="54" t="s">
        <v>293</v>
      </c>
      <c r="D110" s="54" t="s">
        <v>55</v>
      </c>
      <c r="E110" s="55" t="s">
        <v>294</v>
      </c>
      <c r="F110" s="56" t="s">
        <v>295</v>
      </c>
      <c r="G110" s="57" t="s">
        <v>271</v>
      </c>
      <c r="H110" s="80">
        <v>40</v>
      </c>
      <c r="I110" s="81">
        <v>8960</v>
      </c>
      <c r="J110" s="11"/>
      <c r="K110" s="58"/>
      <c r="L110" s="59"/>
      <c r="M110" s="60"/>
      <c r="N110" s="60"/>
      <c r="O110" s="60"/>
      <c r="P110" s="60"/>
      <c r="Q110" s="60"/>
      <c r="R110" s="61"/>
      <c r="S110" s="76"/>
      <c r="T110" s="76"/>
      <c r="AA110" s="62"/>
      <c r="AC110" s="62"/>
      <c r="AD110" s="62"/>
      <c r="AH110" s="7"/>
      <c r="AN110" s="63"/>
      <c r="AO110" s="63"/>
      <c r="AP110" s="63"/>
      <c r="AQ110" s="63"/>
      <c r="AR110" s="63"/>
      <c r="AS110" s="7"/>
      <c r="AT110" s="63"/>
      <c r="AU110" s="7"/>
      <c r="AV110" s="62"/>
    </row>
    <row r="111" spans="1:48" s="2" customFormat="1" ht="24" customHeight="1" x14ac:dyDescent="0.2">
      <c r="A111" s="76"/>
      <c r="B111" s="53"/>
      <c r="C111" s="54" t="s">
        <v>297</v>
      </c>
      <c r="D111" s="54" t="s">
        <v>55</v>
      </c>
      <c r="E111" s="55" t="s">
        <v>298</v>
      </c>
      <c r="F111" s="56" t="s">
        <v>299</v>
      </c>
      <c r="G111" s="57" t="s">
        <v>271</v>
      </c>
      <c r="H111" s="80">
        <v>20</v>
      </c>
      <c r="I111" s="81">
        <v>225</v>
      </c>
      <c r="J111" s="11"/>
      <c r="K111" s="58"/>
      <c r="L111" s="59"/>
      <c r="M111" s="60"/>
      <c r="N111" s="60"/>
      <c r="O111" s="60"/>
      <c r="P111" s="60"/>
      <c r="Q111" s="60"/>
      <c r="R111" s="61"/>
      <c r="S111" s="76"/>
      <c r="T111" s="76"/>
      <c r="AA111" s="62"/>
      <c r="AC111" s="62"/>
      <c r="AD111" s="62"/>
      <c r="AH111" s="7"/>
      <c r="AN111" s="63"/>
      <c r="AO111" s="63"/>
      <c r="AP111" s="63"/>
      <c r="AQ111" s="63"/>
      <c r="AR111" s="63"/>
      <c r="AS111" s="7"/>
      <c r="AT111" s="63"/>
      <c r="AU111" s="7"/>
      <c r="AV111" s="62"/>
    </row>
    <row r="112" spans="1:48" s="2" customFormat="1" ht="24" customHeight="1" x14ac:dyDescent="0.2">
      <c r="A112" s="76"/>
      <c r="B112" s="53"/>
      <c r="C112" s="54" t="s">
        <v>301</v>
      </c>
      <c r="D112" s="54" t="s">
        <v>55</v>
      </c>
      <c r="E112" s="55" t="s">
        <v>302</v>
      </c>
      <c r="F112" s="56" t="s">
        <v>303</v>
      </c>
      <c r="G112" s="57" t="s">
        <v>271</v>
      </c>
      <c r="H112" s="80">
        <v>35</v>
      </c>
      <c r="I112" s="81">
        <v>535</v>
      </c>
      <c r="J112" s="11"/>
      <c r="K112" s="58"/>
      <c r="L112" s="59"/>
      <c r="M112" s="60"/>
      <c r="N112" s="60"/>
      <c r="O112" s="60"/>
      <c r="P112" s="60"/>
      <c r="Q112" s="60"/>
      <c r="R112" s="61"/>
      <c r="S112" s="76"/>
      <c r="T112" s="76"/>
      <c r="AA112" s="62"/>
      <c r="AC112" s="62"/>
      <c r="AD112" s="62"/>
      <c r="AH112" s="7"/>
      <c r="AN112" s="63"/>
      <c r="AO112" s="63"/>
      <c r="AP112" s="63"/>
      <c r="AQ112" s="63"/>
      <c r="AR112" s="63"/>
      <c r="AS112" s="7"/>
      <c r="AT112" s="63"/>
      <c r="AU112" s="7"/>
      <c r="AV112" s="62"/>
    </row>
    <row r="113" spans="1:48" s="2" customFormat="1" ht="24" customHeight="1" x14ac:dyDescent="0.2">
      <c r="A113" s="76"/>
      <c r="B113" s="53"/>
      <c r="C113" s="54" t="s">
        <v>305</v>
      </c>
      <c r="D113" s="54" t="s">
        <v>55</v>
      </c>
      <c r="E113" s="55" t="s">
        <v>306</v>
      </c>
      <c r="F113" s="56" t="s">
        <v>307</v>
      </c>
      <c r="G113" s="57" t="s">
        <v>271</v>
      </c>
      <c r="H113" s="80">
        <v>35</v>
      </c>
      <c r="I113" s="81">
        <v>850</v>
      </c>
      <c r="J113" s="11"/>
      <c r="K113" s="58"/>
      <c r="L113" s="59"/>
      <c r="M113" s="60"/>
      <c r="N113" s="60"/>
      <c r="O113" s="60"/>
      <c r="P113" s="60"/>
      <c r="Q113" s="60"/>
      <c r="R113" s="61"/>
      <c r="S113" s="76"/>
      <c r="T113" s="76"/>
      <c r="AA113" s="62"/>
      <c r="AC113" s="62"/>
      <c r="AD113" s="62"/>
      <c r="AH113" s="7"/>
      <c r="AN113" s="63"/>
      <c r="AO113" s="63"/>
      <c r="AP113" s="63"/>
      <c r="AQ113" s="63"/>
      <c r="AR113" s="63"/>
      <c r="AS113" s="7"/>
      <c r="AT113" s="63"/>
      <c r="AU113" s="7"/>
      <c r="AV113" s="62"/>
    </row>
    <row r="114" spans="1:48" s="2" customFormat="1" ht="16.5" customHeight="1" x14ac:dyDescent="0.2">
      <c r="A114" s="76"/>
      <c r="B114" s="53"/>
      <c r="C114" s="54" t="s">
        <v>309</v>
      </c>
      <c r="D114" s="54" t="s">
        <v>55</v>
      </c>
      <c r="E114" s="55" t="s">
        <v>310</v>
      </c>
      <c r="F114" s="56" t="s">
        <v>311</v>
      </c>
      <c r="G114" s="57" t="s">
        <v>271</v>
      </c>
      <c r="H114" s="80">
        <v>170</v>
      </c>
      <c r="I114" s="81">
        <v>85</v>
      </c>
      <c r="J114" s="11"/>
      <c r="K114" s="58"/>
      <c r="L114" s="59"/>
      <c r="M114" s="60"/>
      <c r="N114" s="60"/>
      <c r="O114" s="60"/>
      <c r="P114" s="60"/>
      <c r="Q114" s="60"/>
      <c r="R114" s="61"/>
      <c r="S114" s="76"/>
      <c r="T114" s="76"/>
      <c r="AA114" s="62"/>
      <c r="AC114" s="62"/>
      <c r="AD114" s="62"/>
      <c r="AH114" s="7"/>
      <c r="AN114" s="63"/>
      <c r="AO114" s="63"/>
      <c r="AP114" s="63"/>
      <c r="AQ114" s="63"/>
      <c r="AR114" s="63"/>
      <c r="AS114" s="7"/>
      <c r="AT114" s="63"/>
      <c r="AU114" s="7"/>
      <c r="AV114" s="62"/>
    </row>
    <row r="115" spans="1:48" s="2" customFormat="1" ht="16.5" customHeight="1" x14ac:dyDescent="0.2">
      <c r="A115" s="76"/>
      <c r="B115" s="53"/>
      <c r="C115" s="54" t="s">
        <v>313</v>
      </c>
      <c r="D115" s="54" t="s">
        <v>55</v>
      </c>
      <c r="E115" s="55" t="s">
        <v>314</v>
      </c>
      <c r="F115" s="56" t="s">
        <v>315</v>
      </c>
      <c r="G115" s="57" t="s">
        <v>271</v>
      </c>
      <c r="H115" s="80">
        <v>100</v>
      </c>
      <c r="I115" s="81">
        <v>1960</v>
      </c>
      <c r="J115" s="11"/>
      <c r="K115" s="58"/>
      <c r="L115" s="59"/>
      <c r="M115" s="60"/>
      <c r="N115" s="60"/>
      <c r="O115" s="60"/>
      <c r="P115" s="60"/>
      <c r="Q115" s="60"/>
      <c r="R115" s="61"/>
      <c r="S115" s="76"/>
      <c r="T115" s="76"/>
      <c r="AA115" s="62"/>
      <c r="AC115" s="62"/>
      <c r="AD115" s="62"/>
      <c r="AH115" s="7"/>
      <c r="AN115" s="63"/>
      <c r="AO115" s="63"/>
      <c r="AP115" s="63"/>
      <c r="AQ115" s="63"/>
      <c r="AR115" s="63"/>
      <c r="AS115" s="7"/>
      <c r="AT115" s="63"/>
      <c r="AU115" s="7"/>
      <c r="AV115" s="62"/>
    </row>
    <row r="116" spans="1:48" s="2" customFormat="1" ht="16.5" customHeight="1" x14ac:dyDescent="0.2">
      <c r="A116" s="76"/>
      <c r="B116" s="53"/>
      <c r="C116" s="54" t="s">
        <v>317</v>
      </c>
      <c r="D116" s="54" t="s">
        <v>55</v>
      </c>
      <c r="E116" s="55" t="s">
        <v>318</v>
      </c>
      <c r="F116" s="56" t="s">
        <v>319</v>
      </c>
      <c r="G116" s="57" t="s">
        <v>271</v>
      </c>
      <c r="H116" s="80">
        <v>70</v>
      </c>
      <c r="I116" s="81">
        <v>3450</v>
      </c>
      <c r="J116" s="11"/>
      <c r="K116" s="58"/>
      <c r="L116" s="59"/>
      <c r="M116" s="60"/>
      <c r="N116" s="60"/>
      <c r="O116" s="60"/>
      <c r="P116" s="60"/>
      <c r="Q116" s="60"/>
      <c r="R116" s="61"/>
      <c r="S116" s="76"/>
      <c r="T116" s="76"/>
      <c r="AA116" s="62"/>
      <c r="AC116" s="62"/>
      <c r="AD116" s="62"/>
      <c r="AH116" s="7"/>
      <c r="AN116" s="63"/>
      <c r="AO116" s="63"/>
      <c r="AP116" s="63"/>
      <c r="AQ116" s="63"/>
      <c r="AR116" s="63"/>
      <c r="AS116" s="7"/>
      <c r="AT116" s="63"/>
      <c r="AU116" s="7"/>
      <c r="AV116" s="62"/>
    </row>
    <row r="117" spans="1:48" s="2" customFormat="1" ht="16.5" customHeight="1" x14ac:dyDescent="0.2">
      <c r="A117" s="76"/>
      <c r="B117" s="53"/>
      <c r="C117" s="54" t="s">
        <v>321</v>
      </c>
      <c r="D117" s="54" t="s">
        <v>55</v>
      </c>
      <c r="E117" s="55" t="s">
        <v>322</v>
      </c>
      <c r="F117" s="56" t="s">
        <v>323</v>
      </c>
      <c r="G117" s="57" t="s">
        <v>58</v>
      </c>
      <c r="H117" s="80">
        <v>35</v>
      </c>
      <c r="I117" s="81">
        <v>150</v>
      </c>
      <c r="J117" s="11"/>
      <c r="K117" s="58"/>
      <c r="L117" s="59"/>
      <c r="M117" s="60"/>
      <c r="N117" s="60"/>
      <c r="O117" s="60"/>
      <c r="P117" s="60"/>
      <c r="Q117" s="60"/>
      <c r="R117" s="61"/>
      <c r="S117" s="76"/>
      <c r="T117" s="76"/>
      <c r="AA117" s="62"/>
      <c r="AC117" s="62"/>
      <c r="AD117" s="62"/>
      <c r="AH117" s="7"/>
      <c r="AN117" s="63"/>
      <c r="AO117" s="63"/>
      <c r="AP117" s="63"/>
      <c r="AQ117" s="63"/>
      <c r="AR117" s="63"/>
      <c r="AS117" s="7"/>
      <c r="AT117" s="63"/>
      <c r="AU117" s="7"/>
      <c r="AV117" s="62"/>
    </row>
    <row r="118" spans="1:48" s="2" customFormat="1" ht="36" customHeight="1" x14ac:dyDescent="0.2">
      <c r="A118" s="76"/>
      <c r="B118" s="53"/>
      <c r="C118" s="54" t="s">
        <v>325</v>
      </c>
      <c r="D118" s="54" t="s">
        <v>55</v>
      </c>
      <c r="E118" s="55" t="s">
        <v>326</v>
      </c>
      <c r="F118" s="56" t="s">
        <v>327</v>
      </c>
      <c r="G118" s="57" t="s">
        <v>176</v>
      </c>
      <c r="H118" s="80">
        <v>5</v>
      </c>
      <c r="I118" s="81">
        <v>750</v>
      </c>
      <c r="J118" s="11"/>
      <c r="K118" s="58"/>
      <c r="L118" s="59"/>
      <c r="M118" s="60"/>
      <c r="N118" s="60"/>
      <c r="O118" s="60"/>
      <c r="P118" s="60"/>
      <c r="Q118" s="60"/>
      <c r="R118" s="61"/>
      <c r="S118" s="76"/>
      <c r="T118" s="76"/>
      <c r="AA118" s="62"/>
      <c r="AC118" s="62"/>
      <c r="AD118" s="62"/>
      <c r="AH118" s="7"/>
      <c r="AN118" s="63"/>
      <c r="AO118" s="63"/>
      <c r="AP118" s="63"/>
      <c r="AQ118" s="63"/>
      <c r="AR118" s="63"/>
      <c r="AS118" s="7"/>
      <c r="AT118" s="63"/>
      <c r="AU118" s="7"/>
      <c r="AV118" s="62"/>
    </row>
    <row r="119" spans="1:48" s="6" customFormat="1" ht="22.9" customHeight="1" x14ac:dyDescent="0.2">
      <c r="B119" s="43"/>
      <c r="D119" s="44" t="s">
        <v>10</v>
      </c>
      <c r="E119" s="52" t="s">
        <v>329</v>
      </c>
      <c r="F119" s="52" t="s">
        <v>330</v>
      </c>
      <c r="H119" s="82"/>
      <c r="J119" s="43"/>
      <c r="K119" s="46"/>
      <c r="L119" s="47"/>
      <c r="M119" s="47"/>
      <c r="N119" s="48"/>
      <c r="O119" s="47"/>
      <c r="P119" s="48"/>
      <c r="Q119" s="47"/>
      <c r="R119" s="49"/>
      <c r="AA119" s="44"/>
      <c r="AC119" s="50"/>
      <c r="AD119" s="50"/>
      <c r="AH119" s="44"/>
      <c r="AT119" s="51"/>
    </row>
    <row r="120" spans="1:48" s="2" customFormat="1" ht="16.5" customHeight="1" x14ac:dyDescent="0.2">
      <c r="A120" s="76"/>
      <c r="B120" s="53"/>
      <c r="C120" s="54" t="s">
        <v>331</v>
      </c>
      <c r="D120" s="54" t="s">
        <v>55</v>
      </c>
      <c r="E120" s="55" t="s">
        <v>332</v>
      </c>
      <c r="F120" s="56" t="s">
        <v>333</v>
      </c>
      <c r="G120" s="57" t="s">
        <v>63</v>
      </c>
      <c r="H120" s="80">
        <v>35</v>
      </c>
      <c r="I120" s="81">
        <v>50</v>
      </c>
      <c r="J120" s="11"/>
      <c r="K120" s="58"/>
      <c r="L120" s="59"/>
      <c r="M120" s="60"/>
      <c r="N120" s="60"/>
      <c r="O120" s="60"/>
      <c r="P120" s="60"/>
      <c r="Q120" s="60"/>
      <c r="R120" s="61"/>
      <c r="S120" s="76"/>
      <c r="T120" s="76"/>
      <c r="AA120" s="62"/>
      <c r="AC120" s="62"/>
      <c r="AD120" s="62"/>
      <c r="AH120" s="7"/>
      <c r="AN120" s="63"/>
      <c r="AO120" s="63"/>
      <c r="AP120" s="63"/>
      <c r="AQ120" s="63"/>
      <c r="AR120" s="63"/>
      <c r="AS120" s="7"/>
      <c r="AT120" s="63"/>
      <c r="AU120" s="7"/>
      <c r="AV120" s="62"/>
    </row>
    <row r="121" spans="1:48" s="2" customFormat="1" ht="24" customHeight="1" x14ac:dyDescent="0.2">
      <c r="A121" s="76"/>
      <c r="B121" s="53"/>
      <c r="C121" s="54" t="s">
        <v>335</v>
      </c>
      <c r="D121" s="54" t="s">
        <v>55</v>
      </c>
      <c r="E121" s="55" t="s">
        <v>336</v>
      </c>
      <c r="F121" s="56" t="s">
        <v>337</v>
      </c>
      <c r="G121" s="57" t="s">
        <v>58</v>
      </c>
      <c r="H121" s="80">
        <v>5</v>
      </c>
      <c r="I121" s="81">
        <v>300</v>
      </c>
      <c r="J121" s="11"/>
      <c r="K121" s="58"/>
      <c r="L121" s="59"/>
      <c r="M121" s="60"/>
      <c r="N121" s="60"/>
      <c r="O121" s="60"/>
      <c r="P121" s="60"/>
      <c r="Q121" s="60"/>
      <c r="R121" s="61"/>
      <c r="S121" s="76"/>
      <c r="T121" s="76"/>
      <c r="AA121" s="62"/>
      <c r="AC121" s="62"/>
      <c r="AD121" s="62"/>
      <c r="AH121" s="7"/>
      <c r="AN121" s="63"/>
      <c r="AO121" s="63"/>
      <c r="AP121" s="63"/>
      <c r="AQ121" s="63"/>
      <c r="AR121" s="63"/>
      <c r="AS121" s="7"/>
      <c r="AT121" s="63"/>
      <c r="AU121" s="7"/>
      <c r="AV121" s="62"/>
    </row>
    <row r="122" spans="1:48" s="2" customFormat="1" ht="36" customHeight="1" x14ac:dyDescent="0.2">
      <c r="A122" s="76"/>
      <c r="B122" s="53"/>
      <c r="C122" s="54" t="s">
        <v>339</v>
      </c>
      <c r="D122" s="54" t="s">
        <v>55</v>
      </c>
      <c r="E122" s="55" t="s">
        <v>340</v>
      </c>
      <c r="F122" s="56" t="s">
        <v>341</v>
      </c>
      <c r="G122" s="57" t="s">
        <v>58</v>
      </c>
      <c r="H122" s="80">
        <v>5</v>
      </c>
      <c r="I122" s="81">
        <v>4750</v>
      </c>
      <c r="J122" s="11"/>
      <c r="K122" s="58"/>
      <c r="L122" s="59"/>
      <c r="M122" s="60"/>
      <c r="N122" s="60"/>
      <c r="O122" s="60"/>
      <c r="P122" s="60"/>
      <c r="Q122" s="60"/>
      <c r="R122" s="61"/>
      <c r="S122" s="76"/>
      <c r="T122" s="76"/>
      <c r="AA122" s="62"/>
      <c r="AC122" s="62"/>
      <c r="AD122" s="62"/>
      <c r="AH122" s="7"/>
      <c r="AN122" s="63"/>
      <c r="AO122" s="63"/>
      <c r="AP122" s="63"/>
      <c r="AQ122" s="63"/>
      <c r="AR122" s="63"/>
      <c r="AS122" s="7"/>
      <c r="AT122" s="63"/>
      <c r="AU122" s="7"/>
      <c r="AV122" s="62"/>
    </row>
    <row r="123" spans="1:48" s="6" customFormat="1" ht="22.9" customHeight="1" x14ac:dyDescent="0.2">
      <c r="B123" s="43"/>
      <c r="D123" s="44" t="s">
        <v>10</v>
      </c>
      <c r="E123" s="52" t="s">
        <v>343</v>
      </c>
      <c r="F123" s="52" t="s">
        <v>344</v>
      </c>
      <c r="H123" s="82"/>
      <c r="J123" s="43"/>
      <c r="K123" s="46"/>
      <c r="L123" s="47"/>
      <c r="M123" s="47"/>
      <c r="N123" s="48"/>
      <c r="O123" s="47"/>
      <c r="P123" s="48"/>
      <c r="Q123" s="47"/>
      <c r="R123" s="49"/>
      <c r="AA123" s="44"/>
      <c r="AC123" s="50"/>
      <c r="AD123" s="50"/>
      <c r="AH123" s="44"/>
      <c r="AT123" s="51"/>
    </row>
    <row r="124" spans="1:48" s="2" customFormat="1" ht="16.5" customHeight="1" x14ac:dyDescent="0.2">
      <c r="A124" s="76"/>
      <c r="B124" s="53"/>
      <c r="C124" s="54" t="s">
        <v>345</v>
      </c>
      <c r="D124" s="54" t="s">
        <v>55</v>
      </c>
      <c r="E124" s="55" t="s">
        <v>346</v>
      </c>
      <c r="F124" s="56" t="s">
        <v>347</v>
      </c>
      <c r="G124" s="57" t="s">
        <v>348</v>
      </c>
      <c r="H124" s="80">
        <v>30</v>
      </c>
      <c r="I124" s="81">
        <v>330</v>
      </c>
      <c r="J124" s="11"/>
      <c r="K124" s="58"/>
      <c r="L124" s="59"/>
      <c r="M124" s="60"/>
      <c r="N124" s="60"/>
      <c r="O124" s="60"/>
      <c r="P124" s="60"/>
      <c r="Q124" s="60"/>
      <c r="R124" s="61"/>
      <c r="S124" s="76"/>
      <c r="T124" s="76"/>
      <c r="AA124" s="62"/>
      <c r="AC124" s="62"/>
      <c r="AD124" s="62"/>
      <c r="AH124" s="7"/>
      <c r="AN124" s="63"/>
      <c r="AO124" s="63"/>
      <c r="AP124" s="63"/>
      <c r="AQ124" s="63"/>
      <c r="AR124" s="63"/>
      <c r="AS124" s="7"/>
      <c r="AT124" s="63"/>
      <c r="AU124" s="7"/>
      <c r="AV124" s="62"/>
    </row>
    <row r="125" spans="1:48" s="2" customFormat="1" ht="16.5" customHeight="1" x14ac:dyDescent="0.2">
      <c r="A125" s="76"/>
      <c r="B125" s="53"/>
      <c r="C125" s="64" t="s">
        <v>350</v>
      </c>
      <c r="D125" s="64" t="s">
        <v>111</v>
      </c>
      <c r="E125" s="65" t="s">
        <v>351</v>
      </c>
      <c r="F125" s="66" t="s">
        <v>352</v>
      </c>
      <c r="G125" s="67" t="s">
        <v>348</v>
      </c>
      <c r="H125" s="83">
        <v>70</v>
      </c>
      <c r="I125" s="84">
        <v>1590</v>
      </c>
      <c r="J125" s="68"/>
      <c r="K125" s="69"/>
      <c r="L125" s="70"/>
      <c r="M125" s="60"/>
      <c r="N125" s="60"/>
      <c r="O125" s="60"/>
      <c r="P125" s="60"/>
      <c r="Q125" s="60"/>
      <c r="R125" s="61"/>
      <c r="S125" s="76"/>
      <c r="T125" s="76"/>
      <c r="AA125" s="62"/>
      <c r="AC125" s="62"/>
      <c r="AD125" s="62"/>
      <c r="AH125" s="7"/>
      <c r="AN125" s="63"/>
      <c r="AO125" s="63"/>
      <c r="AP125" s="63"/>
      <c r="AQ125" s="63"/>
      <c r="AR125" s="63"/>
      <c r="AS125" s="7"/>
      <c r="AT125" s="63"/>
      <c r="AU125" s="7"/>
      <c r="AV125" s="62"/>
    </row>
    <row r="126" spans="1:48" s="2" customFormat="1" ht="16.5" customHeight="1" x14ac:dyDescent="0.2">
      <c r="A126" s="76"/>
      <c r="B126" s="53"/>
      <c r="C126" s="64" t="s">
        <v>354</v>
      </c>
      <c r="D126" s="64" t="s">
        <v>111</v>
      </c>
      <c r="E126" s="65" t="s">
        <v>355</v>
      </c>
      <c r="F126" s="66" t="s">
        <v>356</v>
      </c>
      <c r="G126" s="67" t="s">
        <v>348</v>
      </c>
      <c r="H126" s="83">
        <v>70</v>
      </c>
      <c r="I126" s="84">
        <v>2800</v>
      </c>
      <c r="J126" s="68"/>
      <c r="K126" s="69"/>
      <c r="L126" s="70"/>
      <c r="M126" s="60"/>
      <c r="N126" s="60"/>
      <c r="O126" s="60"/>
      <c r="P126" s="60"/>
      <c r="Q126" s="60"/>
      <c r="R126" s="61"/>
      <c r="S126" s="76"/>
      <c r="T126" s="76"/>
      <c r="AA126" s="62"/>
      <c r="AC126" s="62"/>
      <c r="AD126" s="62"/>
      <c r="AH126" s="7"/>
      <c r="AN126" s="63"/>
      <c r="AO126" s="63"/>
      <c r="AP126" s="63"/>
      <c r="AQ126" s="63"/>
      <c r="AR126" s="63"/>
      <c r="AS126" s="7"/>
      <c r="AT126" s="63"/>
      <c r="AU126" s="7"/>
      <c r="AV126" s="62"/>
    </row>
    <row r="127" spans="1:48" s="6" customFormat="1" ht="22.9" customHeight="1" x14ac:dyDescent="0.2">
      <c r="B127" s="43"/>
      <c r="D127" s="44" t="s">
        <v>10</v>
      </c>
      <c r="E127" s="52" t="s">
        <v>358</v>
      </c>
      <c r="F127" s="52" t="s">
        <v>359</v>
      </c>
      <c r="H127" s="82"/>
      <c r="J127" s="43"/>
      <c r="K127" s="46"/>
      <c r="L127" s="47"/>
      <c r="M127" s="47"/>
      <c r="N127" s="48"/>
      <c r="O127" s="47"/>
      <c r="P127" s="48"/>
      <c r="Q127" s="47"/>
      <c r="R127" s="49"/>
      <c r="AA127" s="44"/>
      <c r="AC127" s="50"/>
      <c r="AD127" s="50"/>
      <c r="AH127" s="44"/>
      <c r="AT127" s="51"/>
    </row>
    <row r="128" spans="1:48" s="2" customFormat="1" ht="36" customHeight="1" x14ac:dyDescent="0.2">
      <c r="A128" s="76"/>
      <c r="B128" s="53"/>
      <c r="C128" s="54" t="s">
        <v>360</v>
      </c>
      <c r="D128" s="54" t="s">
        <v>55</v>
      </c>
      <c r="E128" s="55" t="s">
        <v>361</v>
      </c>
      <c r="F128" s="56" t="s">
        <v>362</v>
      </c>
      <c r="G128" s="57" t="s">
        <v>99</v>
      </c>
      <c r="H128" s="80">
        <v>35</v>
      </c>
      <c r="I128" s="81">
        <v>550</v>
      </c>
      <c r="J128" s="11"/>
      <c r="K128" s="58"/>
      <c r="L128" s="59"/>
      <c r="M128" s="60"/>
      <c r="N128" s="60"/>
      <c r="O128" s="60"/>
      <c r="P128" s="60"/>
      <c r="Q128" s="60"/>
      <c r="R128" s="61"/>
      <c r="S128" s="76"/>
      <c r="T128" s="76"/>
      <c r="AA128" s="62"/>
      <c r="AC128" s="62"/>
      <c r="AD128" s="62"/>
      <c r="AH128" s="7"/>
      <c r="AN128" s="63"/>
      <c r="AO128" s="63"/>
      <c r="AP128" s="63"/>
      <c r="AQ128" s="63"/>
      <c r="AR128" s="63"/>
      <c r="AS128" s="7"/>
      <c r="AT128" s="63"/>
      <c r="AU128" s="7"/>
      <c r="AV128" s="62"/>
    </row>
    <row r="129" spans="1:48" s="2" customFormat="1" ht="24" customHeight="1" x14ac:dyDescent="0.2">
      <c r="A129" s="76"/>
      <c r="B129" s="53"/>
      <c r="C129" s="54" t="s">
        <v>364</v>
      </c>
      <c r="D129" s="54" t="s">
        <v>55</v>
      </c>
      <c r="E129" s="55" t="s">
        <v>365</v>
      </c>
      <c r="F129" s="56" t="s">
        <v>366</v>
      </c>
      <c r="G129" s="57" t="s">
        <v>58</v>
      </c>
      <c r="H129" s="80">
        <v>5</v>
      </c>
      <c r="I129" s="81">
        <v>385</v>
      </c>
      <c r="J129" s="11"/>
      <c r="K129" s="58"/>
      <c r="L129" s="59"/>
      <c r="M129" s="60"/>
      <c r="N129" s="60"/>
      <c r="O129" s="60"/>
      <c r="P129" s="60"/>
      <c r="Q129" s="60"/>
      <c r="R129" s="61"/>
      <c r="S129" s="76"/>
      <c r="T129" s="76"/>
      <c r="AA129" s="62"/>
      <c r="AC129" s="62"/>
      <c r="AD129" s="62"/>
      <c r="AH129" s="7"/>
      <c r="AN129" s="63"/>
      <c r="AO129" s="63"/>
      <c r="AP129" s="63"/>
      <c r="AQ129" s="63"/>
      <c r="AR129" s="63"/>
      <c r="AS129" s="7"/>
      <c r="AT129" s="63"/>
      <c r="AU129" s="7"/>
      <c r="AV129" s="62"/>
    </row>
    <row r="130" spans="1:48" s="2" customFormat="1" ht="16.5" customHeight="1" x14ac:dyDescent="0.2">
      <c r="A130" s="76"/>
      <c r="B130" s="53"/>
      <c r="C130" s="64" t="s">
        <v>368</v>
      </c>
      <c r="D130" s="64" t="s">
        <v>111</v>
      </c>
      <c r="E130" s="65" t="s">
        <v>369</v>
      </c>
      <c r="F130" s="66" t="s">
        <v>370</v>
      </c>
      <c r="G130" s="67" t="s">
        <v>58</v>
      </c>
      <c r="H130" s="83">
        <v>5</v>
      </c>
      <c r="I130" s="84">
        <v>1650</v>
      </c>
      <c r="J130" s="68"/>
      <c r="K130" s="69"/>
      <c r="L130" s="70"/>
      <c r="M130" s="60"/>
      <c r="N130" s="60"/>
      <c r="O130" s="60"/>
      <c r="P130" s="60"/>
      <c r="Q130" s="60"/>
      <c r="R130" s="61"/>
      <c r="S130" s="76"/>
      <c r="T130" s="76"/>
      <c r="AA130" s="62"/>
      <c r="AC130" s="62"/>
      <c r="AD130" s="62"/>
      <c r="AH130" s="7"/>
      <c r="AN130" s="63"/>
      <c r="AO130" s="63"/>
      <c r="AP130" s="63"/>
      <c r="AQ130" s="63"/>
      <c r="AR130" s="63"/>
      <c r="AS130" s="7"/>
      <c r="AT130" s="63"/>
      <c r="AU130" s="7"/>
      <c r="AV130" s="62"/>
    </row>
    <row r="131" spans="1:48" s="2" customFormat="1" ht="48" customHeight="1" x14ac:dyDescent="0.2">
      <c r="A131" s="76"/>
      <c r="B131" s="53"/>
      <c r="C131" s="54" t="s">
        <v>372</v>
      </c>
      <c r="D131" s="54" t="s">
        <v>55</v>
      </c>
      <c r="E131" s="55" t="s">
        <v>373</v>
      </c>
      <c r="F131" s="56" t="s">
        <v>374</v>
      </c>
      <c r="G131" s="57" t="s">
        <v>58</v>
      </c>
      <c r="H131" s="80">
        <v>30</v>
      </c>
      <c r="I131" s="81">
        <v>1750</v>
      </c>
      <c r="J131" s="11"/>
      <c r="K131" s="58"/>
      <c r="L131" s="59"/>
      <c r="M131" s="60"/>
      <c r="N131" s="60"/>
      <c r="O131" s="60"/>
      <c r="P131" s="60"/>
      <c r="Q131" s="60"/>
      <c r="R131" s="61"/>
      <c r="S131" s="76"/>
      <c r="T131" s="76"/>
      <c r="AA131" s="62"/>
      <c r="AC131" s="62"/>
      <c r="AD131" s="62"/>
      <c r="AH131" s="7"/>
      <c r="AN131" s="63"/>
      <c r="AO131" s="63"/>
      <c r="AP131" s="63"/>
      <c r="AQ131" s="63"/>
      <c r="AR131" s="63"/>
      <c r="AS131" s="7"/>
      <c r="AT131" s="63"/>
      <c r="AU131" s="7"/>
      <c r="AV131" s="62"/>
    </row>
    <row r="132" spans="1:48" s="2" customFormat="1" ht="24" customHeight="1" x14ac:dyDescent="0.2">
      <c r="A132" s="76"/>
      <c r="B132" s="53"/>
      <c r="C132" s="54" t="s">
        <v>376</v>
      </c>
      <c r="D132" s="54" t="s">
        <v>55</v>
      </c>
      <c r="E132" s="55" t="s">
        <v>377</v>
      </c>
      <c r="F132" s="56" t="s">
        <v>378</v>
      </c>
      <c r="G132" s="57" t="s">
        <v>58</v>
      </c>
      <c r="H132" s="80">
        <v>10</v>
      </c>
      <c r="I132" s="81">
        <v>385</v>
      </c>
      <c r="J132" s="11"/>
      <c r="K132" s="58"/>
      <c r="L132" s="59"/>
      <c r="M132" s="60"/>
      <c r="N132" s="60"/>
      <c r="O132" s="60"/>
      <c r="P132" s="60"/>
      <c r="Q132" s="60"/>
      <c r="R132" s="61"/>
      <c r="S132" s="76"/>
      <c r="T132" s="76"/>
      <c r="AA132" s="62"/>
      <c r="AC132" s="62"/>
      <c r="AD132" s="62"/>
      <c r="AH132" s="7"/>
      <c r="AN132" s="63"/>
      <c r="AO132" s="63"/>
      <c r="AP132" s="63"/>
      <c r="AQ132" s="63"/>
      <c r="AR132" s="63"/>
      <c r="AS132" s="7"/>
      <c r="AT132" s="63"/>
      <c r="AU132" s="7"/>
      <c r="AV132" s="62"/>
    </row>
    <row r="133" spans="1:48" s="2" customFormat="1" ht="48" customHeight="1" x14ac:dyDescent="0.2">
      <c r="A133" s="76"/>
      <c r="B133" s="53"/>
      <c r="C133" s="54" t="s">
        <v>380</v>
      </c>
      <c r="D133" s="54" t="s">
        <v>55</v>
      </c>
      <c r="E133" s="55" t="s">
        <v>381</v>
      </c>
      <c r="F133" s="56" t="s">
        <v>382</v>
      </c>
      <c r="G133" s="57" t="s">
        <v>176</v>
      </c>
      <c r="H133" s="80">
        <v>5</v>
      </c>
      <c r="I133" s="81">
        <v>750</v>
      </c>
      <c r="J133" s="11"/>
      <c r="K133" s="58"/>
      <c r="L133" s="59"/>
      <c r="M133" s="60"/>
      <c r="N133" s="60"/>
      <c r="O133" s="60"/>
      <c r="P133" s="60"/>
      <c r="Q133" s="60"/>
      <c r="R133" s="61"/>
      <c r="S133" s="76"/>
      <c r="T133" s="76"/>
      <c r="AA133" s="62"/>
      <c r="AC133" s="62"/>
      <c r="AD133" s="62"/>
      <c r="AH133" s="7"/>
      <c r="AN133" s="63"/>
      <c r="AO133" s="63"/>
      <c r="AP133" s="63"/>
      <c r="AQ133" s="63"/>
      <c r="AR133" s="63"/>
      <c r="AS133" s="7"/>
      <c r="AT133" s="63"/>
      <c r="AU133" s="7"/>
      <c r="AV133" s="62"/>
    </row>
    <row r="134" spans="1:48" s="6" customFormat="1" ht="22.9" customHeight="1" x14ac:dyDescent="0.2">
      <c r="B134" s="43"/>
      <c r="D134" s="44" t="s">
        <v>10</v>
      </c>
      <c r="E134" s="52" t="s">
        <v>384</v>
      </c>
      <c r="F134" s="52" t="s">
        <v>385</v>
      </c>
      <c r="H134" s="82"/>
      <c r="J134" s="43"/>
      <c r="K134" s="46"/>
      <c r="L134" s="47"/>
      <c r="M134" s="47"/>
      <c r="N134" s="48"/>
      <c r="O134" s="47"/>
      <c r="P134" s="48"/>
      <c r="Q134" s="47"/>
      <c r="R134" s="49"/>
      <c r="AA134" s="44"/>
      <c r="AC134" s="50"/>
      <c r="AD134" s="50"/>
      <c r="AH134" s="44"/>
      <c r="AT134" s="51"/>
    </row>
    <row r="135" spans="1:48" s="2" customFormat="1" ht="48" customHeight="1" x14ac:dyDescent="0.2">
      <c r="A135" s="76"/>
      <c r="B135" s="53"/>
      <c r="C135" s="54" t="s">
        <v>386</v>
      </c>
      <c r="D135" s="54" t="s">
        <v>55</v>
      </c>
      <c r="E135" s="55" t="s">
        <v>387</v>
      </c>
      <c r="F135" s="56" t="s">
        <v>388</v>
      </c>
      <c r="G135" s="57" t="s">
        <v>63</v>
      </c>
      <c r="H135" s="80">
        <v>2.3333333333333335</v>
      </c>
      <c r="I135" s="81">
        <v>565</v>
      </c>
      <c r="J135" s="11"/>
      <c r="K135" s="58"/>
      <c r="L135" s="59"/>
      <c r="M135" s="60"/>
      <c r="N135" s="60"/>
      <c r="O135" s="60"/>
      <c r="P135" s="60"/>
      <c r="Q135" s="60"/>
      <c r="R135" s="61"/>
      <c r="S135" s="76"/>
      <c r="T135" s="76"/>
      <c r="AA135" s="62"/>
      <c r="AC135" s="62"/>
      <c r="AD135" s="62"/>
      <c r="AH135" s="7"/>
      <c r="AN135" s="63"/>
      <c r="AO135" s="63"/>
      <c r="AP135" s="63"/>
      <c r="AQ135" s="63"/>
      <c r="AR135" s="63"/>
      <c r="AS135" s="7"/>
      <c r="AT135" s="63"/>
      <c r="AU135" s="7"/>
      <c r="AV135" s="62"/>
    </row>
    <row r="136" spans="1:48" s="2" customFormat="1" ht="48" customHeight="1" x14ac:dyDescent="0.2">
      <c r="A136" s="76"/>
      <c r="B136" s="53"/>
      <c r="C136" s="54" t="s">
        <v>390</v>
      </c>
      <c r="D136" s="54" t="s">
        <v>55</v>
      </c>
      <c r="E136" s="55" t="s">
        <v>391</v>
      </c>
      <c r="F136" s="56" t="s">
        <v>392</v>
      </c>
      <c r="G136" s="57" t="s">
        <v>63</v>
      </c>
      <c r="H136" s="80">
        <v>60</v>
      </c>
      <c r="I136" s="81">
        <v>760</v>
      </c>
      <c r="J136" s="11"/>
      <c r="K136" s="58"/>
      <c r="L136" s="59"/>
      <c r="M136" s="60"/>
      <c r="N136" s="60"/>
      <c r="O136" s="60"/>
      <c r="P136" s="60"/>
      <c r="Q136" s="60"/>
      <c r="R136" s="61"/>
      <c r="S136" s="76"/>
      <c r="T136" s="76"/>
      <c r="AA136" s="62"/>
      <c r="AC136" s="62"/>
      <c r="AD136" s="62"/>
      <c r="AH136" s="7"/>
      <c r="AN136" s="63"/>
      <c r="AO136" s="63"/>
      <c r="AP136" s="63"/>
      <c r="AQ136" s="63"/>
      <c r="AR136" s="63"/>
      <c r="AS136" s="7"/>
      <c r="AT136" s="63"/>
      <c r="AU136" s="7"/>
      <c r="AV136" s="62"/>
    </row>
    <row r="137" spans="1:48" s="2" customFormat="1" ht="36" customHeight="1" x14ac:dyDescent="0.2">
      <c r="A137" s="76"/>
      <c r="B137" s="53"/>
      <c r="C137" s="54" t="s">
        <v>394</v>
      </c>
      <c r="D137" s="54" t="s">
        <v>55</v>
      </c>
      <c r="E137" s="55" t="s">
        <v>395</v>
      </c>
      <c r="F137" s="56" t="s">
        <v>396</v>
      </c>
      <c r="G137" s="57" t="s">
        <v>63</v>
      </c>
      <c r="H137" s="80">
        <v>60</v>
      </c>
      <c r="I137" s="81">
        <v>32</v>
      </c>
      <c r="J137" s="11"/>
      <c r="K137" s="58"/>
      <c r="L137" s="59"/>
      <c r="M137" s="60"/>
      <c r="N137" s="60"/>
      <c r="O137" s="60"/>
      <c r="P137" s="60"/>
      <c r="Q137" s="60"/>
      <c r="R137" s="61"/>
      <c r="S137" s="76"/>
      <c r="T137" s="76"/>
      <c r="AA137" s="62"/>
      <c r="AC137" s="62"/>
      <c r="AD137" s="62"/>
      <c r="AH137" s="7"/>
      <c r="AN137" s="63"/>
      <c r="AO137" s="63"/>
      <c r="AP137" s="63"/>
      <c r="AQ137" s="63"/>
      <c r="AR137" s="63"/>
      <c r="AS137" s="7"/>
      <c r="AT137" s="63"/>
      <c r="AU137" s="7"/>
      <c r="AV137" s="62"/>
    </row>
    <row r="138" spans="1:48" s="2" customFormat="1" ht="24" customHeight="1" x14ac:dyDescent="0.2">
      <c r="A138" s="76"/>
      <c r="B138" s="53"/>
      <c r="C138" s="64" t="s">
        <v>398</v>
      </c>
      <c r="D138" s="64" t="s">
        <v>111</v>
      </c>
      <c r="E138" s="65" t="s">
        <v>399</v>
      </c>
      <c r="F138" s="66" t="s">
        <v>400</v>
      </c>
      <c r="G138" s="67" t="s">
        <v>63</v>
      </c>
      <c r="H138" s="83">
        <v>5</v>
      </c>
      <c r="I138" s="84">
        <v>17</v>
      </c>
      <c r="J138" s="68"/>
      <c r="K138" s="69"/>
      <c r="L138" s="70"/>
      <c r="M138" s="60"/>
      <c r="N138" s="60"/>
      <c r="O138" s="60"/>
      <c r="P138" s="60"/>
      <c r="Q138" s="60"/>
      <c r="R138" s="61"/>
      <c r="S138" s="76"/>
      <c r="T138" s="76"/>
      <c r="AA138" s="62"/>
      <c r="AC138" s="62"/>
      <c r="AD138" s="62"/>
      <c r="AH138" s="7"/>
      <c r="AN138" s="63"/>
      <c r="AO138" s="63"/>
      <c r="AP138" s="63"/>
      <c r="AQ138" s="63"/>
      <c r="AR138" s="63"/>
      <c r="AS138" s="7"/>
      <c r="AT138" s="63"/>
      <c r="AU138" s="7"/>
      <c r="AV138" s="62"/>
    </row>
    <row r="139" spans="1:48" s="2" customFormat="1" ht="36" customHeight="1" x14ac:dyDescent="0.2">
      <c r="A139" s="76"/>
      <c r="B139" s="53"/>
      <c r="C139" s="54" t="s">
        <v>402</v>
      </c>
      <c r="D139" s="54" t="s">
        <v>55</v>
      </c>
      <c r="E139" s="55" t="s">
        <v>403</v>
      </c>
      <c r="F139" s="56" t="s">
        <v>404</v>
      </c>
      <c r="G139" s="57" t="s">
        <v>63</v>
      </c>
      <c r="H139" s="80">
        <v>80</v>
      </c>
      <c r="I139" s="81">
        <v>545</v>
      </c>
      <c r="J139" s="11"/>
      <c r="K139" s="58"/>
      <c r="L139" s="59"/>
      <c r="M139" s="60"/>
      <c r="N139" s="60"/>
      <c r="O139" s="60"/>
      <c r="P139" s="60"/>
      <c r="Q139" s="60"/>
      <c r="R139" s="61"/>
      <c r="S139" s="76"/>
      <c r="T139" s="76"/>
      <c r="AA139" s="62"/>
      <c r="AC139" s="62"/>
      <c r="AD139" s="62"/>
      <c r="AH139" s="7"/>
      <c r="AN139" s="63"/>
      <c r="AO139" s="63"/>
      <c r="AP139" s="63"/>
      <c r="AQ139" s="63"/>
      <c r="AR139" s="63"/>
      <c r="AS139" s="7"/>
      <c r="AT139" s="63"/>
      <c r="AU139" s="7"/>
      <c r="AV139" s="62"/>
    </row>
    <row r="140" spans="1:48" s="2" customFormat="1" ht="24" customHeight="1" x14ac:dyDescent="0.2">
      <c r="A140" s="76"/>
      <c r="B140" s="53"/>
      <c r="C140" s="64" t="s">
        <v>406</v>
      </c>
      <c r="D140" s="64" t="s">
        <v>111</v>
      </c>
      <c r="E140" s="65" t="s">
        <v>407</v>
      </c>
      <c r="F140" s="66" t="s">
        <v>408</v>
      </c>
      <c r="G140" s="67" t="s">
        <v>63</v>
      </c>
      <c r="H140" s="83">
        <v>80</v>
      </c>
      <c r="I140" s="84">
        <v>650</v>
      </c>
      <c r="J140" s="68"/>
      <c r="K140" s="69"/>
      <c r="L140" s="70"/>
      <c r="M140" s="60"/>
      <c r="N140" s="60"/>
      <c r="O140" s="60"/>
      <c r="P140" s="60"/>
      <c r="Q140" s="60"/>
      <c r="R140" s="61"/>
      <c r="S140" s="76"/>
      <c r="T140" s="76"/>
      <c r="AA140" s="62"/>
      <c r="AC140" s="62"/>
      <c r="AD140" s="62"/>
      <c r="AH140" s="7"/>
      <c r="AN140" s="63"/>
      <c r="AO140" s="63"/>
      <c r="AP140" s="63"/>
      <c r="AQ140" s="63"/>
      <c r="AR140" s="63"/>
      <c r="AS140" s="7"/>
      <c r="AT140" s="63"/>
      <c r="AU140" s="7"/>
      <c r="AV140" s="62"/>
    </row>
    <row r="141" spans="1:48" s="2" customFormat="1" ht="60" customHeight="1" x14ac:dyDescent="0.2">
      <c r="A141" s="76"/>
      <c r="B141" s="53"/>
      <c r="C141" s="54" t="s">
        <v>410</v>
      </c>
      <c r="D141" s="54" t="s">
        <v>55</v>
      </c>
      <c r="E141" s="55" t="s">
        <v>411</v>
      </c>
      <c r="F141" s="56" t="s">
        <v>412</v>
      </c>
      <c r="G141" s="57" t="s">
        <v>176</v>
      </c>
      <c r="H141" s="80">
        <v>1</v>
      </c>
      <c r="I141" s="81">
        <v>1000</v>
      </c>
      <c r="J141" s="11"/>
      <c r="K141" s="58"/>
      <c r="L141" s="59"/>
      <c r="M141" s="60"/>
      <c r="N141" s="60"/>
      <c r="O141" s="60"/>
      <c r="P141" s="60"/>
      <c r="Q141" s="60"/>
      <c r="R141" s="61"/>
      <c r="S141" s="76"/>
      <c r="T141" s="76"/>
      <c r="AA141" s="62"/>
      <c r="AC141" s="62"/>
      <c r="AD141" s="62"/>
      <c r="AH141" s="7"/>
      <c r="AN141" s="63"/>
      <c r="AO141" s="63"/>
      <c r="AP141" s="63"/>
      <c r="AQ141" s="63"/>
      <c r="AR141" s="63"/>
      <c r="AS141" s="7"/>
      <c r="AT141" s="63"/>
      <c r="AU141" s="7"/>
      <c r="AV141" s="62"/>
    </row>
    <row r="142" spans="1:48" s="6" customFormat="1" ht="22.9" customHeight="1" x14ac:dyDescent="0.2">
      <c r="B142" s="43"/>
      <c r="D142" s="44" t="s">
        <v>10</v>
      </c>
      <c r="E142" s="52" t="s">
        <v>414</v>
      </c>
      <c r="F142" s="52" t="s">
        <v>415</v>
      </c>
      <c r="H142" s="82"/>
      <c r="J142" s="43"/>
      <c r="K142" s="46"/>
      <c r="L142" s="47"/>
      <c r="M142" s="47"/>
      <c r="N142" s="48"/>
      <c r="O142" s="47"/>
      <c r="P142" s="48"/>
      <c r="Q142" s="47"/>
      <c r="R142" s="49"/>
      <c r="AA142" s="44"/>
      <c r="AC142" s="50"/>
      <c r="AD142" s="50"/>
      <c r="AH142" s="44"/>
      <c r="AT142" s="51"/>
    </row>
    <row r="143" spans="1:48" s="2" customFormat="1" ht="24" customHeight="1" x14ac:dyDescent="0.2">
      <c r="A143" s="76"/>
      <c r="B143" s="53"/>
      <c r="C143" s="54" t="s">
        <v>416</v>
      </c>
      <c r="D143" s="54" t="s">
        <v>55</v>
      </c>
      <c r="E143" s="55" t="s">
        <v>417</v>
      </c>
      <c r="F143" s="56" t="s">
        <v>418</v>
      </c>
      <c r="G143" s="57" t="s">
        <v>58</v>
      </c>
      <c r="H143" s="80">
        <v>15</v>
      </c>
      <c r="I143" s="81">
        <v>680</v>
      </c>
      <c r="J143" s="11"/>
      <c r="K143" s="58"/>
      <c r="L143" s="59"/>
      <c r="M143" s="60"/>
      <c r="N143" s="60"/>
      <c r="O143" s="60"/>
      <c r="P143" s="60"/>
      <c r="Q143" s="60"/>
      <c r="R143" s="61"/>
      <c r="S143" s="76"/>
      <c r="T143" s="76"/>
      <c r="AA143" s="62"/>
      <c r="AC143" s="62"/>
      <c r="AD143" s="62"/>
      <c r="AH143" s="7"/>
      <c r="AN143" s="63"/>
      <c r="AO143" s="63"/>
      <c r="AP143" s="63"/>
      <c r="AQ143" s="63"/>
      <c r="AR143" s="63"/>
      <c r="AS143" s="7"/>
      <c r="AT143" s="63"/>
      <c r="AU143" s="7"/>
      <c r="AV143" s="62"/>
    </row>
    <row r="144" spans="1:48" s="2" customFormat="1" ht="24" customHeight="1" x14ac:dyDescent="0.2">
      <c r="A144" s="76"/>
      <c r="B144" s="53"/>
      <c r="C144" s="64" t="s">
        <v>420</v>
      </c>
      <c r="D144" s="64" t="s">
        <v>111</v>
      </c>
      <c r="E144" s="65" t="s">
        <v>421</v>
      </c>
      <c r="F144" s="66" t="s">
        <v>422</v>
      </c>
      <c r="G144" s="67" t="s">
        <v>63</v>
      </c>
      <c r="H144" s="83">
        <v>65</v>
      </c>
      <c r="I144" s="84">
        <v>5100</v>
      </c>
      <c r="J144" s="68"/>
      <c r="K144" s="69"/>
      <c r="L144" s="70"/>
      <c r="M144" s="60"/>
      <c r="N144" s="60"/>
      <c r="O144" s="60"/>
      <c r="P144" s="60"/>
      <c r="Q144" s="60"/>
      <c r="R144" s="61"/>
      <c r="S144" s="76"/>
      <c r="T144" s="76"/>
      <c r="AA144" s="62"/>
      <c r="AC144" s="62"/>
      <c r="AD144" s="62"/>
      <c r="AH144" s="7"/>
      <c r="AN144" s="63"/>
      <c r="AO144" s="63"/>
      <c r="AP144" s="63"/>
      <c r="AQ144" s="63"/>
      <c r="AR144" s="63"/>
      <c r="AS144" s="7"/>
      <c r="AT144" s="63"/>
      <c r="AU144" s="7"/>
      <c r="AV144" s="62"/>
    </row>
    <row r="145" spans="1:48" s="2" customFormat="1" ht="48" customHeight="1" x14ac:dyDescent="0.2">
      <c r="A145" s="76"/>
      <c r="B145" s="53"/>
      <c r="C145" s="54" t="s">
        <v>424</v>
      </c>
      <c r="D145" s="54" t="s">
        <v>55</v>
      </c>
      <c r="E145" s="55" t="s">
        <v>425</v>
      </c>
      <c r="F145" s="56" t="s">
        <v>426</v>
      </c>
      <c r="G145" s="57" t="s">
        <v>58</v>
      </c>
      <c r="H145" s="80">
        <v>10</v>
      </c>
      <c r="I145" s="81">
        <v>30</v>
      </c>
      <c r="J145" s="11"/>
      <c r="K145" s="58"/>
      <c r="L145" s="59"/>
      <c r="M145" s="60"/>
      <c r="N145" s="60"/>
      <c r="O145" s="60"/>
      <c r="P145" s="60"/>
      <c r="Q145" s="60"/>
      <c r="R145" s="61"/>
      <c r="S145" s="76"/>
      <c r="T145" s="76"/>
      <c r="AA145" s="62"/>
      <c r="AC145" s="62"/>
      <c r="AD145" s="62"/>
      <c r="AH145" s="7"/>
      <c r="AN145" s="63"/>
      <c r="AO145" s="63"/>
      <c r="AP145" s="63"/>
      <c r="AQ145" s="63"/>
      <c r="AR145" s="63"/>
      <c r="AS145" s="7"/>
      <c r="AT145" s="63"/>
      <c r="AU145" s="7"/>
      <c r="AV145" s="62"/>
    </row>
    <row r="146" spans="1:48" s="2" customFormat="1" ht="24" customHeight="1" x14ac:dyDescent="0.2">
      <c r="A146" s="76"/>
      <c r="B146" s="53"/>
      <c r="C146" s="64" t="s">
        <v>428</v>
      </c>
      <c r="D146" s="64" t="s">
        <v>111</v>
      </c>
      <c r="E146" s="65" t="s">
        <v>429</v>
      </c>
      <c r="F146" s="66" t="s">
        <v>430</v>
      </c>
      <c r="G146" s="67" t="s">
        <v>58</v>
      </c>
      <c r="H146" s="83">
        <v>15</v>
      </c>
      <c r="I146" s="84">
        <v>2150</v>
      </c>
      <c r="J146" s="68"/>
      <c r="K146" s="69"/>
      <c r="L146" s="70"/>
      <c r="M146" s="60"/>
      <c r="N146" s="60"/>
      <c r="O146" s="60"/>
      <c r="P146" s="60"/>
      <c r="Q146" s="60"/>
      <c r="R146" s="61"/>
      <c r="S146" s="76"/>
      <c r="T146" s="76"/>
      <c r="AA146" s="62"/>
      <c r="AC146" s="62"/>
      <c r="AD146" s="62"/>
      <c r="AH146" s="7"/>
      <c r="AN146" s="63"/>
      <c r="AO146" s="63"/>
      <c r="AP146" s="63"/>
      <c r="AQ146" s="63"/>
      <c r="AR146" s="63"/>
      <c r="AS146" s="7"/>
      <c r="AT146" s="63"/>
      <c r="AU146" s="7"/>
      <c r="AV146" s="62"/>
    </row>
    <row r="147" spans="1:48" s="2" customFormat="1" ht="24" customHeight="1" x14ac:dyDescent="0.2">
      <c r="A147" s="76"/>
      <c r="B147" s="53"/>
      <c r="C147" s="64" t="s">
        <v>432</v>
      </c>
      <c r="D147" s="64" t="s">
        <v>111</v>
      </c>
      <c r="E147" s="65" t="s">
        <v>433</v>
      </c>
      <c r="F147" s="66" t="s">
        <v>434</v>
      </c>
      <c r="G147" s="67" t="s">
        <v>58</v>
      </c>
      <c r="H147" s="83">
        <v>15</v>
      </c>
      <c r="I147" s="84">
        <v>2000</v>
      </c>
      <c r="J147" s="68"/>
      <c r="K147" s="69"/>
      <c r="L147" s="70"/>
      <c r="M147" s="60"/>
      <c r="N147" s="60"/>
      <c r="O147" s="60"/>
      <c r="P147" s="60"/>
      <c r="Q147" s="60"/>
      <c r="R147" s="61"/>
      <c r="S147" s="76"/>
      <c r="T147" s="76"/>
      <c r="AA147" s="62"/>
      <c r="AC147" s="62"/>
      <c r="AD147" s="62"/>
      <c r="AH147" s="7"/>
      <c r="AN147" s="63"/>
      <c r="AO147" s="63"/>
      <c r="AP147" s="63"/>
      <c r="AQ147" s="63"/>
      <c r="AR147" s="63"/>
      <c r="AS147" s="7"/>
      <c r="AT147" s="63"/>
      <c r="AU147" s="7"/>
      <c r="AV147" s="62"/>
    </row>
    <row r="148" spans="1:48" s="2" customFormat="1" ht="24" customHeight="1" x14ac:dyDescent="0.2">
      <c r="A148" s="76"/>
      <c r="B148" s="53"/>
      <c r="C148" s="54" t="s">
        <v>436</v>
      </c>
      <c r="D148" s="54" t="s">
        <v>55</v>
      </c>
      <c r="E148" s="55" t="s">
        <v>437</v>
      </c>
      <c r="F148" s="56" t="s">
        <v>438</v>
      </c>
      <c r="G148" s="57" t="s">
        <v>58</v>
      </c>
      <c r="H148" s="80">
        <v>15</v>
      </c>
      <c r="I148" s="81">
        <v>100</v>
      </c>
      <c r="J148" s="11"/>
      <c r="K148" s="58"/>
      <c r="L148" s="59"/>
      <c r="M148" s="60"/>
      <c r="N148" s="60"/>
      <c r="O148" s="60"/>
      <c r="P148" s="60"/>
      <c r="Q148" s="60"/>
      <c r="R148" s="61"/>
      <c r="S148" s="76"/>
      <c r="T148" s="76"/>
      <c r="AA148" s="62"/>
      <c r="AC148" s="62"/>
      <c r="AD148" s="62"/>
      <c r="AH148" s="7"/>
      <c r="AN148" s="63"/>
      <c r="AO148" s="63"/>
      <c r="AP148" s="63"/>
      <c r="AQ148" s="63"/>
      <c r="AR148" s="63"/>
      <c r="AS148" s="7"/>
      <c r="AT148" s="63"/>
      <c r="AU148" s="7"/>
      <c r="AV148" s="62"/>
    </row>
    <row r="149" spans="1:48" s="2" customFormat="1" ht="24" customHeight="1" x14ac:dyDescent="0.2">
      <c r="A149" s="76"/>
      <c r="B149" s="53"/>
      <c r="C149" s="64" t="s">
        <v>440</v>
      </c>
      <c r="D149" s="64" t="s">
        <v>111</v>
      </c>
      <c r="E149" s="65" t="s">
        <v>441</v>
      </c>
      <c r="F149" s="66" t="s">
        <v>442</v>
      </c>
      <c r="G149" s="67" t="s">
        <v>58</v>
      </c>
      <c r="H149" s="83">
        <v>15</v>
      </c>
      <c r="I149" s="84">
        <v>100</v>
      </c>
      <c r="J149" s="68"/>
      <c r="K149" s="69"/>
      <c r="L149" s="70"/>
      <c r="M149" s="60"/>
      <c r="N149" s="60"/>
      <c r="O149" s="60"/>
      <c r="P149" s="60"/>
      <c r="Q149" s="60"/>
      <c r="R149" s="61"/>
      <c r="S149" s="76"/>
      <c r="T149" s="76"/>
      <c r="AA149" s="62"/>
      <c r="AC149" s="62"/>
      <c r="AD149" s="62"/>
      <c r="AH149" s="7"/>
      <c r="AN149" s="63"/>
      <c r="AO149" s="63"/>
      <c r="AP149" s="63"/>
      <c r="AQ149" s="63"/>
      <c r="AR149" s="63"/>
      <c r="AS149" s="7"/>
      <c r="AT149" s="63"/>
      <c r="AU149" s="7"/>
      <c r="AV149" s="62"/>
    </row>
    <row r="150" spans="1:48" s="2" customFormat="1" ht="24" customHeight="1" x14ac:dyDescent="0.2">
      <c r="A150" s="76"/>
      <c r="B150" s="53"/>
      <c r="C150" s="64" t="s">
        <v>444</v>
      </c>
      <c r="D150" s="64" t="s">
        <v>111</v>
      </c>
      <c r="E150" s="65" t="s">
        <v>445</v>
      </c>
      <c r="F150" s="66" t="s">
        <v>446</v>
      </c>
      <c r="G150" s="67" t="s">
        <v>58</v>
      </c>
      <c r="H150" s="83">
        <v>15</v>
      </c>
      <c r="I150" s="84">
        <v>100</v>
      </c>
      <c r="J150" s="68"/>
      <c r="K150" s="69"/>
      <c r="L150" s="70"/>
      <c r="M150" s="60"/>
      <c r="N150" s="60"/>
      <c r="O150" s="60"/>
      <c r="P150" s="60"/>
      <c r="Q150" s="60"/>
      <c r="R150" s="61"/>
      <c r="S150" s="76"/>
      <c r="T150" s="76"/>
      <c r="AA150" s="62"/>
      <c r="AC150" s="62"/>
      <c r="AD150" s="62"/>
      <c r="AH150" s="7"/>
      <c r="AN150" s="63"/>
      <c r="AO150" s="63"/>
      <c r="AP150" s="63"/>
      <c r="AQ150" s="63"/>
      <c r="AR150" s="63"/>
      <c r="AS150" s="7"/>
      <c r="AT150" s="63"/>
      <c r="AU150" s="7"/>
      <c r="AV150" s="62"/>
    </row>
    <row r="151" spans="1:48" s="2" customFormat="1" ht="36" customHeight="1" x14ac:dyDescent="0.2">
      <c r="A151" s="76"/>
      <c r="B151" s="53"/>
      <c r="C151" s="54" t="s">
        <v>448</v>
      </c>
      <c r="D151" s="54" t="s">
        <v>55</v>
      </c>
      <c r="E151" s="55" t="s">
        <v>449</v>
      </c>
      <c r="F151" s="56" t="s">
        <v>450</v>
      </c>
      <c r="G151" s="57" t="s">
        <v>176</v>
      </c>
      <c r="H151" s="80">
        <v>5</v>
      </c>
      <c r="I151" s="81">
        <v>750</v>
      </c>
      <c r="J151" s="11"/>
      <c r="K151" s="58"/>
      <c r="L151" s="59"/>
      <c r="M151" s="60"/>
      <c r="N151" s="60"/>
      <c r="O151" s="60"/>
      <c r="P151" s="60"/>
      <c r="Q151" s="60"/>
      <c r="R151" s="61"/>
      <c r="S151" s="76"/>
      <c r="T151" s="76"/>
      <c r="AA151" s="62"/>
      <c r="AC151" s="62"/>
      <c r="AD151" s="62"/>
      <c r="AH151" s="7"/>
      <c r="AN151" s="63"/>
      <c r="AO151" s="63"/>
      <c r="AP151" s="63"/>
      <c r="AQ151" s="63"/>
      <c r="AR151" s="63"/>
      <c r="AS151" s="7"/>
      <c r="AT151" s="63"/>
      <c r="AU151" s="7"/>
      <c r="AV151" s="62"/>
    </row>
    <row r="152" spans="1:48" s="6" customFormat="1" ht="22.9" customHeight="1" x14ac:dyDescent="0.2">
      <c r="B152" s="43"/>
      <c r="D152" s="44" t="s">
        <v>10</v>
      </c>
      <c r="E152" s="52" t="s">
        <v>452</v>
      </c>
      <c r="F152" s="52" t="s">
        <v>453</v>
      </c>
      <c r="H152" s="82"/>
      <c r="J152" s="43"/>
      <c r="K152" s="46"/>
      <c r="L152" s="47"/>
      <c r="M152" s="47"/>
      <c r="N152" s="48"/>
      <c r="O152" s="47"/>
      <c r="P152" s="48"/>
      <c r="Q152" s="47"/>
      <c r="R152" s="49"/>
      <c r="AA152" s="44"/>
      <c r="AC152" s="50"/>
      <c r="AD152" s="50"/>
      <c r="AH152" s="44"/>
      <c r="AT152" s="51"/>
    </row>
    <row r="153" spans="1:48" s="2" customFormat="1" ht="16.5" customHeight="1" x14ac:dyDescent="0.2">
      <c r="A153" s="76"/>
      <c r="B153" s="53"/>
      <c r="C153" s="54" t="s">
        <v>454</v>
      </c>
      <c r="D153" s="54" t="s">
        <v>55</v>
      </c>
      <c r="E153" s="55" t="s">
        <v>455</v>
      </c>
      <c r="F153" s="56" t="s">
        <v>456</v>
      </c>
      <c r="G153" s="57" t="s">
        <v>63</v>
      </c>
      <c r="H153" s="80">
        <v>600</v>
      </c>
      <c r="I153" s="81">
        <v>98</v>
      </c>
      <c r="J153" s="11"/>
      <c r="K153" s="58"/>
      <c r="L153" s="59"/>
      <c r="M153" s="60"/>
      <c r="N153" s="60"/>
      <c r="O153" s="60"/>
      <c r="P153" s="60"/>
      <c r="Q153" s="60"/>
      <c r="R153" s="61"/>
      <c r="S153" s="76"/>
      <c r="T153" s="76"/>
      <c r="AA153" s="62"/>
      <c r="AC153" s="62"/>
      <c r="AD153" s="62"/>
      <c r="AH153" s="7"/>
      <c r="AN153" s="63"/>
      <c r="AO153" s="63"/>
      <c r="AP153" s="63"/>
      <c r="AQ153" s="63"/>
      <c r="AR153" s="63"/>
      <c r="AS153" s="7"/>
      <c r="AT153" s="63"/>
      <c r="AU153" s="7"/>
      <c r="AV153" s="62"/>
    </row>
    <row r="154" spans="1:48" s="2" customFormat="1" ht="16.5" customHeight="1" x14ac:dyDescent="0.2">
      <c r="A154" s="76"/>
      <c r="B154" s="53"/>
      <c r="C154" s="54" t="s">
        <v>458</v>
      </c>
      <c r="D154" s="54" t="s">
        <v>55</v>
      </c>
      <c r="E154" s="55" t="s">
        <v>459</v>
      </c>
      <c r="F154" s="56" t="s">
        <v>460</v>
      </c>
      <c r="G154" s="57" t="s">
        <v>63</v>
      </c>
      <c r="H154" s="80">
        <v>600</v>
      </c>
      <c r="I154" s="81">
        <v>15</v>
      </c>
      <c r="J154" s="11"/>
      <c r="K154" s="58"/>
      <c r="L154" s="59"/>
      <c r="M154" s="60"/>
      <c r="N154" s="60"/>
      <c r="O154" s="60"/>
      <c r="P154" s="60"/>
      <c r="Q154" s="60"/>
      <c r="R154" s="61"/>
      <c r="S154" s="76"/>
      <c r="T154" s="76"/>
      <c r="AA154" s="62"/>
      <c r="AC154" s="62"/>
      <c r="AD154" s="62"/>
      <c r="AH154" s="7"/>
      <c r="AN154" s="63"/>
      <c r="AO154" s="63"/>
      <c r="AP154" s="63"/>
      <c r="AQ154" s="63"/>
      <c r="AR154" s="63"/>
      <c r="AS154" s="7"/>
      <c r="AT154" s="63"/>
      <c r="AU154" s="7"/>
      <c r="AV154" s="62"/>
    </row>
    <row r="155" spans="1:48" s="2" customFormat="1" ht="24" customHeight="1" x14ac:dyDescent="0.2">
      <c r="A155" s="76"/>
      <c r="B155" s="53"/>
      <c r="C155" s="54" t="s">
        <v>462</v>
      </c>
      <c r="D155" s="54" t="s">
        <v>55</v>
      </c>
      <c r="E155" s="55" t="s">
        <v>463</v>
      </c>
      <c r="F155" s="56" t="s">
        <v>464</v>
      </c>
      <c r="G155" s="57" t="s">
        <v>63</v>
      </c>
      <c r="H155" s="80">
        <v>600</v>
      </c>
      <c r="I155" s="81">
        <v>32</v>
      </c>
      <c r="J155" s="11"/>
      <c r="K155" s="58"/>
      <c r="L155" s="59"/>
      <c r="M155" s="60"/>
      <c r="N155" s="60"/>
      <c r="O155" s="60"/>
      <c r="P155" s="60"/>
      <c r="Q155" s="60"/>
      <c r="R155" s="61"/>
      <c r="S155" s="76"/>
      <c r="T155" s="76"/>
      <c r="AA155" s="62"/>
      <c r="AC155" s="62"/>
      <c r="AD155" s="62"/>
      <c r="AH155" s="7"/>
      <c r="AN155" s="63"/>
      <c r="AO155" s="63"/>
      <c r="AP155" s="63"/>
      <c r="AQ155" s="63"/>
      <c r="AR155" s="63"/>
      <c r="AS155" s="7"/>
      <c r="AT155" s="63"/>
      <c r="AU155" s="7"/>
      <c r="AV155" s="62"/>
    </row>
    <row r="156" spans="1:48" s="2" customFormat="1" ht="36" customHeight="1" x14ac:dyDescent="0.2">
      <c r="A156" s="76"/>
      <c r="B156" s="53"/>
      <c r="C156" s="54" t="s">
        <v>466</v>
      </c>
      <c r="D156" s="54" t="s">
        <v>55</v>
      </c>
      <c r="E156" s="55" t="s">
        <v>467</v>
      </c>
      <c r="F156" s="56" t="s">
        <v>468</v>
      </c>
      <c r="G156" s="57" t="s">
        <v>63</v>
      </c>
      <c r="H156" s="80">
        <v>600</v>
      </c>
      <c r="I156" s="81">
        <v>251</v>
      </c>
      <c r="J156" s="11"/>
      <c r="K156" s="58"/>
      <c r="L156" s="59"/>
      <c r="M156" s="60"/>
      <c r="N156" s="60"/>
      <c r="O156" s="60"/>
      <c r="P156" s="60"/>
      <c r="Q156" s="60"/>
      <c r="R156" s="61"/>
      <c r="S156" s="76"/>
      <c r="T156" s="76"/>
      <c r="AA156" s="62"/>
      <c r="AC156" s="62"/>
      <c r="AD156" s="62"/>
      <c r="AH156" s="7"/>
      <c r="AN156" s="63"/>
      <c r="AO156" s="63"/>
      <c r="AP156" s="63"/>
      <c r="AQ156" s="63"/>
      <c r="AR156" s="63"/>
      <c r="AS156" s="7"/>
      <c r="AT156" s="63"/>
      <c r="AU156" s="7"/>
      <c r="AV156" s="62"/>
    </row>
    <row r="157" spans="1:48" s="2" customFormat="1" ht="24" customHeight="1" x14ac:dyDescent="0.2">
      <c r="A157" s="76"/>
      <c r="B157" s="53"/>
      <c r="C157" s="54" t="s">
        <v>470</v>
      </c>
      <c r="D157" s="54" t="s">
        <v>55</v>
      </c>
      <c r="E157" s="55" t="s">
        <v>471</v>
      </c>
      <c r="F157" s="56" t="s">
        <v>472</v>
      </c>
      <c r="G157" s="57" t="s">
        <v>63</v>
      </c>
      <c r="H157" s="80">
        <v>70</v>
      </c>
      <c r="I157" s="81">
        <v>385</v>
      </c>
      <c r="J157" s="11"/>
      <c r="K157" s="58"/>
      <c r="L157" s="59"/>
      <c r="M157" s="60"/>
      <c r="N157" s="60"/>
      <c r="O157" s="60"/>
      <c r="P157" s="60"/>
      <c r="Q157" s="60"/>
      <c r="R157" s="61"/>
      <c r="S157" s="76"/>
      <c r="T157" s="76"/>
      <c r="AA157" s="62"/>
      <c r="AC157" s="62"/>
      <c r="AD157" s="62"/>
      <c r="AH157" s="7"/>
      <c r="AN157" s="63"/>
      <c r="AO157" s="63"/>
      <c r="AP157" s="63"/>
      <c r="AQ157" s="63"/>
      <c r="AR157" s="63"/>
      <c r="AS157" s="7"/>
      <c r="AT157" s="63"/>
      <c r="AU157" s="7"/>
      <c r="AV157" s="62"/>
    </row>
    <row r="158" spans="1:48" s="2" customFormat="1" ht="36" customHeight="1" x14ac:dyDescent="0.2">
      <c r="A158" s="76"/>
      <c r="B158" s="53"/>
      <c r="C158" s="54" t="s">
        <v>474</v>
      </c>
      <c r="D158" s="54" t="s">
        <v>55</v>
      </c>
      <c r="E158" s="55" t="s">
        <v>475</v>
      </c>
      <c r="F158" s="56" t="s">
        <v>476</v>
      </c>
      <c r="G158" s="57" t="s">
        <v>63</v>
      </c>
      <c r="H158" s="80">
        <v>170</v>
      </c>
      <c r="I158" s="81">
        <v>470</v>
      </c>
      <c r="J158" s="11"/>
      <c r="K158" s="58"/>
      <c r="L158" s="59"/>
      <c r="M158" s="60"/>
      <c r="N158" s="60"/>
      <c r="O158" s="60"/>
      <c r="P158" s="60"/>
      <c r="Q158" s="60"/>
      <c r="R158" s="61"/>
      <c r="S158" s="76"/>
      <c r="T158" s="76"/>
      <c r="AA158" s="62"/>
      <c r="AC158" s="62"/>
      <c r="AD158" s="62"/>
      <c r="AH158" s="7"/>
      <c r="AN158" s="63"/>
      <c r="AO158" s="63"/>
      <c r="AP158" s="63"/>
      <c r="AQ158" s="63"/>
      <c r="AR158" s="63"/>
      <c r="AS158" s="7"/>
      <c r="AT158" s="63"/>
      <c r="AU158" s="7"/>
      <c r="AV158" s="62"/>
    </row>
    <row r="159" spans="1:48" s="2" customFormat="1" ht="16.5" customHeight="1" x14ac:dyDescent="0.2">
      <c r="A159" s="76"/>
      <c r="B159" s="53"/>
      <c r="C159" s="64" t="s">
        <v>478</v>
      </c>
      <c r="D159" s="64" t="s">
        <v>111</v>
      </c>
      <c r="E159" s="65" t="s">
        <v>479</v>
      </c>
      <c r="F159" s="66" t="s">
        <v>480</v>
      </c>
      <c r="G159" s="67" t="s">
        <v>63</v>
      </c>
      <c r="H159" s="83">
        <v>550</v>
      </c>
      <c r="I159" s="84">
        <v>350</v>
      </c>
      <c r="J159" s="68"/>
      <c r="K159" s="69"/>
      <c r="L159" s="70"/>
      <c r="M159" s="60"/>
      <c r="N159" s="60"/>
      <c r="O159" s="60"/>
      <c r="P159" s="60"/>
      <c r="Q159" s="60"/>
      <c r="R159" s="61"/>
      <c r="S159" s="76"/>
      <c r="T159" s="76"/>
      <c r="AA159" s="62"/>
      <c r="AC159" s="62"/>
      <c r="AD159" s="62"/>
      <c r="AH159" s="7"/>
      <c r="AN159" s="63"/>
      <c r="AO159" s="63"/>
      <c r="AP159" s="63"/>
      <c r="AQ159" s="63"/>
      <c r="AR159" s="63"/>
      <c r="AS159" s="7"/>
      <c r="AT159" s="63"/>
      <c r="AU159" s="7"/>
      <c r="AV159" s="62"/>
    </row>
    <row r="160" spans="1:48" s="2" customFormat="1" ht="48" customHeight="1" x14ac:dyDescent="0.2">
      <c r="A160" s="76"/>
      <c r="B160" s="53"/>
      <c r="C160" s="54" t="s">
        <v>482</v>
      </c>
      <c r="D160" s="54" t="s">
        <v>55</v>
      </c>
      <c r="E160" s="55" t="s">
        <v>483</v>
      </c>
      <c r="F160" s="56" t="s">
        <v>484</v>
      </c>
      <c r="G160" s="57" t="s">
        <v>176</v>
      </c>
      <c r="H160" s="80">
        <v>15.333333333333334</v>
      </c>
      <c r="I160" s="81">
        <v>750</v>
      </c>
      <c r="J160" s="11"/>
      <c r="K160" s="58"/>
      <c r="L160" s="59"/>
      <c r="M160" s="60"/>
      <c r="N160" s="60"/>
      <c r="O160" s="60"/>
      <c r="P160" s="60"/>
      <c r="Q160" s="60"/>
      <c r="R160" s="61"/>
      <c r="S160" s="76"/>
      <c r="T160" s="76"/>
      <c r="AA160" s="62"/>
      <c r="AC160" s="62"/>
      <c r="AD160" s="62"/>
      <c r="AH160" s="7"/>
      <c r="AN160" s="63"/>
      <c r="AO160" s="63"/>
      <c r="AP160" s="63"/>
      <c r="AQ160" s="63"/>
      <c r="AR160" s="63"/>
      <c r="AS160" s="7"/>
      <c r="AT160" s="63"/>
      <c r="AU160" s="7"/>
      <c r="AV160" s="62"/>
    </row>
    <row r="161" spans="1:48" s="6" customFormat="1" ht="22.9" customHeight="1" x14ac:dyDescent="0.2">
      <c r="B161" s="43"/>
      <c r="D161" s="44" t="s">
        <v>10</v>
      </c>
      <c r="E161" s="52" t="s">
        <v>486</v>
      </c>
      <c r="F161" s="52" t="s">
        <v>487</v>
      </c>
      <c r="H161" s="82"/>
      <c r="J161" s="43"/>
      <c r="K161" s="46"/>
      <c r="L161" s="47"/>
      <c r="M161" s="47"/>
      <c r="N161" s="48"/>
      <c r="O161" s="47"/>
      <c r="P161" s="48"/>
      <c r="Q161" s="47"/>
      <c r="R161" s="49"/>
      <c r="AA161" s="44"/>
      <c r="AC161" s="50"/>
      <c r="AD161" s="50"/>
      <c r="AH161" s="44"/>
      <c r="AT161" s="51"/>
    </row>
    <row r="162" spans="1:48" s="2" customFormat="1" ht="16.5" customHeight="1" x14ac:dyDescent="0.2">
      <c r="A162" s="76"/>
      <c r="B162" s="53"/>
      <c r="C162" s="54" t="s">
        <v>488</v>
      </c>
      <c r="D162" s="54" t="s">
        <v>55</v>
      </c>
      <c r="E162" s="55" t="s">
        <v>459</v>
      </c>
      <c r="F162" s="56" t="s">
        <v>460</v>
      </c>
      <c r="G162" s="57" t="s">
        <v>63</v>
      </c>
      <c r="H162" s="80">
        <v>1700</v>
      </c>
      <c r="I162" s="81">
        <v>15</v>
      </c>
      <c r="J162" s="11"/>
      <c r="K162" s="58"/>
      <c r="L162" s="59"/>
      <c r="M162" s="60"/>
      <c r="N162" s="60"/>
      <c r="O162" s="60"/>
      <c r="P162" s="60"/>
      <c r="Q162" s="60"/>
      <c r="R162" s="61"/>
      <c r="S162" s="76"/>
      <c r="T162" s="76"/>
      <c r="AA162" s="62"/>
      <c r="AC162" s="62"/>
      <c r="AD162" s="62"/>
      <c r="AH162" s="7"/>
      <c r="AN162" s="63"/>
      <c r="AO162" s="63"/>
      <c r="AP162" s="63"/>
      <c r="AQ162" s="63"/>
      <c r="AR162" s="63"/>
      <c r="AS162" s="7"/>
      <c r="AT162" s="63"/>
      <c r="AU162" s="7"/>
      <c r="AV162" s="62"/>
    </row>
    <row r="163" spans="1:48" s="2" customFormat="1" ht="24" customHeight="1" x14ac:dyDescent="0.2">
      <c r="A163" s="76"/>
      <c r="B163" s="53"/>
      <c r="C163" s="54" t="s">
        <v>490</v>
      </c>
      <c r="D163" s="54" t="s">
        <v>55</v>
      </c>
      <c r="E163" s="55" t="s">
        <v>491</v>
      </c>
      <c r="F163" s="56" t="s">
        <v>492</v>
      </c>
      <c r="G163" s="57" t="s">
        <v>63</v>
      </c>
      <c r="H163" s="80">
        <v>1700</v>
      </c>
      <c r="I163" s="81">
        <v>38</v>
      </c>
      <c r="J163" s="11"/>
      <c r="K163" s="58"/>
      <c r="L163" s="59"/>
      <c r="M163" s="60"/>
      <c r="N163" s="60"/>
      <c r="O163" s="60"/>
      <c r="P163" s="60"/>
      <c r="Q163" s="60"/>
      <c r="R163" s="61"/>
      <c r="S163" s="76"/>
      <c r="T163" s="76"/>
      <c r="AA163" s="62"/>
      <c r="AC163" s="62"/>
      <c r="AD163" s="62"/>
      <c r="AH163" s="7"/>
      <c r="AN163" s="63"/>
      <c r="AO163" s="63"/>
      <c r="AP163" s="63"/>
      <c r="AQ163" s="63"/>
      <c r="AR163" s="63"/>
      <c r="AS163" s="7"/>
      <c r="AT163" s="63"/>
      <c r="AU163" s="7"/>
      <c r="AV163" s="62"/>
    </row>
    <row r="164" spans="1:48" s="2" customFormat="1" ht="24" customHeight="1" x14ac:dyDescent="0.2">
      <c r="A164" s="76"/>
      <c r="B164" s="53"/>
      <c r="C164" s="54" t="s">
        <v>494</v>
      </c>
      <c r="D164" s="54" t="s">
        <v>55</v>
      </c>
      <c r="E164" s="55" t="s">
        <v>495</v>
      </c>
      <c r="F164" s="56" t="s">
        <v>496</v>
      </c>
      <c r="G164" s="57" t="s">
        <v>63</v>
      </c>
      <c r="H164" s="80">
        <v>1700</v>
      </c>
      <c r="I164" s="81">
        <v>385</v>
      </c>
      <c r="J164" s="11"/>
      <c r="K164" s="58"/>
      <c r="L164" s="59"/>
      <c r="M164" s="60"/>
      <c r="N164" s="60"/>
      <c r="O164" s="60"/>
      <c r="P164" s="60"/>
      <c r="Q164" s="60"/>
      <c r="R164" s="61"/>
      <c r="S164" s="76"/>
      <c r="T164" s="76"/>
      <c r="AA164" s="62"/>
      <c r="AC164" s="62"/>
      <c r="AD164" s="62"/>
      <c r="AH164" s="7"/>
      <c r="AN164" s="63"/>
      <c r="AO164" s="63"/>
      <c r="AP164" s="63"/>
      <c r="AQ164" s="63"/>
      <c r="AR164" s="63"/>
      <c r="AS164" s="7"/>
      <c r="AT164" s="63"/>
      <c r="AU164" s="7"/>
      <c r="AV164" s="62"/>
    </row>
    <row r="165" spans="1:48" s="2" customFormat="1" ht="24" customHeight="1" x14ac:dyDescent="0.2">
      <c r="A165" s="76"/>
      <c r="B165" s="53"/>
      <c r="C165" s="54" t="s">
        <v>498</v>
      </c>
      <c r="D165" s="54" t="s">
        <v>55</v>
      </c>
      <c r="E165" s="55" t="s">
        <v>499</v>
      </c>
      <c r="F165" s="56" t="s">
        <v>500</v>
      </c>
      <c r="G165" s="57" t="s">
        <v>63</v>
      </c>
      <c r="H165" s="80">
        <v>1700</v>
      </c>
      <c r="I165" s="81">
        <v>150</v>
      </c>
      <c r="J165" s="11"/>
      <c r="K165" s="58"/>
      <c r="L165" s="59"/>
      <c r="M165" s="60"/>
      <c r="N165" s="60"/>
      <c r="O165" s="60"/>
      <c r="P165" s="60"/>
      <c r="Q165" s="60"/>
      <c r="R165" s="61"/>
      <c r="S165" s="76"/>
      <c r="T165" s="76"/>
      <c r="AA165" s="62"/>
      <c r="AC165" s="62"/>
      <c r="AD165" s="62"/>
      <c r="AH165" s="7"/>
      <c r="AN165" s="63"/>
      <c r="AO165" s="63"/>
      <c r="AP165" s="63"/>
      <c r="AQ165" s="63"/>
      <c r="AR165" s="63"/>
      <c r="AS165" s="7"/>
      <c r="AT165" s="63"/>
      <c r="AU165" s="7"/>
      <c r="AV165" s="62"/>
    </row>
    <row r="166" spans="1:48" s="2" customFormat="1" ht="16.5" customHeight="1" x14ac:dyDescent="0.2">
      <c r="A166" s="76"/>
      <c r="B166" s="53"/>
      <c r="C166" s="64" t="s">
        <v>502</v>
      </c>
      <c r="D166" s="64" t="s">
        <v>111</v>
      </c>
      <c r="E166" s="65" t="s">
        <v>503</v>
      </c>
      <c r="F166" s="66" t="s">
        <v>504</v>
      </c>
      <c r="G166" s="67" t="s">
        <v>63</v>
      </c>
      <c r="H166" s="83">
        <v>2400</v>
      </c>
      <c r="I166" s="84">
        <v>280</v>
      </c>
      <c r="J166" s="68"/>
      <c r="K166" s="69"/>
      <c r="L166" s="70"/>
      <c r="M166" s="60"/>
      <c r="N166" s="60"/>
      <c r="O166" s="60"/>
      <c r="P166" s="60"/>
      <c r="Q166" s="60"/>
      <c r="R166" s="61"/>
      <c r="S166" s="76"/>
      <c r="T166" s="76"/>
      <c r="AA166" s="62"/>
      <c r="AC166" s="62"/>
      <c r="AD166" s="62"/>
      <c r="AH166" s="7"/>
      <c r="AN166" s="63"/>
      <c r="AO166" s="63"/>
      <c r="AP166" s="63"/>
      <c r="AQ166" s="63"/>
      <c r="AR166" s="63"/>
      <c r="AS166" s="7"/>
      <c r="AT166" s="63"/>
      <c r="AU166" s="7"/>
      <c r="AV166" s="62"/>
    </row>
    <row r="167" spans="1:48" s="2" customFormat="1" ht="24" customHeight="1" x14ac:dyDescent="0.2">
      <c r="A167" s="76"/>
      <c r="B167" s="53"/>
      <c r="C167" s="54" t="s">
        <v>506</v>
      </c>
      <c r="D167" s="54" t="s">
        <v>55</v>
      </c>
      <c r="E167" s="55" t="s">
        <v>507</v>
      </c>
      <c r="F167" s="56" t="s">
        <v>508</v>
      </c>
      <c r="G167" s="57" t="s">
        <v>99</v>
      </c>
      <c r="H167" s="80">
        <v>2400</v>
      </c>
      <c r="I167" s="81">
        <v>58</v>
      </c>
      <c r="J167" s="11"/>
      <c r="K167" s="58"/>
      <c r="L167" s="59"/>
      <c r="M167" s="60"/>
      <c r="N167" s="60"/>
      <c r="O167" s="60"/>
      <c r="P167" s="60"/>
      <c r="Q167" s="60"/>
      <c r="R167" s="61"/>
      <c r="S167" s="76"/>
      <c r="T167" s="76"/>
      <c r="AA167" s="62"/>
      <c r="AC167" s="62"/>
      <c r="AD167" s="62"/>
      <c r="AH167" s="7"/>
      <c r="AN167" s="63"/>
      <c r="AO167" s="63"/>
      <c r="AP167" s="63"/>
      <c r="AQ167" s="63"/>
      <c r="AR167" s="63"/>
      <c r="AS167" s="7"/>
      <c r="AT167" s="63"/>
      <c r="AU167" s="7"/>
      <c r="AV167" s="62"/>
    </row>
    <row r="168" spans="1:48" s="2" customFormat="1" ht="16.5" customHeight="1" x14ac:dyDescent="0.2">
      <c r="A168" s="76"/>
      <c r="B168" s="53"/>
      <c r="C168" s="54" t="s">
        <v>510</v>
      </c>
      <c r="D168" s="54" t="s">
        <v>55</v>
      </c>
      <c r="E168" s="55" t="s">
        <v>511</v>
      </c>
      <c r="F168" s="56" t="s">
        <v>512</v>
      </c>
      <c r="G168" s="57" t="s">
        <v>99</v>
      </c>
      <c r="H168" s="80">
        <v>300</v>
      </c>
      <c r="I168" s="81">
        <v>135</v>
      </c>
      <c r="J168" s="11"/>
      <c r="K168" s="58"/>
      <c r="L168" s="59"/>
      <c r="M168" s="60"/>
      <c r="N168" s="60"/>
      <c r="O168" s="60"/>
      <c r="P168" s="60"/>
      <c r="Q168" s="60"/>
      <c r="R168" s="61"/>
      <c r="S168" s="76"/>
      <c r="T168" s="76"/>
      <c r="AA168" s="62"/>
      <c r="AC168" s="62"/>
      <c r="AD168" s="62"/>
      <c r="AH168" s="7"/>
      <c r="AN168" s="63"/>
      <c r="AO168" s="63"/>
      <c r="AP168" s="63"/>
      <c r="AQ168" s="63"/>
      <c r="AR168" s="63"/>
      <c r="AS168" s="7"/>
      <c r="AT168" s="63"/>
      <c r="AU168" s="7"/>
      <c r="AV168" s="62"/>
    </row>
    <row r="169" spans="1:48" s="2" customFormat="1" ht="16.5" customHeight="1" x14ac:dyDescent="0.2">
      <c r="A169" s="76"/>
      <c r="B169" s="53"/>
      <c r="C169" s="64" t="s">
        <v>514</v>
      </c>
      <c r="D169" s="64" t="s">
        <v>111</v>
      </c>
      <c r="E169" s="65" t="s">
        <v>515</v>
      </c>
      <c r="F169" s="66" t="s">
        <v>516</v>
      </c>
      <c r="G169" s="67" t="s">
        <v>99</v>
      </c>
      <c r="H169" s="83">
        <v>350</v>
      </c>
      <c r="I169" s="84">
        <v>26</v>
      </c>
      <c r="J169" s="68"/>
      <c r="K169" s="69"/>
      <c r="L169" s="70"/>
      <c r="M169" s="60"/>
      <c r="N169" s="60"/>
      <c r="O169" s="60"/>
      <c r="P169" s="60"/>
      <c r="Q169" s="60"/>
      <c r="R169" s="61"/>
      <c r="S169" s="76"/>
      <c r="T169" s="76"/>
      <c r="AA169" s="62"/>
      <c r="AC169" s="62"/>
      <c r="AD169" s="62"/>
      <c r="AH169" s="7"/>
      <c r="AN169" s="63"/>
      <c r="AO169" s="63"/>
      <c r="AP169" s="63"/>
      <c r="AQ169" s="63"/>
      <c r="AR169" s="63"/>
      <c r="AS169" s="7"/>
      <c r="AT169" s="63"/>
      <c r="AU169" s="7"/>
      <c r="AV169" s="62"/>
    </row>
    <row r="170" spans="1:48" s="2" customFormat="1" ht="36" customHeight="1" x14ac:dyDescent="0.2">
      <c r="A170" s="76"/>
      <c r="B170" s="53"/>
      <c r="C170" s="54" t="s">
        <v>518</v>
      </c>
      <c r="D170" s="54" t="s">
        <v>55</v>
      </c>
      <c r="E170" s="55" t="s">
        <v>519</v>
      </c>
      <c r="F170" s="56" t="s">
        <v>520</v>
      </c>
      <c r="G170" s="57" t="s">
        <v>176</v>
      </c>
      <c r="H170" s="80">
        <v>40</v>
      </c>
      <c r="I170" s="81">
        <v>500</v>
      </c>
      <c r="J170" s="11"/>
      <c r="K170" s="58"/>
      <c r="L170" s="59"/>
      <c r="M170" s="60"/>
      <c r="N170" s="60"/>
      <c r="O170" s="60"/>
      <c r="P170" s="60"/>
      <c r="Q170" s="60"/>
      <c r="R170" s="61"/>
      <c r="S170" s="76"/>
      <c r="T170" s="76"/>
      <c r="AA170" s="62"/>
      <c r="AC170" s="62"/>
      <c r="AD170" s="62"/>
      <c r="AH170" s="7"/>
      <c r="AN170" s="63"/>
      <c r="AO170" s="63"/>
      <c r="AP170" s="63"/>
      <c r="AQ170" s="63"/>
      <c r="AR170" s="63"/>
      <c r="AS170" s="7"/>
      <c r="AT170" s="63"/>
      <c r="AU170" s="7"/>
      <c r="AV170" s="62"/>
    </row>
    <row r="171" spans="1:48" s="6" customFormat="1" ht="22.9" customHeight="1" x14ac:dyDescent="0.2">
      <c r="B171" s="43"/>
      <c r="D171" s="44" t="s">
        <v>10</v>
      </c>
      <c r="E171" s="52" t="s">
        <v>522</v>
      </c>
      <c r="F171" s="52" t="s">
        <v>523</v>
      </c>
      <c r="H171" s="82"/>
      <c r="J171" s="43"/>
      <c r="K171" s="46"/>
      <c r="L171" s="47"/>
      <c r="M171" s="47"/>
      <c r="N171" s="48"/>
      <c r="O171" s="47"/>
      <c r="P171" s="48"/>
      <c r="Q171" s="47"/>
      <c r="R171" s="49"/>
      <c r="AA171" s="44"/>
      <c r="AC171" s="50"/>
      <c r="AD171" s="50"/>
      <c r="AH171" s="44"/>
      <c r="AT171" s="51"/>
    </row>
    <row r="172" spans="1:48" s="2" customFormat="1" ht="24" customHeight="1" x14ac:dyDescent="0.2">
      <c r="A172" s="76"/>
      <c r="B172" s="53"/>
      <c r="C172" s="54" t="s">
        <v>524</v>
      </c>
      <c r="D172" s="54" t="s">
        <v>55</v>
      </c>
      <c r="E172" s="55" t="s">
        <v>525</v>
      </c>
      <c r="F172" s="56" t="s">
        <v>526</v>
      </c>
      <c r="G172" s="57" t="s">
        <v>63</v>
      </c>
      <c r="H172" s="80">
        <v>1000</v>
      </c>
      <c r="I172" s="81">
        <v>120</v>
      </c>
      <c r="J172" s="11"/>
      <c r="K172" s="58"/>
      <c r="L172" s="59"/>
      <c r="M172" s="60"/>
      <c r="N172" s="60"/>
      <c r="O172" s="60"/>
      <c r="P172" s="60"/>
      <c r="Q172" s="60"/>
      <c r="R172" s="61"/>
      <c r="S172" s="76"/>
      <c r="T172" s="76"/>
      <c r="AA172" s="62"/>
      <c r="AC172" s="62"/>
      <c r="AD172" s="62"/>
      <c r="AH172" s="7"/>
      <c r="AN172" s="63"/>
      <c r="AO172" s="63"/>
      <c r="AP172" s="63"/>
      <c r="AQ172" s="63"/>
      <c r="AR172" s="63"/>
      <c r="AS172" s="7"/>
      <c r="AT172" s="63"/>
      <c r="AU172" s="7"/>
      <c r="AV172" s="62"/>
    </row>
    <row r="173" spans="1:48" s="2" customFormat="1" ht="24" customHeight="1" x14ac:dyDescent="0.2">
      <c r="A173" s="76"/>
      <c r="B173" s="53"/>
      <c r="C173" s="54" t="s">
        <v>528</v>
      </c>
      <c r="D173" s="54" t="s">
        <v>55</v>
      </c>
      <c r="E173" s="55" t="s">
        <v>529</v>
      </c>
      <c r="F173" s="56" t="s">
        <v>530</v>
      </c>
      <c r="G173" s="57" t="s">
        <v>63</v>
      </c>
      <c r="H173" s="80">
        <v>1000</v>
      </c>
      <c r="I173" s="81">
        <v>32</v>
      </c>
      <c r="J173" s="11"/>
      <c r="K173" s="58"/>
      <c r="L173" s="59"/>
      <c r="M173" s="60"/>
      <c r="N173" s="60"/>
      <c r="O173" s="60"/>
      <c r="P173" s="60"/>
      <c r="Q173" s="60"/>
      <c r="R173" s="61"/>
      <c r="S173" s="76"/>
      <c r="T173" s="76"/>
      <c r="AA173" s="62"/>
      <c r="AC173" s="62"/>
      <c r="AD173" s="62"/>
      <c r="AH173" s="7"/>
      <c r="AN173" s="63"/>
      <c r="AO173" s="63"/>
      <c r="AP173" s="63"/>
      <c r="AQ173" s="63"/>
      <c r="AR173" s="63"/>
      <c r="AS173" s="7"/>
      <c r="AT173" s="63"/>
      <c r="AU173" s="7"/>
      <c r="AV173" s="62"/>
    </row>
    <row r="174" spans="1:48" s="2" customFormat="1" ht="24" customHeight="1" x14ac:dyDescent="0.2">
      <c r="A174" s="76"/>
      <c r="B174" s="53"/>
      <c r="C174" s="54" t="s">
        <v>532</v>
      </c>
      <c r="D174" s="54" t="s">
        <v>55</v>
      </c>
      <c r="E174" s="55" t="s">
        <v>533</v>
      </c>
      <c r="F174" s="56" t="s">
        <v>534</v>
      </c>
      <c r="G174" s="57" t="s">
        <v>63</v>
      </c>
      <c r="H174" s="80">
        <v>1000</v>
      </c>
      <c r="I174" s="81">
        <v>410</v>
      </c>
      <c r="J174" s="11"/>
      <c r="K174" s="58"/>
      <c r="L174" s="59"/>
      <c r="M174" s="60"/>
      <c r="N174" s="60"/>
      <c r="O174" s="60"/>
      <c r="P174" s="60"/>
      <c r="Q174" s="60"/>
      <c r="R174" s="61"/>
      <c r="S174" s="76"/>
      <c r="T174" s="76"/>
      <c r="AA174" s="62"/>
      <c r="AC174" s="62"/>
      <c r="AD174" s="62"/>
      <c r="AH174" s="7"/>
      <c r="AN174" s="63"/>
      <c r="AO174" s="63"/>
      <c r="AP174" s="63"/>
      <c r="AQ174" s="63"/>
      <c r="AR174" s="63"/>
      <c r="AS174" s="7"/>
      <c r="AT174" s="63"/>
      <c r="AU174" s="7"/>
      <c r="AV174" s="62"/>
    </row>
    <row r="175" spans="1:48" s="2" customFormat="1" ht="36" customHeight="1" x14ac:dyDescent="0.2">
      <c r="A175" s="76"/>
      <c r="B175" s="53"/>
      <c r="C175" s="54" t="s">
        <v>536</v>
      </c>
      <c r="D175" s="54" t="s">
        <v>55</v>
      </c>
      <c r="E175" s="55" t="s">
        <v>537</v>
      </c>
      <c r="F175" s="56" t="s">
        <v>538</v>
      </c>
      <c r="G175" s="57" t="s">
        <v>63</v>
      </c>
      <c r="H175" s="80">
        <v>1000</v>
      </c>
      <c r="I175" s="81">
        <v>480</v>
      </c>
      <c r="J175" s="11"/>
      <c r="K175" s="58"/>
      <c r="L175" s="59"/>
      <c r="M175" s="60"/>
      <c r="N175" s="60"/>
      <c r="O175" s="60"/>
      <c r="P175" s="60"/>
      <c r="Q175" s="60"/>
      <c r="R175" s="61"/>
      <c r="S175" s="76"/>
      <c r="T175" s="76"/>
      <c r="AA175" s="62"/>
      <c r="AC175" s="62"/>
      <c r="AD175" s="62"/>
      <c r="AH175" s="7"/>
      <c r="AN175" s="63"/>
      <c r="AO175" s="63"/>
      <c r="AP175" s="63"/>
      <c r="AQ175" s="63"/>
      <c r="AR175" s="63"/>
      <c r="AS175" s="7"/>
      <c r="AT175" s="63"/>
      <c r="AU175" s="7"/>
      <c r="AV175" s="62"/>
    </row>
    <row r="176" spans="1:48" s="2" customFormat="1" ht="16.5" customHeight="1" x14ac:dyDescent="0.2">
      <c r="A176" s="76"/>
      <c r="B176" s="53"/>
      <c r="C176" s="64" t="s">
        <v>540</v>
      </c>
      <c r="D176" s="64" t="s">
        <v>111</v>
      </c>
      <c r="E176" s="65" t="s">
        <v>541</v>
      </c>
      <c r="F176" s="66" t="s">
        <v>542</v>
      </c>
      <c r="G176" s="67" t="s">
        <v>63</v>
      </c>
      <c r="H176" s="83">
        <v>1050</v>
      </c>
      <c r="I176" s="84">
        <v>310</v>
      </c>
      <c r="J176" s="68"/>
      <c r="K176" s="69"/>
      <c r="L176" s="70"/>
      <c r="M176" s="60"/>
      <c r="N176" s="60"/>
      <c r="O176" s="60"/>
      <c r="P176" s="60"/>
      <c r="Q176" s="60"/>
      <c r="R176" s="61"/>
      <c r="S176" s="76"/>
      <c r="T176" s="76"/>
      <c r="AA176" s="62"/>
      <c r="AC176" s="62"/>
      <c r="AD176" s="62"/>
      <c r="AH176" s="7"/>
      <c r="AN176" s="63"/>
      <c r="AO176" s="63"/>
      <c r="AP176" s="63"/>
      <c r="AQ176" s="63"/>
      <c r="AR176" s="63"/>
      <c r="AS176" s="7"/>
      <c r="AT176" s="63"/>
      <c r="AU176" s="7"/>
      <c r="AV176" s="62"/>
    </row>
    <row r="177" spans="1:48" s="2" customFormat="1" ht="24" customHeight="1" x14ac:dyDescent="0.2">
      <c r="A177" s="76"/>
      <c r="B177" s="53"/>
      <c r="C177" s="54" t="s">
        <v>544</v>
      </c>
      <c r="D177" s="54" t="s">
        <v>55</v>
      </c>
      <c r="E177" s="55" t="s">
        <v>545</v>
      </c>
      <c r="F177" s="56" t="s">
        <v>546</v>
      </c>
      <c r="G177" s="57" t="s">
        <v>99</v>
      </c>
      <c r="H177" s="80">
        <v>100</v>
      </c>
      <c r="I177" s="81">
        <v>165</v>
      </c>
      <c r="J177" s="11"/>
      <c r="K177" s="58"/>
      <c r="L177" s="59"/>
      <c r="M177" s="60"/>
      <c r="N177" s="60"/>
      <c r="O177" s="60"/>
      <c r="P177" s="60"/>
      <c r="Q177" s="60"/>
      <c r="R177" s="61"/>
      <c r="S177" s="76"/>
      <c r="T177" s="76"/>
      <c r="AA177" s="62"/>
      <c r="AC177" s="62"/>
      <c r="AD177" s="62"/>
      <c r="AH177" s="7"/>
      <c r="AN177" s="63"/>
      <c r="AO177" s="63"/>
      <c r="AP177" s="63"/>
      <c r="AQ177" s="63"/>
      <c r="AR177" s="63"/>
      <c r="AS177" s="7"/>
      <c r="AT177" s="63"/>
      <c r="AU177" s="7"/>
      <c r="AV177" s="62"/>
    </row>
    <row r="178" spans="1:48" s="2" customFormat="1" ht="24" customHeight="1" x14ac:dyDescent="0.2">
      <c r="A178" s="76"/>
      <c r="B178" s="53"/>
      <c r="C178" s="54" t="s">
        <v>548</v>
      </c>
      <c r="D178" s="54" t="s">
        <v>55</v>
      </c>
      <c r="E178" s="55" t="s">
        <v>549</v>
      </c>
      <c r="F178" s="56" t="s">
        <v>550</v>
      </c>
      <c r="G178" s="57" t="s">
        <v>99</v>
      </c>
      <c r="H178" s="80">
        <v>100</v>
      </c>
      <c r="I178" s="81">
        <v>120</v>
      </c>
      <c r="J178" s="11"/>
      <c r="K178" s="58"/>
      <c r="L178" s="59"/>
      <c r="M178" s="60"/>
      <c r="N178" s="60"/>
      <c r="O178" s="60"/>
      <c r="P178" s="60"/>
      <c r="Q178" s="60"/>
      <c r="R178" s="61"/>
      <c r="S178" s="76"/>
      <c r="T178" s="76"/>
      <c r="AA178" s="62"/>
      <c r="AC178" s="62"/>
      <c r="AD178" s="62"/>
      <c r="AH178" s="7"/>
      <c r="AN178" s="63"/>
      <c r="AO178" s="63"/>
      <c r="AP178" s="63"/>
      <c r="AQ178" s="63"/>
      <c r="AR178" s="63"/>
      <c r="AS178" s="7"/>
      <c r="AT178" s="63"/>
      <c r="AU178" s="7"/>
      <c r="AV178" s="62"/>
    </row>
    <row r="179" spans="1:48" s="2" customFormat="1" ht="24" customHeight="1" x14ac:dyDescent="0.2">
      <c r="A179" s="76"/>
      <c r="B179" s="53"/>
      <c r="C179" s="54" t="s">
        <v>552</v>
      </c>
      <c r="D179" s="54" t="s">
        <v>55</v>
      </c>
      <c r="E179" s="55" t="s">
        <v>553</v>
      </c>
      <c r="F179" s="56" t="s">
        <v>554</v>
      </c>
      <c r="G179" s="57" t="s">
        <v>63</v>
      </c>
      <c r="H179" s="80">
        <v>35</v>
      </c>
      <c r="I179" s="81">
        <v>480</v>
      </c>
      <c r="J179" s="11"/>
      <c r="K179" s="58"/>
      <c r="L179" s="59"/>
      <c r="M179" s="60"/>
      <c r="N179" s="60"/>
      <c r="O179" s="60"/>
      <c r="P179" s="60"/>
      <c r="Q179" s="60"/>
      <c r="R179" s="61"/>
      <c r="S179" s="76"/>
      <c r="T179" s="76"/>
      <c r="AA179" s="62"/>
      <c r="AC179" s="62"/>
      <c r="AD179" s="62"/>
      <c r="AH179" s="7"/>
      <c r="AN179" s="63"/>
      <c r="AO179" s="63"/>
      <c r="AP179" s="63"/>
      <c r="AQ179" s="63"/>
      <c r="AR179" s="63"/>
      <c r="AS179" s="7"/>
      <c r="AT179" s="63"/>
      <c r="AU179" s="7"/>
      <c r="AV179" s="62"/>
    </row>
    <row r="180" spans="1:48" s="2" customFormat="1" ht="16.5" customHeight="1" x14ac:dyDescent="0.2">
      <c r="A180" s="76"/>
      <c r="B180" s="53"/>
      <c r="C180" s="64" t="s">
        <v>556</v>
      </c>
      <c r="D180" s="64" t="s">
        <v>111</v>
      </c>
      <c r="E180" s="65" t="s">
        <v>557</v>
      </c>
      <c r="F180" s="66" t="s">
        <v>558</v>
      </c>
      <c r="G180" s="67" t="s">
        <v>58</v>
      </c>
      <c r="H180" s="83">
        <v>35</v>
      </c>
      <c r="I180" s="84">
        <v>500</v>
      </c>
      <c r="J180" s="68"/>
      <c r="K180" s="69"/>
      <c r="L180" s="70"/>
      <c r="M180" s="60"/>
      <c r="N180" s="60"/>
      <c r="O180" s="60"/>
      <c r="P180" s="60"/>
      <c r="Q180" s="60"/>
      <c r="R180" s="61"/>
      <c r="S180" s="76"/>
      <c r="T180" s="76"/>
      <c r="AA180" s="62"/>
      <c r="AC180" s="62"/>
      <c r="AD180" s="62"/>
      <c r="AH180" s="7"/>
      <c r="AN180" s="63"/>
      <c r="AO180" s="63"/>
      <c r="AP180" s="63"/>
      <c r="AQ180" s="63"/>
      <c r="AR180" s="63"/>
      <c r="AS180" s="7"/>
      <c r="AT180" s="63"/>
      <c r="AU180" s="7"/>
      <c r="AV180" s="62"/>
    </row>
    <row r="181" spans="1:48" s="2" customFormat="1" ht="48" customHeight="1" x14ac:dyDescent="0.2">
      <c r="A181" s="76"/>
      <c r="B181" s="53"/>
      <c r="C181" s="54" t="s">
        <v>560</v>
      </c>
      <c r="D181" s="54" t="s">
        <v>55</v>
      </c>
      <c r="E181" s="55" t="s">
        <v>561</v>
      </c>
      <c r="F181" s="56" t="s">
        <v>562</v>
      </c>
      <c r="G181" s="57" t="s">
        <v>176</v>
      </c>
      <c r="H181" s="80">
        <v>5</v>
      </c>
      <c r="I181" s="81">
        <v>600</v>
      </c>
      <c r="J181" s="11"/>
      <c r="K181" s="58"/>
      <c r="L181" s="59"/>
      <c r="M181" s="60"/>
      <c r="N181" s="60"/>
      <c r="O181" s="60"/>
      <c r="P181" s="60"/>
      <c r="Q181" s="60"/>
      <c r="R181" s="61"/>
      <c r="S181" s="76"/>
      <c r="T181" s="76"/>
      <c r="AA181" s="62"/>
      <c r="AC181" s="62"/>
      <c r="AD181" s="62"/>
      <c r="AH181" s="7"/>
      <c r="AN181" s="63"/>
      <c r="AO181" s="63"/>
      <c r="AP181" s="63"/>
      <c r="AQ181" s="63"/>
      <c r="AR181" s="63"/>
      <c r="AS181" s="7"/>
      <c r="AT181" s="63"/>
      <c r="AU181" s="7"/>
      <c r="AV181" s="62"/>
    </row>
    <row r="182" spans="1:48" s="6" customFormat="1" ht="22.9" customHeight="1" x14ac:dyDescent="0.2">
      <c r="B182" s="43"/>
      <c r="D182" s="44" t="s">
        <v>10</v>
      </c>
      <c r="E182" s="52" t="s">
        <v>564</v>
      </c>
      <c r="F182" s="52" t="s">
        <v>565</v>
      </c>
      <c r="H182" s="82"/>
      <c r="J182" s="43"/>
      <c r="K182" s="46"/>
      <c r="L182" s="47"/>
      <c r="M182" s="47"/>
      <c r="N182" s="48"/>
      <c r="O182" s="47"/>
      <c r="P182" s="48"/>
      <c r="Q182" s="47"/>
      <c r="R182" s="49"/>
      <c r="AA182" s="44"/>
      <c r="AC182" s="50"/>
      <c r="AD182" s="50"/>
      <c r="AH182" s="44"/>
      <c r="AT182" s="51"/>
    </row>
    <row r="183" spans="1:48" s="2" customFormat="1" ht="24" customHeight="1" x14ac:dyDescent="0.2">
      <c r="A183" s="76"/>
      <c r="B183" s="53"/>
      <c r="C183" s="54" t="s">
        <v>566</v>
      </c>
      <c r="D183" s="54" t="s">
        <v>55</v>
      </c>
      <c r="E183" s="55" t="s">
        <v>567</v>
      </c>
      <c r="F183" s="56" t="s">
        <v>568</v>
      </c>
      <c r="G183" s="57" t="s">
        <v>63</v>
      </c>
      <c r="H183" s="80">
        <v>130</v>
      </c>
      <c r="I183" s="81">
        <v>110</v>
      </c>
      <c r="J183" s="11"/>
      <c r="K183" s="58"/>
      <c r="L183" s="59"/>
      <c r="M183" s="60"/>
      <c r="N183" s="60"/>
      <c r="O183" s="60"/>
      <c r="P183" s="60"/>
      <c r="Q183" s="60"/>
      <c r="R183" s="61"/>
      <c r="S183" s="76"/>
      <c r="T183" s="76"/>
      <c r="AA183" s="62"/>
      <c r="AC183" s="62"/>
      <c r="AD183" s="62"/>
      <c r="AH183" s="7"/>
      <c r="AN183" s="63"/>
      <c r="AO183" s="63"/>
      <c r="AP183" s="63"/>
      <c r="AQ183" s="63"/>
      <c r="AR183" s="63"/>
      <c r="AS183" s="7"/>
      <c r="AT183" s="63"/>
      <c r="AU183" s="7"/>
      <c r="AV183" s="62"/>
    </row>
    <row r="184" spans="1:48" s="2" customFormat="1" ht="24" customHeight="1" x14ac:dyDescent="0.2">
      <c r="A184" s="76"/>
      <c r="B184" s="53"/>
      <c r="C184" s="54" t="s">
        <v>570</v>
      </c>
      <c r="D184" s="54" t="s">
        <v>55</v>
      </c>
      <c r="E184" s="55" t="s">
        <v>571</v>
      </c>
      <c r="F184" s="56" t="s">
        <v>572</v>
      </c>
      <c r="G184" s="57" t="s">
        <v>63</v>
      </c>
      <c r="H184" s="80">
        <v>130</v>
      </c>
      <c r="I184" s="81">
        <v>100</v>
      </c>
      <c r="J184" s="11"/>
      <c r="K184" s="58"/>
      <c r="L184" s="59"/>
      <c r="M184" s="60"/>
      <c r="N184" s="60"/>
      <c r="O184" s="60"/>
      <c r="P184" s="60"/>
      <c r="Q184" s="60"/>
      <c r="R184" s="61"/>
      <c r="S184" s="76"/>
      <c r="T184" s="76"/>
      <c r="AA184" s="62"/>
      <c r="AC184" s="62"/>
      <c r="AD184" s="62"/>
      <c r="AH184" s="7"/>
      <c r="AN184" s="63"/>
      <c r="AO184" s="63"/>
      <c r="AP184" s="63"/>
      <c r="AQ184" s="63"/>
      <c r="AR184" s="63"/>
      <c r="AS184" s="7"/>
      <c r="AT184" s="63"/>
      <c r="AU184" s="7"/>
      <c r="AV184" s="62"/>
    </row>
    <row r="185" spans="1:48" s="2" customFormat="1" ht="36" customHeight="1" x14ac:dyDescent="0.2">
      <c r="A185" s="76"/>
      <c r="B185" s="53"/>
      <c r="C185" s="54" t="s">
        <v>574</v>
      </c>
      <c r="D185" s="54" t="s">
        <v>55</v>
      </c>
      <c r="E185" s="55" t="s">
        <v>575</v>
      </c>
      <c r="F185" s="56" t="s">
        <v>576</v>
      </c>
      <c r="G185" s="57" t="s">
        <v>63</v>
      </c>
      <c r="H185" s="80">
        <v>600</v>
      </c>
      <c r="I185" s="81">
        <v>48</v>
      </c>
      <c r="J185" s="11"/>
      <c r="K185" s="58"/>
      <c r="L185" s="59"/>
      <c r="M185" s="60"/>
      <c r="N185" s="60"/>
      <c r="O185" s="60"/>
      <c r="P185" s="60"/>
      <c r="Q185" s="60"/>
      <c r="R185" s="61"/>
      <c r="S185" s="76"/>
      <c r="T185" s="76"/>
      <c r="AA185" s="62"/>
      <c r="AC185" s="62"/>
      <c r="AD185" s="62"/>
      <c r="AH185" s="7"/>
      <c r="AN185" s="63"/>
      <c r="AO185" s="63"/>
      <c r="AP185" s="63"/>
      <c r="AQ185" s="63"/>
      <c r="AR185" s="63"/>
      <c r="AS185" s="7"/>
      <c r="AT185" s="63"/>
      <c r="AU185" s="7"/>
      <c r="AV185" s="62"/>
    </row>
    <row r="186" spans="1:48" s="2" customFormat="1" ht="36" customHeight="1" x14ac:dyDescent="0.2">
      <c r="A186" s="76"/>
      <c r="B186" s="53"/>
      <c r="C186" s="54" t="s">
        <v>578</v>
      </c>
      <c r="D186" s="54" t="s">
        <v>55</v>
      </c>
      <c r="E186" s="55" t="s">
        <v>579</v>
      </c>
      <c r="F186" s="56" t="s">
        <v>580</v>
      </c>
      <c r="G186" s="57" t="s">
        <v>63</v>
      </c>
      <c r="H186" s="80">
        <v>600</v>
      </c>
      <c r="I186" s="81">
        <v>80</v>
      </c>
      <c r="J186" s="11"/>
      <c r="K186" s="58"/>
      <c r="L186" s="59"/>
      <c r="M186" s="60"/>
      <c r="N186" s="60"/>
      <c r="O186" s="60"/>
      <c r="P186" s="60"/>
      <c r="Q186" s="60"/>
      <c r="R186" s="61"/>
      <c r="S186" s="76"/>
      <c r="T186" s="76"/>
      <c r="AA186" s="62"/>
      <c r="AC186" s="62"/>
      <c r="AD186" s="62"/>
      <c r="AH186" s="7"/>
      <c r="AN186" s="63"/>
      <c r="AO186" s="63"/>
      <c r="AP186" s="63"/>
      <c r="AQ186" s="63"/>
      <c r="AR186" s="63"/>
      <c r="AS186" s="7"/>
      <c r="AT186" s="63"/>
      <c r="AU186" s="7"/>
      <c r="AV186" s="62"/>
    </row>
    <row r="187" spans="1:48" s="6" customFormat="1" ht="22.9" customHeight="1" x14ac:dyDescent="0.2">
      <c r="B187" s="43"/>
      <c r="D187" s="44" t="s">
        <v>10</v>
      </c>
      <c r="E187" s="52" t="s">
        <v>582</v>
      </c>
      <c r="F187" s="52" t="s">
        <v>583</v>
      </c>
      <c r="H187" s="82"/>
      <c r="J187" s="43"/>
      <c r="K187" s="46"/>
      <c r="L187" s="47"/>
      <c r="M187" s="47"/>
      <c r="N187" s="48"/>
      <c r="O187" s="47"/>
      <c r="P187" s="48"/>
      <c r="Q187" s="47"/>
      <c r="R187" s="49"/>
      <c r="AA187" s="44"/>
      <c r="AC187" s="50"/>
      <c r="AD187" s="50"/>
      <c r="AH187" s="44"/>
      <c r="AT187" s="51"/>
    </row>
    <row r="188" spans="1:48" s="2" customFormat="1" ht="16.5" customHeight="1" x14ac:dyDescent="0.2">
      <c r="A188" s="76"/>
      <c r="B188" s="53"/>
      <c r="C188" s="54" t="s">
        <v>584</v>
      </c>
      <c r="D188" s="54" t="s">
        <v>55</v>
      </c>
      <c r="E188" s="55" t="s">
        <v>585</v>
      </c>
      <c r="F188" s="56" t="s">
        <v>586</v>
      </c>
      <c r="G188" s="57" t="s">
        <v>63</v>
      </c>
      <c r="H188" s="80">
        <v>100000</v>
      </c>
      <c r="I188" s="81">
        <v>36</v>
      </c>
      <c r="J188" s="11"/>
      <c r="K188" s="58"/>
      <c r="L188" s="59"/>
      <c r="M188" s="60"/>
      <c r="N188" s="60"/>
      <c r="O188" s="60"/>
      <c r="P188" s="60"/>
      <c r="Q188" s="60"/>
      <c r="R188" s="61"/>
      <c r="S188" s="76"/>
      <c r="T188" s="76"/>
      <c r="AA188" s="62"/>
      <c r="AC188" s="62"/>
      <c r="AD188" s="62"/>
      <c r="AH188" s="7"/>
      <c r="AN188" s="63"/>
      <c r="AO188" s="63"/>
      <c r="AP188" s="63"/>
      <c r="AQ188" s="63"/>
      <c r="AR188" s="63"/>
      <c r="AS188" s="7"/>
      <c r="AT188" s="63"/>
      <c r="AU188" s="7"/>
      <c r="AV188" s="62"/>
    </row>
    <row r="189" spans="1:48" s="2" customFormat="1" ht="24" customHeight="1" x14ac:dyDescent="0.2">
      <c r="A189" s="76"/>
      <c r="B189" s="53"/>
      <c r="C189" s="54" t="s">
        <v>588</v>
      </c>
      <c r="D189" s="54" t="s">
        <v>55</v>
      </c>
      <c r="E189" s="55" t="s">
        <v>589</v>
      </c>
      <c r="F189" s="56" t="s">
        <v>590</v>
      </c>
      <c r="G189" s="57" t="s">
        <v>63</v>
      </c>
      <c r="H189" s="80">
        <v>60000</v>
      </c>
      <c r="I189" s="81">
        <v>15</v>
      </c>
      <c r="J189" s="11"/>
      <c r="K189" s="58"/>
      <c r="L189" s="59"/>
      <c r="M189" s="60"/>
      <c r="N189" s="60"/>
      <c r="O189" s="60"/>
      <c r="P189" s="60"/>
      <c r="Q189" s="60"/>
      <c r="R189" s="61"/>
      <c r="S189" s="76"/>
      <c r="T189" s="76"/>
      <c r="AA189" s="62"/>
      <c r="AC189" s="62"/>
      <c r="AD189" s="62"/>
      <c r="AH189" s="7"/>
      <c r="AN189" s="63"/>
      <c r="AO189" s="63"/>
      <c r="AP189" s="63"/>
      <c r="AQ189" s="63"/>
      <c r="AR189" s="63"/>
      <c r="AS189" s="7"/>
      <c r="AT189" s="63"/>
      <c r="AU189" s="7"/>
      <c r="AV189" s="62"/>
    </row>
    <row r="190" spans="1:48" s="2" customFormat="1" ht="36" customHeight="1" x14ac:dyDescent="0.2">
      <c r="A190" s="76"/>
      <c r="B190" s="53"/>
      <c r="C190" s="54" t="s">
        <v>592</v>
      </c>
      <c r="D190" s="54" t="s">
        <v>55</v>
      </c>
      <c r="E190" s="55" t="s">
        <v>593</v>
      </c>
      <c r="F190" s="56" t="s">
        <v>594</v>
      </c>
      <c r="G190" s="57" t="s">
        <v>63</v>
      </c>
      <c r="H190" s="80">
        <v>250000</v>
      </c>
      <c r="I190" s="81">
        <v>58</v>
      </c>
      <c r="J190" s="11"/>
      <c r="K190" s="58"/>
      <c r="L190" s="59"/>
      <c r="M190" s="60"/>
      <c r="N190" s="60"/>
      <c r="O190" s="60"/>
      <c r="P190" s="60"/>
      <c r="Q190" s="60"/>
      <c r="R190" s="61"/>
      <c r="S190" s="76"/>
      <c r="T190" s="76"/>
      <c r="AA190" s="62"/>
      <c r="AC190" s="62"/>
      <c r="AD190" s="62"/>
      <c r="AH190" s="7"/>
      <c r="AN190" s="63"/>
      <c r="AO190" s="63"/>
      <c r="AP190" s="63"/>
      <c r="AQ190" s="63"/>
      <c r="AR190" s="63"/>
      <c r="AS190" s="7"/>
      <c r="AT190" s="63"/>
      <c r="AU190" s="7"/>
      <c r="AV190" s="62"/>
    </row>
    <row r="191" spans="1:48" s="2" customFormat="1" ht="36" customHeight="1" x14ac:dyDescent="0.2">
      <c r="A191" s="76"/>
      <c r="B191" s="53"/>
      <c r="C191" s="54" t="s">
        <v>596</v>
      </c>
      <c r="D191" s="54" t="s">
        <v>55</v>
      </c>
      <c r="E191" s="55" t="s">
        <v>597</v>
      </c>
      <c r="F191" s="56" t="s">
        <v>598</v>
      </c>
      <c r="G191" s="57" t="s">
        <v>63</v>
      </c>
      <c r="H191" s="80">
        <v>50000</v>
      </c>
      <c r="I191" s="81">
        <v>36</v>
      </c>
      <c r="J191" s="11"/>
      <c r="K191" s="71"/>
      <c r="L191" s="72"/>
      <c r="M191" s="73"/>
      <c r="N191" s="73"/>
      <c r="O191" s="73"/>
      <c r="P191" s="73"/>
      <c r="Q191" s="73"/>
      <c r="R191" s="74"/>
      <c r="S191" s="76"/>
      <c r="T191" s="76"/>
      <c r="AA191" s="62"/>
      <c r="AC191" s="62"/>
      <c r="AD191" s="62"/>
      <c r="AH191" s="7"/>
      <c r="AN191" s="63"/>
      <c r="AO191" s="63"/>
      <c r="AP191" s="63"/>
      <c r="AQ191" s="63"/>
      <c r="AR191" s="63"/>
      <c r="AS191" s="7"/>
      <c r="AT191" s="63"/>
      <c r="AU191" s="7"/>
      <c r="AV191" s="62"/>
    </row>
    <row r="192" spans="1:48" s="2" customFormat="1" ht="6.95" customHeight="1" x14ac:dyDescent="0.2">
      <c r="A192" s="76"/>
      <c r="B192" s="12"/>
      <c r="C192" s="13"/>
      <c r="D192" s="13"/>
      <c r="E192" s="13"/>
      <c r="F192" s="13"/>
      <c r="G192" s="13"/>
      <c r="H192" s="85"/>
      <c r="I192" s="13"/>
      <c r="J192" s="11"/>
      <c r="K192" s="76"/>
      <c r="M192" s="76"/>
      <c r="N192" s="76"/>
      <c r="O192" s="76"/>
      <c r="P192" s="76"/>
      <c r="Q192" s="76"/>
      <c r="R192" s="76"/>
      <c r="S192" s="76"/>
      <c r="T192" s="76"/>
    </row>
    <row r="193" spans="8:8" x14ac:dyDescent="0.2">
      <c r="H193" s="107"/>
    </row>
    <row r="194" spans="8:8" x14ac:dyDescent="0.2">
      <c r="H194" s="107"/>
    </row>
  </sheetData>
  <sheetProtection algorithmName="SHA-512" hashValue="FdC3hTJqmrFdCRHJHKScxof0aCanMsOh5+il5gQjqGJQC8rlTWkc/EUhBZRIoSPvuOaPAWe2Bu1BgvGcH5eLbQ==" saltValue="Yjo+0hzA/wdWNj8oZ6H5LQ==" spinCount="100000" sheet="1" objects="1" scenarios="1"/>
  <mergeCells count="2">
    <mergeCell ref="E7:H7"/>
    <mergeCell ref="E9:H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94"/>
  <sheetViews>
    <sheetView workbookViewId="0">
      <selection activeCell="T9" sqref="T9"/>
    </sheetView>
  </sheetViews>
  <sheetFormatPr defaultRowHeight="11.25" x14ac:dyDescent="0.2"/>
  <cols>
    <col min="1" max="1" width="8.33203125" style="75" customWidth="1"/>
    <col min="2" max="2" width="1.6640625" style="75" customWidth="1"/>
    <col min="3" max="3" width="4.1640625" style="75" customWidth="1"/>
    <col min="4" max="4" width="4.33203125" style="75" customWidth="1"/>
    <col min="5" max="5" width="17.1640625" style="75" customWidth="1"/>
    <col min="6" max="6" width="50.83203125" style="75" customWidth="1"/>
    <col min="7" max="7" width="9.5" style="75" customWidth="1"/>
    <col min="8" max="8" width="27.6640625" style="75" customWidth="1"/>
    <col min="9" max="9" width="20.1640625" style="75" hidden="1" customWidth="1"/>
    <col min="10" max="10" width="9.33203125" style="75" customWidth="1"/>
    <col min="11" max="11" width="10.83203125" style="75" hidden="1" customWidth="1"/>
    <col min="12" max="12" width="9.33203125" style="75"/>
    <col min="13" max="18" width="14.1640625" style="75" hidden="1" customWidth="1"/>
    <col min="19" max="19" width="16.33203125" style="75" hidden="1" customWidth="1"/>
    <col min="20" max="20" width="16.33203125" style="75" customWidth="1"/>
    <col min="21" max="16384" width="9.33203125" style="75"/>
  </cols>
  <sheetData>
    <row r="1" spans="1:30" x14ac:dyDescent="0.2">
      <c r="A1" s="23"/>
    </row>
    <row r="3" spans="1:30" s="2" customFormat="1" ht="6.95" customHeight="1" x14ac:dyDescent="0.2">
      <c r="A3" s="76"/>
      <c r="B3" s="14"/>
      <c r="C3" s="15"/>
      <c r="D3" s="15"/>
      <c r="E3" s="15"/>
      <c r="F3" s="15"/>
      <c r="G3" s="15"/>
      <c r="H3" s="15"/>
      <c r="I3" s="15"/>
      <c r="J3" s="24"/>
      <c r="Q3" s="76"/>
      <c r="R3" s="76"/>
      <c r="S3" s="76"/>
      <c r="T3" s="76"/>
    </row>
    <row r="4" spans="1:30" s="2" customFormat="1" ht="24.95" customHeight="1" x14ac:dyDescent="0.2">
      <c r="A4" s="76"/>
      <c r="B4" s="11"/>
      <c r="C4" s="78" t="s">
        <v>600</v>
      </c>
      <c r="D4" s="79"/>
      <c r="E4" s="79"/>
      <c r="F4" s="79"/>
      <c r="G4" s="79"/>
      <c r="H4" s="79"/>
      <c r="I4" s="76"/>
      <c r="J4" s="24"/>
      <c r="Q4" s="76"/>
      <c r="R4" s="76"/>
      <c r="S4" s="76"/>
      <c r="T4" s="76"/>
    </row>
    <row r="5" spans="1:30" s="2" customFormat="1" ht="6.95" customHeight="1" x14ac:dyDescent="0.2">
      <c r="A5" s="76"/>
      <c r="B5" s="11"/>
      <c r="C5" s="76"/>
      <c r="D5" s="76"/>
      <c r="E5" s="76"/>
      <c r="F5" s="76"/>
      <c r="G5" s="76"/>
      <c r="H5" s="76"/>
      <c r="I5" s="76"/>
      <c r="J5" s="24"/>
      <c r="Q5" s="76"/>
      <c r="R5" s="76"/>
      <c r="S5" s="76"/>
      <c r="T5" s="76"/>
    </row>
    <row r="6" spans="1:30" s="2" customFormat="1" ht="12" customHeight="1" x14ac:dyDescent="0.2">
      <c r="A6" s="76"/>
      <c r="B6" s="11"/>
      <c r="C6" s="77" t="s">
        <v>3</v>
      </c>
      <c r="D6" s="76"/>
      <c r="E6" s="76"/>
      <c r="F6" s="76"/>
      <c r="G6" s="76"/>
      <c r="H6" s="76"/>
      <c r="I6" s="76"/>
      <c r="J6" s="24"/>
      <c r="Q6" s="76"/>
      <c r="R6" s="76"/>
      <c r="S6" s="76"/>
      <c r="T6" s="76"/>
    </row>
    <row r="7" spans="1:30" s="2" customFormat="1" ht="25.5" customHeight="1" x14ac:dyDescent="0.2">
      <c r="A7" s="76"/>
      <c r="B7" s="11"/>
      <c r="C7" s="76"/>
      <c r="D7" s="76"/>
      <c r="E7" s="184" t="s">
        <v>640</v>
      </c>
      <c r="F7" s="185"/>
      <c r="G7" s="185"/>
      <c r="H7" s="185"/>
      <c r="I7" s="76"/>
      <c r="J7" s="24"/>
      <c r="Q7" s="76"/>
      <c r="R7" s="76"/>
      <c r="S7" s="76"/>
      <c r="T7" s="76"/>
    </row>
    <row r="8" spans="1:30" s="2" customFormat="1" ht="12" customHeight="1" x14ac:dyDescent="0.2">
      <c r="A8" s="76"/>
      <c r="B8" s="11"/>
      <c r="C8" s="77" t="s">
        <v>15</v>
      </c>
      <c r="D8" s="76"/>
      <c r="E8" s="76"/>
      <c r="F8" s="76"/>
      <c r="G8" s="76"/>
      <c r="H8" s="76"/>
      <c r="I8" s="76"/>
      <c r="J8" s="24"/>
      <c r="Q8" s="76"/>
      <c r="R8" s="76"/>
      <c r="S8" s="76"/>
      <c r="T8" s="76"/>
    </row>
    <row r="9" spans="1:30" s="2" customFormat="1" ht="16.5" customHeight="1" x14ac:dyDescent="0.2">
      <c r="A9" s="76"/>
      <c r="B9" s="11"/>
      <c r="C9" s="76"/>
      <c r="D9" s="76"/>
      <c r="E9" s="186" t="s">
        <v>12</v>
      </c>
      <c r="F9" s="187"/>
      <c r="G9" s="187"/>
      <c r="H9" s="187"/>
      <c r="I9" s="76"/>
      <c r="J9" s="24"/>
      <c r="Q9" s="76"/>
      <c r="R9" s="76"/>
      <c r="S9" s="76"/>
      <c r="T9" s="76"/>
    </row>
    <row r="10" spans="1:30" s="2" customFormat="1" ht="6.95" customHeight="1" x14ac:dyDescent="0.2">
      <c r="A10" s="76"/>
      <c r="B10" s="11"/>
      <c r="C10" s="76"/>
      <c r="D10" s="76"/>
      <c r="E10" s="76"/>
      <c r="F10" s="76"/>
      <c r="G10" s="76"/>
      <c r="H10" s="76"/>
      <c r="I10" s="76"/>
      <c r="J10" s="24"/>
      <c r="Q10" s="76"/>
      <c r="R10" s="76"/>
      <c r="S10" s="76"/>
      <c r="T10" s="76"/>
    </row>
    <row r="11" spans="1:30" s="2" customFormat="1" ht="10.35" customHeight="1" x14ac:dyDescent="0.2">
      <c r="A11" s="76"/>
      <c r="B11" s="11"/>
      <c r="C11" s="76"/>
      <c r="D11" s="76"/>
      <c r="E11" s="76"/>
      <c r="F11" s="76"/>
      <c r="G11" s="76"/>
      <c r="H11" s="76"/>
      <c r="I11" s="76"/>
      <c r="J11" s="24"/>
      <c r="Q11" s="76"/>
      <c r="R11" s="76"/>
      <c r="S11" s="76"/>
      <c r="T11" s="76"/>
    </row>
    <row r="12" spans="1:30" s="2" customFormat="1" ht="29.25" customHeight="1" x14ac:dyDescent="0.2">
      <c r="A12" s="76"/>
      <c r="B12" s="11"/>
      <c r="C12" s="26" t="s">
        <v>16</v>
      </c>
      <c r="D12" s="25"/>
      <c r="E12" s="25"/>
      <c r="F12" s="25"/>
      <c r="G12" s="25"/>
      <c r="H12" s="25"/>
      <c r="I12" s="25"/>
      <c r="J12" s="24"/>
      <c r="Q12" s="76"/>
      <c r="R12" s="76"/>
      <c r="S12" s="76"/>
      <c r="T12" s="76"/>
    </row>
    <row r="13" spans="1:30" s="2" customFormat="1" ht="10.35" customHeight="1" x14ac:dyDescent="0.2">
      <c r="A13" s="76"/>
      <c r="B13" s="11"/>
      <c r="C13" s="76"/>
      <c r="D13" s="76"/>
      <c r="E13" s="76"/>
      <c r="F13" s="76"/>
      <c r="G13" s="76"/>
      <c r="H13" s="76"/>
      <c r="I13" s="76"/>
      <c r="J13" s="24"/>
      <c r="Q13" s="76"/>
      <c r="R13" s="76"/>
      <c r="S13" s="76"/>
      <c r="T13" s="76"/>
    </row>
    <row r="14" spans="1:30" s="2" customFormat="1" ht="22.9" customHeight="1" x14ac:dyDescent="0.2">
      <c r="A14" s="76"/>
      <c r="B14" s="11"/>
      <c r="C14" s="27" t="s">
        <v>9</v>
      </c>
      <c r="D14" s="76"/>
      <c r="E14" s="76"/>
      <c r="F14" s="76"/>
      <c r="G14" s="76"/>
      <c r="H14" s="76"/>
      <c r="I14" s="76"/>
      <c r="J14" s="24"/>
      <c r="Q14" s="76"/>
      <c r="R14" s="76"/>
      <c r="S14" s="76"/>
      <c r="T14" s="76"/>
      <c r="AD14" s="7"/>
    </row>
    <row r="15" spans="1:30" s="3" customFormat="1" ht="24.95" customHeight="1" x14ac:dyDescent="0.2">
      <c r="B15" s="28"/>
      <c r="D15" s="29" t="s">
        <v>18</v>
      </c>
      <c r="E15" s="30"/>
      <c r="F15" s="30"/>
      <c r="G15" s="30"/>
      <c r="H15" s="30"/>
      <c r="J15" s="28"/>
    </row>
    <row r="16" spans="1:30" s="4" customFormat="1" ht="19.899999999999999" customHeight="1" x14ac:dyDescent="0.2">
      <c r="B16" s="31"/>
      <c r="D16" s="32" t="s">
        <v>19</v>
      </c>
      <c r="E16" s="33"/>
      <c r="F16" s="33"/>
      <c r="G16" s="33"/>
      <c r="H16" s="33"/>
      <c r="J16" s="31"/>
    </row>
    <row r="17" spans="2:10" s="4" customFormat="1" ht="19.899999999999999" customHeight="1" x14ac:dyDescent="0.2">
      <c r="B17" s="31"/>
      <c r="D17" s="32" t="s">
        <v>20</v>
      </c>
      <c r="E17" s="33"/>
      <c r="F17" s="33"/>
      <c r="G17" s="33"/>
      <c r="H17" s="33"/>
      <c r="J17" s="31"/>
    </row>
    <row r="18" spans="2:10" s="4" customFormat="1" ht="19.899999999999999" customHeight="1" x14ac:dyDescent="0.2">
      <c r="B18" s="31"/>
      <c r="D18" s="32" t="s">
        <v>21</v>
      </c>
      <c r="E18" s="33"/>
      <c r="F18" s="33"/>
      <c r="G18" s="33"/>
      <c r="H18" s="33"/>
      <c r="J18" s="31"/>
    </row>
    <row r="19" spans="2:10" s="4" customFormat="1" ht="19.899999999999999" customHeight="1" x14ac:dyDescent="0.2">
      <c r="B19" s="31"/>
      <c r="D19" s="32" t="s">
        <v>22</v>
      </c>
      <c r="E19" s="33"/>
      <c r="F19" s="33"/>
      <c r="G19" s="33"/>
      <c r="H19" s="33"/>
      <c r="J19" s="31"/>
    </row>
    <row r="20" spans="2:10" s="4" customFormat="1" ht="19.899999999999999" customHeight="1" x14ac:dyDescent="0.2">
      <c r="B20" s="31"/>
      <c r="D20" s="32" t="s">
        <v>23</v>
      </c>
      <c r="E20" s="33"/>
      <c r="F20" s="33"/>
      <c r="G20" s="33"/>
      <c r="H20" s="33"/>
      <c r="J20" s="31"/>
    </row>
    <row r="21" spans="2:10" s="3" customFormat="1" ht="24.95" customHeight="1" x14ac:dyDescent="0.2">
      <c r="B21" s="28"/>
      <c r="D21" s="29" t="s">
        <v>24</v>
      </c>
      <c r="E21" s="30"/>
      <c r="F21" s="30"/>
      <c r="G21" s="30"/>
      <c r="H21" s="30"/>
      <c r="J21" s="28"/>
    </row>
    <row r="22" spans="2:10" s="4" customFormat="1" ht="19.899999999999999" customHeight="1" x14ac:dyDescent="0.2">
      <c r="B22" s="31"/>
      <c r="D22" s="32" t="s">
        <v>25</v>
      </c>
      <c r="E22" s="33"/>
      <c r="F22" s="33"/>
      <c r="G22" s="33"/>
      <c r="H22" s="33"/>
      <c r="J22" s="31"/>
    </row>
    <row r="23" spans="2:10" s="4" customFormat="1" ht="19.899999999999999" customHeight="1" x14ac:dyDescent="0.2">
      <c r="B23" s="31"/>
      <c r="D23" s="32" t="s">
        <v>26</v>
      </c>
      <c r="E23" s="33"/>
      <c r="F23" s="33"/>
      <c r="G23" s="33"/>
      <c r="H23" s="33"/>
      <c r="J23" s="31"/>
    </row>
    <row r="24" spans="2:10" s="4" customFormat="1" ht="19.899999999999999" customHeight="1" x14ac:dyDescent="0.2">
      <c r="B24" s="31"/>
      <c r="D24" s="32" t="s">
        <v>27</v>
      </c>
      <c r="E24" s="33"/>
      <c r="F24" s="33"/>
      <c r="G24" s="33"/>
      <c r="H24" s="33"/>
      <c r="J24" s="31"/>
    </row>
    <row r="25" spans="2:10" s="4" customFormat="1" ht="19.899999999999999" customHeight="1" x14ac:dyDescent="0.2">
      <c r="B25" s="31"/>
      <c r="D25" s="32" t="s">
        <v>28</v>
      </c>
      <c r="E25" s="33"/>
      <c r="F25" s="33"/>
      <c r="G25" s="33"/>
      <c r="H25" s="33"/>
      <c r="J25" s="31"/>
    </row>
    <row r="26" spans="2:10" s="4" customFormat="1" ht="19.899999999999999" customHeight="1" x14ac:dyDescent="0.2">
      <c r="B26" s="31"/>
      <c r="D26" s="32" t="s">
        <v>29</v>
      </c>
      <c r="E26" s="33"/>
      <c r="F26" s="33"/>
      <c r="G26" s="33"/>
      <c r="H26" s="33"/>
      <c r="J26" s="31"/>
    </row>
    <row r="27" spans="2:10" s="4" customFormat="1" ht="19.899999999999999" customHeight="1" x14ac:dyDescent="0.2">
      <c r="B27" s="31"/>
      <c r="D27" s="32" t="s">
        <v>30</v>
      </c>
      <c r="E27" s="33"/>
      <c r="F27" s="33"/>
      <c r="G27" s="33"/>
      <c r="H27" s="33"/>
      <c r="J27" s="31"/>
    </row>
    <row r="28" spans="2:10" s="4" customFormat="1" ht="19.899999999999999" customHeight="1" x14ac:dyDescent="0.2">
      <c r="B28" s="31"/>
      <c r="D28" s="32" t="s">
        <v>31</v>
      </c>
      <c r="E28" s="33"/>
      <c r="F28" s="33"/>
      <c r="G28" s="33"/>
      <c r="H28" s="33"/>
      <c r="J28" s="31"/>
    </row>
    <row r="29" spans="2:10" s="4" customFormat="1" ht="19.899999999999999" customHeight="1" x14ac:dyDescent="0.2">
      <c r="B29" s="31"/>
      <c r="D29" s="32" t="s">
        <v>32</v>
      </c>
      <c r="E29" s="33"/>
      <c r="F29" s="33"/>
      <c r="G29" s="33"/>
      <c r="H29" s="33"/>
      <c r="J29" s="31"/>
    </row>
    <row r="30" spans="2:10" s="4" customFormat="1" ht="19.899999999999999" customHeight="1" x14ac:dyDescent="0.2">
      <c r="B30" s="31"/>
      <c r="D30" s="32" t="s">
        <v>33</v>
      </c>
      <c r="E30" s="33"/>
      <c r="F30" s="33"/>
      <c r="G30" s="33"/>
      <c r="H30" s="33"/>
      <c r="J30" s="31"/>
    </row>
    <row r="31" spans="2:10" s="4" customFormat="1" ht="19.899999999999999" customHeight="1" x14ac:dyDescent="0.2">
      <c r="B31" s="31"/>
      <c r="D31" s="32" t="s">
        <v>34</v>
      </c>
      <c r="E31" s="33"/>
      <c r="F31" s="33"/>
      <c r="G31" s="33"/>
      <c r="H31" s="33"/>
      <c r="J31" s="31"/>
    </row>
    <row r="32" spans="2:10" s="4" customFormat="1" ht="19.899999999999999" customHeight="1" x14ac:dyDescent="0.2">
      <c r="B32" s="31"/>
      <c r="D32" s="32" t="s">
        <v>35</v>
      </c>
      <c r="E32" s="33"/>
      <c r="F32" s="33"/>
      <c r="G32" s="33"/>
      <c r="H32" s="33"/>
      <c r="J32" s="31"/>
    </row>
    <row r="33" spans="1:48" s="4" customFormat="1" ht="19.899999999999999" customHeight="1" x14ac:dyDescent="0.2">
      <c r="B33" s="31"/>
      <c r="D33" s="32" t="s">
        <v>36</v>
      </c>
      <c r="E33" s="33"/>
      <c r="F33" s="33"/>
      <c r="G33" s="33"/>
      <c r="H33" s="33"/>
      <c r="J33" s="31"/>
    </row>
    <row r="34" spans="1:48" s="4" customFormat="1" ht="19.899999999999999" customHeight="1" x14ac:dyDescent="0.2">
      <c r="B34" s="31"/>
      <c r="D34" s="32" t="s">
        <v>37</v>
      </c>
      <c r="E34" s="33"/>
      <c r="F34" s="33"/>
      <c r="G34" s="33"/>
      <c r="H34" s="33"/>
      <c r="J34" s="31"/>
    </row>
    <row r="35" spans="1:48" s="2" customFormat="1" ht="21.75" customHeight="1" x14ac:dyDescent="0.2">
      <c r="A35" s="76"/>
      <c r="B35" s="11"/>
      <c r="C35" s="76"/>
      <c r="D35" s="76"/>
      <c r="E35" s="76"/>
      <c r="F35" s="76"/>
      <c r="G35" s="76"/>
      <c r="H35" s="76"/>
      <c r="I35" s="76"/>
      <c r="J35" s="24"/>
      <c r="Q35" s="76"/>
      <c r="R35" s="76"/>
      <c r="S35" s="76"/>
      <c r="T35" s="76"/>
    </row>
    <row r="36" spans="1:48" s="2" customFormat="1" ht="6.95" customHeight="1" x14ac:dyDescent="0.2">
      <c r="A36" s="76"/>
      <c r="B36" s="12"/>
      <c r="C36" s="13"/>
      <c r="D36" s="13"/>
      <c r="E36" s="13"/>
      <c r="F36" s="13"/>
      <c r="G36" s="13"/>
      <c r="H36" s="13"/>
      <c r="I36" s="13"/>
      <c r="J36" s="24"/>
      <c r="Q36" s="76"/>
      <c r="R36" s="76"/>
      <c r="S36" s="76"/>
      <c r="T36" s="76"/>
    </row>
    <row r="40" spans="1:48" s="2" customFormat="1" ht="6.95" customHeight="1" x14ac:dyDescent="0.2">
      <c r="A40" s="76"/>
      <c r="B40" s="14"/>
      <c r="C40" s="15"/>
      <c r="D40" s="15"/>
      <c r="E40" s="15"/>
      <c r="F40" s="15"/>
      <c r="G40" s="15"/>
      <c r="H40" s="15"/>
      <c r="I40" s="15"/>
      <c r="J40" s="24"/>
      <c r="Q40" s="76"/>
      <c r="R40" s="76"/>
      <c r="S40" s="76"/>
      <c r="T40" s="76"/>
    </row>
    <row r="41" spans="1:48" s="2" customFormat="1" ht="24.95" customHeight="1" x14ac:dyDescent="0.2">
      <c r="A41" s="76"/>
      <c r="B41" s="11"/>
      <c r="C41" s="8" t="s">
        <v>38</v>
      </c>
      <c r="D41" s="76"/>
      <c r="E41" s="76"/>
      <c r="F41" s="76"/>
      <c r="G41" s="76"/>
      <c r="H41" s="76"/>
      <c r="I41" s="76"/>
      <c r="J41" s="24"/>
      <c r="Q41" s="76"/>
      <c r="R41" s="76"/>
      <c r="S41" s="76"/>
      <c r="T41" s="76"/>
    </row>
    <row r="42" spans="1:48" s="2" customFormat="1" ht="10.35" customHeight="1" x14ac:dyDescent="0.2">
      <c r="A42" s="76"/>
      <c r="B42" s="11"/>
      <c r="C42" s="76"/>
      <c r="D42" s="76"/>
      <c r="E42" s="76"/>
      <c r="F42" s="76"/>
      <c r="G42" s="76"/>
      <c r="H42" s="76"/>
      <c r="I42" s="76"/>
      <c r="J42" s="24"/>
      <c r="Q42" s="76"/>
      <c r="R42" s="76"/>
      <c r="S42" s="76"/>
      <c r="T42" s="76"/>
    </row>
    <row r="43" spans="1:48" s="5" customFormat="1" ht="29.25" customHeight="1" x14ac:dyDescent="0.2">
      <c r="A43" s="34"/>
      <c r="B43" s="35"/>
      <c r="C43" s="36" t="s">
        <v>39</v>
      </c>
      <c r="D43" s="37" t="s">
        <v>8</v>
      </c>
      <c r="E43" s="37" t="s">
        <v>6</v>
      </c>
      <c r="F43" s="37" t="s">
        <v>7</v>
      </c>
      <c r="G43" s="37" t="s">
        <v>40</v>
      </c>
      <c r="H43" s="37" t="s">
        <v>41</v>
      </c>
      <c r="I43" s="38" t="s">
        <v>42</v>
      </c>
      <c r="J43" s="39"/>
      <c r="K43" s="17"/>
      <c r="L43" s="18"/>
      <c r="M43" s="18"/>
      <c r="N43" s="18"/>
      <c r="O43" s="18"/>
      <c r="P43" s="18"/>
      <c r="Q43" s="18"/>
      <c r="R43" s="19"/>
      <c r="S43" s="34"/>
      <c r="T43" s="34"/>
    </row>
    <row r="44" spans="1:48" s="2" customFormat="1" ht="22.9" customHeight="1" x14ac:dyDescent="0.2">
      <c r="A44" s="76"/>
      <c r="B44" s="11"/>
      <c r="C44" s="22" t="s">
        <v>49</v>
      </c>
      <c r="D44" s="76"/>
      <c r="E44" s="76"/>
      <c r="F44" s="76"/>
      <c r="G44" s="76"/>
      <c r="H44" s="76"/>
      <c r="I44" s="76"/>
      <c r="J44" s="11"/>
      <c r="K44" s="20"/>
      <c r="L44" s="16"/>
      <c r="M44" s="21"/>
      <c r="N44" s="40"/>
      <c r="O44" s="21"/>
      <c r="P44" s="40"/>
      <c r="Q44" s="21"/>
      <c r="R44" s="41"/>
      <c r="S44" s="76"/>
      <c r="T44" s="76"/>
      <c r="AC44" s="7"/>
      <c r="AD44" s="7"/>
      <c r="AT44" s="42"/>
    </row>
    <row r="45" spans="1:48" s="6" customFormat="1" ht="25.9" customHeight="1" x14ac:dyDescent="0.2">
      <c r="B45" s="43"/>
      <c r="D45" s="44" t="s">
        <v>10</v>
      </c>
      <c r="E45" s="45" t="s">
        <v>50</v>
      </c>
      <c r="F45" s="45" t="s">
        <v>51</v>
      </c>
      <c r="J45" s="43"/>
      <c r="K45" s="46"/>
      <c r="L45" s="47"/>
      <c r="M45" s="47"/>
      <c r="N45" s="48"/>
      <c r="O45" s="47"/>
      <c r="P45" s="48"/>
      <c r="Q45" s="47"/>
      <c r="R45" s="49"/>
      <c r="AA45" s="44"/>
      <c r="AC45" s="50"/>
      <c r="AD45" s="50"/>
      <c r="AH45" s="44"/>
      <c r="AT45" s="51"/>
    </row>
    <row r="46" spans="1:48" s="6" customFormat="1" ht="22.9" customHeight="1" x14ac:dyDescent="0.2">
      <c r="B46" s="43"/>
      <c r="D46" s="44" t="s">
        <v>10</v>
      </c>
      <c r="E46" s="52" t="s">
        <v>53</v>
      </c>
      <c r="F46" s="52" t="s">
        <v>54</v>
      </c>
      <c r="J46" s="43"/>
      <c r="K46" s="46"/>
      <c r="L46" s="47"/>
      <c r="M46" s="47"/>
      <c r="N46" s="48"/>
      <c r="O46" s="47"/>
      <c r="P46" s="48"/>
      <c r="Q46" s="47"/>
      <c r="R46" s="49"/>
      <c r="AA46" s="44"/>
      <c r="AC46" s="50"/>
      <c r="AD46" s="50"/>
      <c r="AH46" s="44"/>
      <c r="AT46" s="51"/>
    </row>
    <row r="47" spans="1:48" s="2" customFormat="1" ht="36" customHeight="1" x14ac:dyDescent="0.2">
      <c r="A47" s="76"/>
      <c r="B47" s="53"/>
      <c r="C47" s="54" t="s">
        <v>13</v>
      </c>
      <c r="D47" s="54" t="s">
        <v>55</v>
      </c>
      <c r="E47" s="55" t="s">
        <v>56</v>
      </c>
      <c r="F47" s="56" t="s">
        <v>57</v>
      </c>
      <c r="G47" s="57" t="s">
        <v>58</v>
      </c>
      <c r="H47" s="80">
        <v>240</v>
      </c>
      <c r="I47" s="81">
        <v>100</v>
      </c>
      <c r="J47" s="11"/>
      <c r="K47" s="58"/>
      <c r="L47" s="59"/>
      <c r="M47" s="60"/>
      <c r="N47" s="60"/>
      <c r="O47" s="60"/>
      <c r="P47" s="60"/>
      <c r="Q47" s="60"/>
      <c r="R47" s="61"/>
      <c r="S47" s="76"/>
      <c r="T47" s="76"/>
      <c r="AA47" s="62"/>
      <c r="AC47" s="62"/>
      <c r="AD47" s="62"/>
      <c r="AH47" s="7"/>
      <c r="AN47" s="63"/>
      <c r="AO47" s="63"/>
      <c r="AP47" s="63"/>
      <c r="AQ47" s="63"/>
      <c r="AR47" s="63"/>
      <c r="AS47" s="7"/>
      <c r="AT47" s="63"/>
      <c r="AU47" s="7"/>
      <c r="AV47" s="62"/>
    </row>
    <row r="48" spans="1:48" s="2" customFormat="1" ht="48" customHeight="1" x14ac:dyDescent="0.2">
      <c r="A48" s="76"/>
      <c r="B48" s="53"/>
      <c r="C48" s="54" t="s">
        <v>14</v>
      </c>
      <c r="D48" s="54" t="s">
        <v>55</v>
      </c>
      <c r="E48" s="55" t="s">
        <v>61</v>
      </c>
      <c r="F48" s="56" t="s">
        <v>62</v>
      </c>
      <c r="G48" s="57" t="s">
        <v>63</v>
      </c>
      <c r="H48" s="80">
        <v>65</v>
      </c>
      <c r="I48" s="81">
        <v>1250</v>
      </c>
      <c r="J48" s="11"/>
      <c r="K48" s="58"/>
      <c r="L48" s="59"/>
      <c r="M48" s="60"/>
      <c r="N48" s="60"/>
      <c r="O48" s="60"/>
      <c r="P48" s="60"/>
      <c r="Q48" s="60"/>
      <c r="R48" s="61"/>
      <c r="S48" s="76"/>
      <c r="T48" s="76"/>
      <c r="AA48" s="62"/>
      <c r="AC48" s="62"/>
      <c r="AD48" s="62"/>
      <c r="AH48" s="7"/>
      <c r="AN48" s="63"/>
      <c r="AO48" s="63"/>
      <c r="AP48" s="63"/>
      <c r="AQ48" s="63"/>
      <c r="AR48" s="63"/>
      <c r="AS48" s="7"/>
      <c r="AT48" s="63"/>
      <c r="AU48" s="7"/>
      <c r="AV48" s="62"/>
    </row>
    <row r="49" spans="1:48" s="2" customFormat="1" ht="36" customHeight="1" x14ac:dyDescent="0.2">
      <c r="A49" s="76"/>
      <c r="B49" s="53"/>
      <c r="C49" s="54" t="s">
        <v>53</v>
      </c>
      <c r="D49" s="54" t="s">
        <v>55</v>
      </c>
      <c r="E49" s="55" t="s">
        <v>65</v>
      </c>
      <c r="F49" s="56" t="s">
        <v>66</v>
      </c>
      <c r="G49" s="57" t="s">
        <v>63</v>
      </c>
      <c r="H49" s="80">
        <v>100</v>
      </c>
      <c r="I49" s="81">
        <v>785</v>
      </c>
      <c r="J49" s="11"/>
      <c r="K49" s="58"/>
      <c r="L49" s="59"/>
      <c r="M49" s="60"/>
      <c r="N49" s="60"/>
      <c r="O49" s="60"/>
      <c r="P49" s="60"/>
      <c r="Q49" s="60"/>
      <c r="R49" s="61"/>
      <c r="S49" s="76"/>
      <c r="T49" s="76"/>
      <c r="AA49" s="62"/>
      <c r="AC49" s="62"/>
      <c r="AD49" s="62"/>
      <c r="AH49" s="7"/>
      <c r="AN49" s="63"/>
      <c r="AO49" s="63"/>
      <c r="AP49" s="63"/>
      <c r="AQ49" s="63"/>
      <c r="AR49" s="63"/>
      <c r="AS49" s="7"/>
      <c r="AT49" s="63"/>
      <c r="AU49" s="7"/>
      <c r="AV49" s="62"/>
    </row>
    <row r="50" spans="1:48" s="2" customFormat="1" ht="36" customHeight="1" x14ac:dyDescent="0.2">
      <c r="A50" s="76"/>
      <c r="B50" s="53"/>
      <c r="C50" s="54" t="s">
        <v>59</v>
      </c>
      <c r="D50" s="54" t="s">
        <v>55</v>
      </c>
      <c r="E50" s="55" t="s">
        <v>68</v>
      </c>
      <c r="F50" s="56" t="s">
        <v>69</v>
      </c>
      <c r="G50" s="57" t="s">
        <v>63</v>
      </c>
      <c r="H50" s="80">
        <v>100</v>
      </c>
      <c r="I50" s="81">
        <v>937</v>
      </c>
      <c r="J50" s="11"/>
      <c r="K50" s="58"/>
      <c r="L50" s="59"/>
      <c r="M50" s="60"/>
      <c r="N50" s="60"/>
      <c r="O50" s="60"/>
      <c r="P50" s="60"/>
      <c r="Q50" s="60"/>
      <c r="R50" s="61"/>
      <c r="S50" s="76"/>
      <c r="T50" s="76"/>
      <c r="AA50" s="62"/>
      <c r="AC50" s="62"/>
      <c r="AD50" s="62"/>
      <c r="AH50" s="7"/>
      <c r="AN50" s="63"/>
      <c r="AO50" s="63"/>
      <c r="AP50" s="63"/>
      <c r="AQ50" s="63"/>
      <c r="AR50" s="63"/>
      <c r="AS50" s="7"/>
      <c r="AT50" s="63"/>
      <c r="AU50" s="7"/>
      <c r="AV50" s="62"/>
    </row>
    <row r="51" spans="1:48" s="2" customFormat="1" ht="36" customHeight="1" x14ac:dyDescent="0.2">
      <c r="A51" s="76"/>
      <c r="B51" s="53"/>
      <c r="C51" s="54" t="s">
        <v>71</v>
      </c>
      <c r="D51" s="54" t="s">
        <v>55</v>
      </c>
      <c r="E51" s="55" t="s">
        <v>72</v>
      </c>
      <c r="F51" s="56" t="s">
        <v>73</v>
      </c>
      <c r="G51" s="57" t="s">
        <v>63</v>
      </c>
      <c r="H51" s="80">
        <v>130</v>
      </c>
      <c r="I51" s="81">
        <v>500</v>
      </c>
      <c r="J51" s="11"/>
      <c r="K51" s="58"/>
      <c r="L51" s="59"/>
      <c r="M51" s="60"/>
      <c r="N51" s="60"/>
      <c r="O51" s="60"/>
      <c r="P51" s="60"/>
      <c r="Q51" s="60"/>
      <c r="R51" s="61"/>
      <c r="S51" s="76"/>
      <c r="T51" s="76"/>
      <c r="AA51" s="62"/>
      <c r="AC51" s="62"/>
      <c r="AD51" s="62"/>
      <c r="AH51" s="7"/>
      <c r="AN51" s="63"/>
      <c r="AO51" s="63"/>
      <c r="AP51" s="63"/>
      <c r="AQ51" s="63"/>
      <c r="AR51" s="63"/>
      <c r="AS51" s="7"/>
      <c r="AT51" s="63"/>
      <c r="AU51" s="7"/>
      <c r="AV51" s="62"/>
    </row>
    <row r="52" spans="1:48" s="6" customFormat="1" ht="22.9" customHeight="1" x14ac:dyDescent="0.2">
      <c r="B52" s="43"/>
      <c r="D52" s="44" t="s">
        <v>10</v>
      </c>
      <c r="E52" s="52" t="s">
        <v>75</v>
      </c>
      <c r="F52" s="52" t="s">
        <v>76</v>
      </c>
      <c r="H52" s="82"/>
      <c r="J52" s="43"/>
      <c r="K52" s="46"/>
      <c r="L52" s="47"/>
      <c r="M52" s="47"/>
      <c r="N52" s="48"/>
      <c r="O52" s="47"/>
      <c r="P52" s="48"/>
      <c r="Q52" s="47"/>
      <c r="R52" s="49"/>
      <c r="AA52" s="44"/>
      <c r="AC52" s="50"/>
      <c r="AD52" s="50"/>
      <c r="AH52" s="44"/>
      <c r="AT52" s="51"/>
    </row>
    <row r="53" spans="1:48" s="2" customFormat="1" ht="16.5" customHeight="1" x14ac:dyDescent="0.2">
      <c r="A53" s="76"/>
      <c r="B53" s="53"/>
      <c r="C53" s="54" t="s">
        <v>75</v>
      </c>
      <c r="D53" s="54" t="s">
        <v>55</v>
      </c>
      <c r="E53" s="55" t="s">
        <v>77</v>
      </c>
      <c r="F53" s="56" t="s">
        <v>78</v>
      </c>
      <c r="G53" s="57" t="s">
        <v>63</v>
      </c>
      <c r="H53" s="80">
        <v>40</v>
      </c>
      <c r="I53" s="81">
        <v>420</v>
      </c>
      <c r="J53" s="11"/>
      <c r="K53" s="58"/>
      <c r="L53" s="59"/>
      <c r="M53" s="60"/>
      <c r="N53" s="60"/>
      <c r="O53" s="60"/>
      <c r="P53" s="60"/>
      <c r="Q53" s="60"/>
      <c r="R53" s="61"/>
      <c r="S53" s="76"/>
      <c r="T53" s="76"/>
      <c r="AA53" s="62"/>
      <c r="AC53" s="62"/>
      <c r="AD53" s="62"/>
      <c r="AH53" s="7"/>
      <c r="AN53" s="63"/>
      <c r="AO53" s="63"/>
      <c r="AP53" s="63"/>
      <c r="AQ53" s="63"/>
      <c r="AR53" s="63"/>
      <c r="AS53" s="7"/>
      <c r="AT53" s="63"/>
      <c r="AU53" s="7"/>
      <c r="AV53" s="62"/>
    </row>
    <row r="54" spans="1:48" s="2" customFormat="1" ht="36" customHeight="1" x14ac:dyDescent="0.2">
      <c r="A54" s="76"/>
      <c r="B54" s="53"/>
      <c r="C54" s="54" t="s">
        <v>80</v>
      </c>
      <c r="D54" s="54" t="s">
        <v>55</v>
      </c>
      <c r="E54" s="55" t="s">
        <v>81</v>
      </c>
      <c r="F54" s="56" t="s">
        <v>82</v>
      </c>
      <c r="G54" s="57" t="s">
        <v>63</v>
      </c>
      <c r="H54" s="80">
        <v>600</v>
      </c>
      <c r="I54" s="81">
        <v>210</v>
      </c>
      <c r="J54" s="11"/>
      <c r="K54" s="58"/>
      <c r="L54" s="59"/>
      <c r="M54" s="60"/>
      <c r="N54" s="60"/>
      <c r="O54" s="60"/>
      <c r="P54" s="60"/>
      <c r="Q54" s="60"/>
      <c r="R54" s="61"/>
      <c r="S54" s="76"/>
      <c r="T54" s="76"/>
      <c r="AA54" s="62"/>
      <c r="AC54" s="62"/>
      <c r="AD54" s="62"/>
      <c r="AH54" s="7"/>
      <c r="AN54" s="63"/>
      <c r="AO54" s="63"/>
      <c r="AP54" s="63"/>
      <c r="AQ54" s="63"/>
      <c r="AR54" s="63"/>
      <c r="AS54" s="7"/>
      <c r="AT54" s="63"/>
      <c r="AU54" s="7"/>
      <c r="AV54" s="62"/>
    </row>
    <row r="55" spans="1:48" s="2" customFormat="1" ht="24" customHeight="1" x14ac:dyDescent="0.2">
      <c r="A55" s="76"/>
      <c r="B55" s="53"/>
      <c r="C55" s="54" t="s">
        <v>84</v>
      </c>
      <c r="D55" s="54" t="s">
        <v>55</v>
      </c>
      <c r="E55" s="55" t="s">
        <v>85</v>
      </c>
      <c r="F55" s="56" t="s">
        <v>86</v>
      </c>
      <c r="G55" s="57" t="s">
        <v>63</v>
      </c>
      <c r="H55" s="80">
        <v>600</v>
      </c>
      <c r="I55" s="81">
        <v>138</v>
      </c>
      <c r="J55" s="11"/>
      <c r="K55" s="58"/>
      <c r="L55" s="59"/>
      <c r="M55" s="60"/>
      <c r="N55" s="60"/>
      <c r="O55" s="60"/>
      <c r="P55" s="60"/>
      <c r="Q55" s="60"/>
      <c r="R55" s="61"/>
      <c r="S55" s="76"/>
      <c r="T55" s="76"/>
      <c r="AA55" s="62"/>
      <c r="AC55" s="62"/>
      <c r="AD55" s="62"/>
      <c r="AH55" s="7"/>
      <c r="AN55" s="63"/>
      <c r="AO55" s="63"/>
      <c r="AP55" s="63"/>
      <c r="AQ55" s="63"/>
      <c r="AR55" s="63"/>
      <c r="AS55" s="7"/>
      <c r="AT55" s="63"/>
      <c r="AU55" s="7"/>
      <c r="AV55" s="62"/>
    </row>
    <row r="56" spans="1:48" s="2" customFormat="1" ht="36" customHeight="1" x14ac:dyDescent="0.2">
      <c r="A56" s="76"/>
      <c r="B56" s="53"/>
      <c r="C56" s="54" t="s">
        <v>88</v>
      </c>
      <c r="D56" s="54" t="s">
        <v>55</v>
      </c>
      <c r="E56" s="55" t="s">
        <v>89</v>
      </c>
      <c r="F56" s="56" t="s">
        <v>90</v>
      </c>
      <c r="G56" s="57" t="s">
        <v>63</v>
      </c>
      <c r="H56" s="80">
        <v>650</v>
      </c>
      <c r="I56" s="81">
        <v>245</v>
      </c>
      <c r="J56" s="11"/>
      <c r="K56" s="58"/>
      <c r="L56" s="59"/>
      <c r="M56" s="60"/>
      <c r="N56" s="60"/>
      <c r="O56" s="60"/>
      <c r="P56" s="60"/>
      <c r="Q56" s="60"/>
      <c r="R56" s="61"/>
      <c r="S56" s="76"/>
      <c r="T56" s="76"/>
      <c r="AA56" s="62"/>
      <c r="AC56" s="62"/>
      <c r="AD56" s="62"/>
      <c r="AH56" s="7"/>
      <c r="AN56" s="63"/>
      <c r="AO56" s="63"/>
      <c r="AP56" s="63"/>
      <c r="AQ56" s="63"/>
      <c r="AR56" s="63"/>
      <c r="AS56" s="7"/>
      <c r="AT56" s="63"/>
      <c r="AU56" s="7"/>
      <c r="AV56" s="62"/>
    </row>
    <row r="57" spans="1:48" s="2" customFormat="1" ht="24" customHeight="1" x14ac:dyDescent="0.2">
      <c r="A57" s="76"/>
      <c r="B57" s="53"/>
      <c r="C57" s="54" t="s">
        <v>92</v>
      </c>
      <c r="D57" s="54" t="s">
        <v>55</v>
      </c>
      <c r="E57" s="55" t="s">
        <v>93</v>
      </c>
      <c r="F57" s="56" t="s">
        <v>94</v>
      </c>
      <c r="G57" s="57" t="s">
        <v>58</v>
      </c>
      <c r="H57" s="80">
        <v>70</v>
      </c>
      <c r="I57" s="81">
        <v>100</v>
      </c>
      <c r="J57" s="11"/>
      <c r="K57" s="58"/>
      <c r="L57" s="59"/>
      <c r="M57" s="60"/>
      <c r="N57" s="60"/>
      <c r="O57" s="60"/>
      <c r="P57" s="60"/>
      <c r="Q57" s="60"/>
      <c r="R57" s="61"/>
      <c r="S57" s="76"/>
      <c r="T57" s="76"/>
      <c r="AA57" s="62"/>
      <c r="AC57" s="62"/>
      <c r="AD57" s="62"/>
      <c r="AH57" s="7"/>
      <c r="AN57" s="63"/>
      <c r="AO57" s="63"/>
      <c r="AP57" s="63"/>
      <c r="AQ57" s="63"/>
      <c r="AR57" s="63"/>
      <c r="AS57" s="7"/>
      <c r="AT57" s="63"/>
      <c r="AU57" s="7"/>
      <c r="AV57" s="62"/>
    </row>
    <row r="58" spans="1:48" s="2" customFormat="1" ht="24" customHeight="1" x14ac:dyDescent="0.2">
      <c r="A58" s="76"/>
      <c r="B58" s="53"/>
      <c r="C58" s="54" t="s">
        <v>96</v>
      </c>
      <c r="D58" s="54" t="s">
        <v>55</v>
      </c>
      <c r="E58" s="55" t="s">
        <v>97</v>
      </c>
      <c r="F58" s="56" t="s">
        <v>98</v>
      </c>
      <c r="G58" s="57" t="s">
        <v>99</v>
      </c>
      <c r="H58" s="80">
        <v>270</v>
      </c>
      <c r="I58" s="81">
        <v>165</v>
      </c>
      <c r="J58" s="11"/>
      <c r="K58" s="58"/>
      <c r="L58" s="59"/>
      <c r="M58" s="60"/>
      <c r="N58" s="60"/>
      <c r="O58" s="60"/>
      <c r="P58" s="60"/>
      <c r="Q58" s="60"/>
      <c r="R58" s="61"/>
      <c r="S58" s="76"/>
      <c r="T58" s="76"/>
      <c r="AA58" s="62"/>
      <c r="AC58" s="62"/>
      <c r="AD58" s="62"/>
      <c r="AH58" s="7"/>
      <c r="AN58" s="63"/>
      <c r="AO58" s="63"/>
      <c r="AP58" s="63"/>
      <c r="AQ58" s="63"/>
      <c r="AR58" s="63"/>
      <c r="AS58" s="7"/>
      <c r="AT58" s="63"/>
      <c r="AU58" s="7"/>
      <c r="AV58" s="62"/>
    </row>
    <row r="59" spans="1:48" s="2" customFormat="1" ht="24" customHeight="1" x14ac:dyDescent="0.2">
      <c r="A59" s="76"/>
      <c r="B59" s="53"/>
      <c r="C59" s="54" t="s">
        <v>101</v>
      </c>
      <c r="D59" s="54" t="s">
        <v>55</v>
      </c>
      <c r="E59" s="55" t="s">
        <v>102</v>
      </c>
      <c r="F59" s="56" t="s">
        <v>103</v>
      </c>
      <c r="G59" s="57" t="s">
        <v>104</v>
      </c>
      <c r="H59" s="80">
        <v>100</v>
      </c>
      <c r="I59" s="81">
        <v>4250</v>
      </c>
      <c r="J59" s="11"/>
      <c r="K59" s="58"/>
      <c r="L59" s="59"/>
      <c r="M59" s="60"/>
      <c r="N59" s="60"/>
      <c r="O59" s="60"/>
      <c r="P59" s="60"/>
      <c r="Q59" s="60"/>
      <c r="R59" s="61"/>
      <c r="S59" s="76"/>
      <c r="T59" s="76"/>
      <c r="AA59" s="62"/>
      <c r="AC59" s="62"/>
      <c r="AD59" s="62"/>
      <c r="AH59" s="7"/>
      <c r="AN59" s="63"/>
      <c r="AO59" s="63"/>
      <c r="AP59" s="63"/>
      <c r="AQ59" s="63"/>
      <c r="AR59" s="63"/>
      <c r="AS59" s="7"/>
      <c r="AT59" s="63"/>
      <c r="AU59" s="7"/>
      <c r="AV59" s="62"/>
    </row>
    <row r="60" spans="1:48" s="2" customFormat="1" ht="36" customHeight="1" x14ac:dyDescent="0.2">
      <c r="A60" s="76"/>
      <c r="B60" s="53"/>
      <c r="C60" s="54" t="s">
        <v>106</v>
      </c>
      <c r="D60" s="54" t="s">
        <v>55</v>
      </c>
      <c r="E60" s="55" t="s">
        <v>107</v>
      </c>
      <c r="F60" s="56" t="s">
        <v>108</v>
      </c>
      <c r="G60" s="57" t="s">
        <v>58</v>
      </c>
      <c r="H60" s="80">
        <v>100</v>
      </c>
      <c r="I60" s="81">
        <v>750</v>
      </c>
      <c r="J60" s="11"/>
      <c r="K60" s="58"/>
      <c r="L60" s="59"/>
      <c r="M60" s="60"/>
      <c r="N60" s="60"/>
      <c r="O60" s="60"/>
      <c r="P60" s="60"/>
      <c r="Q60" s="60"/>
      <c r="R60" s="61"/>
      <c r="S60" s="76"/>
      <c r="T60" s="76"/>
      <c r="AA60" s="62"/>
      <c r="AC60" s="62"/>
      <c r="AD60" s="62"/>
      <c r="AH60" s="7"/>
      <c r="AN60" s="63"/>
      <c r="AO60" s="63"/>
      <c r="AP60" s="63"/>
      <c r="AQ60" s="63"/>
      <c r="AR60" s="63"/>
      <c r="AS60" s="7"/>
      <c r="AT60" s="63"/>
      <c r="AU60" s="7"/>
      <c r="AV60" s="62"/>
    </row>
    <row r="61" spans="1:48" s="2" customFormat="1" ht="24" customHeight="1" x14ac:dyDescent="0.2">
      <c r="A61" s="76"/>
      <c r="B61" s="53"/>
      <c r="C61" s="64" t="s">
        <v>110</v>
      </c>
      <c r="D61" s="64" t="s">
        <v>111</v>
      </c>
      <c r="E61" s="65" t="s">
        <v>112</v>
      </c>
      <c r="F61" s="66" t="s">
        <v>113</v>
      </c>
      <c r="G61" s="67" t="s">
        <v>58</v>
      </c>
      <c r="H61" s="83">
        <v>40</v>
      </c>
      <c r="I61" s="84">
        <v>1330</v>
      </c>
      <c r="J61" s="68"/>
      <c r="K61" s="69"/>
      <c r="L61" s="70"/>
      <c r="M61" s="60"/>
      <c r="N61" s="60"/>
      <c r="O61" s="60"/>
      <c r="P61" s="60"/>
      <c r="Q61" s="60"/>
      <c r="R61" s="61"/>
      <c r="S61" s="76"/>
      <c r="T61" s="76"/>
      <c r="AA61" s="62"/>
      <c r="AC61" s="62"/>
      <c r="AD61" s="62"/>
      <c r="AH61" s="7"/>
      <c r="AN61" s="63"/>
      <c r="AO61" s="63"/>
      <c r="AP61" s="63"/>
      <c r="AQ61" s="63"/>
      <c r="AR61" s="63"/>
      <c r="AS61" s="7"/>
      <c r="AT61" s="63"/>
      <c r="AU61" s="7"/>
      <c r="AV61" s="62"/>
    </row>
    <row r="62" spans="1:48" s="2" customFormat="1" ht="24" customHeight="1" x14ac:dyDescent="0.2">
      <c r="A62" s="76"/>
      <c r="B62" s="53"/>
      <c r="C62" s="64" t="s">
        <v>2</v>
      </c>
      <c r="D62" s="64" t="s">
        <v>111</v>
      </c>
      <c r="E62" s="65" t="s">
        <v>115</v>
      </c>
      <c r="F62" s="66" t="s">
        <v>116</v>
      </c>
      <c r="G62" s="67" t="s">
        <v>58</v>
      </c>
      <c r="H62" s="83">
        <v>40</v>
      </c>
      <c r="I62" s="84">
        <v>1330</v>
      </c>
      <c r="J62" s="68"/>
      <c r="K62" s="69"/>
      <c r="L62" s="70"/>
      <c r="M62" s="60"/>
      <c r="N62" s="60"/>
      <c r="O62" s="60"/>
      <c r="P62" s="60"/>
      <c r="Q62" s="60"/>
      <c r="R62" s="61"/>
      <c r="S62" s="76"/>
      <c r="T62" s="76"/>
      <c r="AA62" s="62"/>
      <c r="AC62" s="62"/>
      <c r="AD62" s="62"/>
      <c r="AH62" s="7"/>
      <c r="AN62" s="63"/>
      <c r="AO62" s="63"/>
      <c r="AP62" s="63"/>
      <c r="AQ62" s="63"/>
      <c r="AR62" s="63"/>
      <c r="AS62" s="7"/>
      <c r="AT62" s="63"/>
      <c r="AU62" s="7"/>
      <c r="AV62" s="62"/>
    </row>
    <row r="63" spans="1:48" s="6" customFormat="1" ht="22.9" customHeight="1" x14ac:dyDescent="0.2">
      <c r="B63" s="43"/>
      <c r="D63" s="44" t="s">
        <v>10</v>
      </c>
      <c r="E63" s="52" t="s">
        <v>88</v>
      </c>
      <c r="F63" s="52" t="s">
        <v>118</v>
      </c>
      <c r="H63" s="82"/>
      <c r="J63" s="43"/>
      <c r="K63" s="46"/>
      <c r="L63" s="47"/>
      <c r="M63" s="47"/>
      <c r="N63" s="48"/>
      <c r="O63" s="47"/>
      <c r="P63" s="48"/>
      <c r="Q63" s="47"/>
      <c r="R63" s="49"/>
      <c r="AA63" s="44"/>
      <c r="AC63" s="50"/>
      <c r="AD63" s="50"/>
      <c r="AH63" s="44"/>
      <c r="AT63" s="51"/>
    </row>
    <row r="64" spans="1:48" s="2" customFormat="1" ht="36" customHeight="1" x14ac:dyDescent="0.2">
      <c r="A64" s="76"/>
      <c r="B64" s="53"/>
      <c r="C64" s="54" t="s">
        <v>119</v>
      </c>
      <c r="D64" s="54" t="s">
        <v>55</v>
      </c>
      <c r="E64" s="55" t="s">
        <v>120</v>
      </c>
      <c r="F64" s="56" t="s">
        <v>121</v>
      </c>
      <c r="G64" s="57" t="s">
        <v>63</v>
      </c>
      <c r="H64" s="80">
        <v>100</v>
      </c>
      <c r="I64" s="81">
        <v>60</v>
      </c>
      <c r="J64" s="11"/>
      <c r="K64" s="58"/>
      <c r="L64" s="59"/>
      <c r="M64" s="60"/>
      <c r="N64" s="60"/>
      <c r="O64" s="60"/>
      <c r="P64" s="60"/>
      <c r="Q64" s="60"/>
      <c r="R64" s="61"/>
      <c r="S64" s="76"/>
      <c r="T64" s="76"/>
      <c r="AA64" s="62"/>
      <c r="AC64" s="62"/>
      <c r="AD64" s="62"/>
      <c r="AH64" s="7"/>
      <c r="AN64" s="63"/>
      <c r="AO64" s="63"/>
      <c r="AP64" s="63"/>
      <c r="AQ64" s="63"/>
      <c r="AR64" s="63"/>
      <c r="AS64" s="7"/>
      <c r="AT64" s="63"/>
      <c r="AU64" s="7"/>
      <c r="AV64" s="62"/>
    </row>
    <row r="65" spans="1:48" s="2" customFormat="1" ht="24" customHeight="1" x14ac:dyDescent="0.2">
      <c r="A65" s="76"/>
      <c r="B65" s="53"/>
      <c r="C65" s="54" t="s">
        <v>123</v>
      </c>
      <c r="D65" s="54" t="s">
        <v>55</v>
      </c>
      <c r="E65" s="55" t="s">
        <v>124</v>
      </c>
      <c r="F65" s="56" t="s">
        <v>125</v>
      </c>
      <c r="G65" s="57" t="s">
        <v>126</v>
      </c>
      <c r="H65" s="80">
        <v>600</v>
      </c>
      <c r="I65" s="81">
        <v>10</v>
      </c>
      <c r="J65" s="11"/>
      <c r="K65" s="58"/>
      <c r="L65" s="59"/>
      <c r="M65" s="60"/>
      <c r="N65" s="60"/>
      <c r="O65" s="60"/>
      <c r="P65" s="60"/>
      <c r="Q65" s="60"/>
      <c r="R65" s="61"/>
      <c r="S65" s="76"/>
      <c r="T65" s="76"/>
      <c r="AA65" s="62"/>
      <c r="AC65" s="62"/>
      <c r="AD65" s="62"/>
      <c r="AH65" s="7"/>
      <c r="AN65" s="63"/>
      <c r="AO65" s="63"/>
      <c r="AP65" s="63"/>
      <c r="AQ65" s="63"/>
      <c r="AR65" s="63"/>
      <c r="AS65" s="7"/>
      <c r="AT65" s="63"/>
      <c r="AU65" s="7"/>
      <c r="AV65" s="62"/>
    </row>
    <row r="66" spans="1:48" s="2" customFormat="1" ht="24" customHeight="1" x14ac:dyDescent="0.2">
      <c r="A66" s="76"/>
      <c r="B66" s="53"/>
      <c r="C66" s="54" t="s">
        <v>128</v>
      </c>
      <c r="D66" s="54" t="s">
        <v>55</v>
      </c>
      <c r="E66" s="55" t="s">
        <v>129</v>
      </c>
      <c r="F66" s="56" t="s">
        <v>130</v>
      </c>
      <c r="G66" s="57" t="s">
        <v>126</v>
      </c>
      <c r="H66" s="80">
        <v>600</v>
      </c>
      <c r="I66" s="81">
        <v>200</v>
      </c>
      <c r="J66" s="11"/>
      <c r="K66" s="58"/>
      <c r="L66" s="59"/>
      <c r="M66" s="60"/>
      <c r="N66" s="60"/>
      <c r="O66" s="60"/>
      <c r="P66" s="60"/>
      <c r="Q66" s="60"/>
      <c r="R66" s="61"/>
      <c r="S66" s="76"/>
      <c r="T66" s="76"/>
      <c r="AA66" s="62"/>
      <c r="AC66" s="62"/>
      <c r="AD66" s="62"/>
      <c r="AH66" s="7"/>
      <c r="AN66" s="63"/>
      <c r="AO66" s="63"/>
      <c r="AP66" s="63"/>
      <c r="AQ66" s="63"/>
      <c r="AR66" s="63"/>
      <c r="AS66" s="7"/>
      <c r="AT66" s="63"/>
      <c r="AU66" s="7"/>
      <c r="AV66" s="62"/>
    </row>
    <row r="67" spans="1:48" s="2" customFormat="1" ht="36" customHeight="1" x14ac:dyDescent="0.2">
      <c r="A67" s="76"/>
      <c r="B67" s="53"/>
      <c r="C67" s="54" t="s">
        <v>132</v>
      </c>
      <c r="D67" s="54" t="s">
        <v>55</v>
      </c>
      <c r="E67" s="55" t="s">
        <v>133</v>
      </c>
      <c r="F67" s="56" t="s">
        <v>134</v>
      </c>
      <c r="G67" s="57" t="s">
        <v>63</v>
      </c>
      <c r="H67" s="80">
        <v>600</v>
      </c>
      <c r="I67" s="81">
        <v>98</v>
      </c>
      <c r="J67" s="11"/>
      <c r="K67" s="58"/>
      <c r="L67" s="59"/>
      <c r="M67" s="60"/>
      <c r="N67" s="60"/>
      <c r="O67" s="60"/>
      <c r="P67" s="60"/>
      <c r="Q67" s="60"/>
      <c r="R67" s="61"/>
      <c r="S67" s="76"/>
      <c r="T67" s="76"/>
      <c r="AA67" s="62"/>
      <c r="AC67" s="62"/>
      <c r="AD67" s="62"/>
      <c r="AH67" s="7"/>
      <c r="AN67" s="63"/>
      <c r="AO67" s="63"/>
      <c r="AP67" s="63"/>
      <c r="AQ67" s="63"/>
      <c r="AR67" s="63"/>
      <c r="AS67" s="7"/>
      <c r="AT67" s="63"/>
      <c r="AU67" s="7"/>
      <c r="AV67" s="62"/>
    </row>
    <row r="68" spans="1:48" s="2" customFormat="1" ht="36" customHeight="1" x14ac:dyDescent="0.2">
      <c r="A68" s="76"/>
      <c r="B68" s="53"/>
      <c r="C68" s="54" t="s">
        <v>136</v>
      </c>
      <c r="D68" s="54" t="s">
        <v>55</v>
      </c>
      <c r="E68" s="55" t="s">
        <v>137</v>
      </c>
      <c r="F68" s="56" t="s">
        <v>138</v>
      </c>
      <c r="G68" s="57" t="s">
        <v>63</v>
      </c>
      <c r="H68" s="80">
        <v>350</v>
      </c>
      <c r="I68" s="81">
        <v>125</v>
      </c>
      <c r="J68" s="11"/>
      <c r="K68" s="58"/>
      <c r="L68" s="59"/>
      <c r="M68" s="60"/>
      <c r="N68" s="60"/>
      <c r="O68" s="60"/>
      <c r="P68" s="60"/>
      <c r="Q68" s="60"/>
      <c r="R68" s="61"/>
      <c r="S68" s="76"/>
      <c r="T68" s="76"/>
      <c r="AA68" s="62"/>
      <c r="AC68" s="62"/>
      <c r="AD68" s="62"/>
      <c r="AH68" s="7"/>
      <c r="AN68" s="63"/>
      <c r="AO68" s="63"/>
      <c r="AP68" s="63"/>
      <c r="AQ68" s="63"/>
      <c r="AR68" s="63"/>
      <c r="AS68" s="7"/>
      <c r="AT68" s="63"/>
      <c r="AU68" s="7"/>
      <c r="AV68" s="62"/>
    </row>
    <row r="69" spans="1:48" s="2" customFormat="1" ht="36" customHeight="1" x14ac:dyDescent="0.2">
      <c r="A69" s="76"/>
      <c r="B69" s="53"/>
      <c r="C69" s="54" t="s">
        <v>1</v>
      </c>
      <c r="D69" s="54" t="s">
        <v>55</v>
      </c>
      <c r="E69" s="55" t="s">
        <v>140</v>
      </c>
      <c r="F69" s="56" t="s">
        <v>141</v>
      </c>
      <c r="G69" s="57" t="s">
        <v>63</v>
      </c>
      <c r="H69" s="80">
        <v>55</v>
      </c>
      <c r="I69" s="81">
        <v>210</v>
      </c>
      <c r="J69" s="11"/>
      <c r="K69" s="58"/>
      <c r="L69" s="59"/>
      <c r="M69" s="60"/>
      <c r="N69" s="60"/>
      <c r="O69" s="60"/>
      <c r="P69" s="60"/>
      <c r="Q69" s="60"/>
      <c r="R69" s="61"/>
      <c r="S69" s="76"/>
      <c r="T69" s="76"/>
      <c r="AA69" s="62"/>
      <c r="AC69" s="62"/>
      <c r="AD69" s="62"/>
      <c r="AH69" s="7"/>
      <c r="AN69" s="63"/>
      <c r="AO69" s="63"/>
      <c r="AP69" s="63"/>
      <c r="AQ69" s="63"/>
      <c r="AR69" s="63"/>
      <c r="AS69" s="7"/>
      <c r="AT69" s="63"/>
      <c r="AU69" s="7"/>
      <c r="AV69" s="62"/>
    </row>
    <row r="70" spans="1:48" s="2" customFormat="1" ht="36" customHeight="1" x14ac:dyDescent="0.2">
      <c r="A70" s="76"/>
      <c r="B70" s="53"/>
      <c r="C70" s="54" t="s">
        <v>143</v>
      </c>
      <c r="D70" s="54" t="s">
        <v>55</v>
      </c>
      <c r="E70" s="55" t="s">
        <v>144</v>
      </c>
      <c r="F70" s="56" t="s">
        <v>145</v>
      </c>
      <c r="G70" s="57" t="s">
        <v>63</v>
      </c>
      <c r="H70" s="80">
        <v>55</v>
      </c>
      <c r="I70" s="81">
        <v>320</v>
      </c>
      <c r="J70" s="11"/>
      <c r="K70" s="58"/>
      <c r="L70" s="59"/>
      <c r="M70" s="60"/>
      <c r="N70" s="60"/>
      <c r="O70" s="60"/>
      <c r="P70" s="60"/>
      <c r="Q70" s="60"/>
      <c r="R70" s="61"/>
      <c r="S70" s="76"/>
      <c r="T70" s="76"/>
      <c r="AA70" s="62"/>
      <c r="AC70" s="62"/>
      <c r="AD70" s="62"/>
      <c r="AH70" s="7"/>
      <c r="AN70" s="63"/>
      <c r="AO70" s="63"/>
      <c r="AP70" s="63"/>
      <c r="AQ70" s="63"/>
      <c r="AR70" s="63"/>
      <c r="AS70" s="7"/>
      <c r="AT70" s="63"/>
      <c r="AU70" s="7"/>
      <c r="AV70" s="62"/>
    </row>
    <row r="71" spans="1:48" s="2" customFormat="1" ht="24" customHeight="1" x14ac:dyDescent="0.2">
      <c r="A71" s="76"/>
      <c r="B71" s="53"/>
      <c r="C71" s="54" t="s">
        <v>147</v>
      </c>
      <c r="D71" s="54" t="s">
        <v>55</v>
      </c>
      <c r="E71" s="55" t="s">
        <v>148</v>
      </c>
      <c r="F71" s="56" t="s">
        <v>149</v>
      </c>
      <c r="G71" s="57" t="s">
        <v>99</v>
      </c>
      <c r="H71" s="80">
        <v>80</v>
      </c>
      <c r="I71" s="81">
        <v>55</v>
      </c>
      <c r="J71" s="11"/>
      <c r="K71" s="58"/>
      <c r="L71" s="59"/>
      <c r="M71" s="60"/>
      <c r="N71" s="60"/>
      <c r="O71" s="60"/>
      <c r="P71" s="60"/>
      <c r="Q71" s="60"/>
      <c r="R71" s="61"/>
      <c r="S71" s="76"/>
      <c r="T71" s="76"/>
      <c r="AA71" s="62"/>
      <c r="AC71" s="62"/>
      <c r="AD71" s="62"/>
      <c r="AH71" s="7"/>
      <c r="AN71" s="63"/>
      <c r="AO71" s="63"/>
      <c r="AP71" s="63"/>
      <c r="AQ71" s="63"/>
      <c r="AR71" s="63"/>
      <c r="AS71" s="7"/>
      <c r="AT71" s="63"/>
      <c r="AU71" s="7"/>
      <c r="AV71" s="62"/>
    </row>
    <row r="72" spans="1:48" s="2" customFormat="1" ht="48" customHeight="1" x14ac:dyDescent="0.2">
      <c r="A72" s="76"/>
      <c r="B72" s="53"/>
      <c r="C72" s="54" t="s">
        <v>151</v>
      </c>
      <c r="D72" s="54" t="s">
        <v>55</v>
      </c>
      <c r="E72" s="55" t="s">
        <v>152</v>
      </c>
      <c r="F72" s="56" t="s">
        <v>153</v>
      </c>
      <c r="G72" s="57" t="s">
        <v>58</v>
      </c>
      <c r="H72" s="80">
        <v>40</v>
      </c>
      <c r="I72" s="81">
        <v>65</v>
      </c>
      <c r="J72" s="11"/>
      <c r="K72" s="58"/>
      <c r="L72" s="59"/>
      <c r="M72" s="60"/>
      <c r="N72" s="60"/>
      <c r="O72" s="60"/>
      <c r="P72" s="60"/>
      <c r="Q72" s="60"/>
      <c r="R72" s="61"/>
      <c r="S72" s="76"/>
      <c r="T72" s="76"/>
      <c r="AA72" s="62"/>
      <c r="AC72" s="62"/>
      <c r="AD72" s="62"/>
      <c r="AH72" s="7"/>
      <c r="AN72" s="63"/>
      <c r="AO72" s="63"/>
      <c r="AP72" s="63"/>
      <c r="AQ72" s="63"/>
      <c r="AR72" s="63"/>
      <c r="AS72" s="7"/>
      <c r="AT72" s="63"/>
      <c r="AU72" s="7"/>
      <c r="AV72" s="62"/>
    </row>
    <row r="73" spans="1:48" s="2" customFormat="1" ht="48" customHeight="1" x14ac:dyDescent="0.2">
      <c r="A73" s="76"/>
      <c r="B73" s="53"/>
      <c r="C73" s="54" t="s">
        <v>155</v>
      </c>
      <c r="D73" s="54" t="s">
        <v>55</v>
      </c>
      <c r="E73" s="55" t="s">
        <v>156</v>
      </c>
      <c r="F73" s="56" t="s">
        <v>157</v>
      </c>
      <c r="G73" s="57" t="s">
        <v>58</v>
      </c>
      <c r="H73" s="80">
        <v>40</v>
      </c>
      <c r="I73" s="81">
        <v>125</v>
      </c>
      <c r="J73" s="11"/>
      <c r="K73" s="58"/>
      <c r="L73" s="59"/>
      <c r="M73" s="60"/>
      <c r="N73" s="60"/>
      <c r="O73" s="60"/>
      <c r="P73" s="60"/>
      <c r="Q73" s="60"/>
      <c r="R73" s="61"/>
      <c r="S73" s="76"/>
      <c r="T73" s="76"/>
      <c r="AA73" s="62"/>
      <c r="AC73" s="62"/>
      <c r="AD73" s="62"/>
      <c r="AH73" s="7"/>
      <c r="AN73" s="63"/>
      <c r="AO73" s="63"/>
      <c r="AP73" s="63"/>
      <c r="AQ73" s="63"/>
      <c r="AR73" s="63"/>
      <c r="AS73" s="7"/>
      <c r="AT73" s="63"/>
      <c r="AU73" s="7"/>
      <c r="AV73" s="62"/>
    </row>
    <row r="74" spans="1:48" s="2" customFormat="1" ht="48" customHeight="1" x14ac:dyDescent="0.2">
      <c r="A74" s="76"/>
      <c r="B74" s="53"/>
      <c r="C74" s="54" t="s">
        <v>159</v>
      </c>
      <c r="D74" s="54" t="s">
        <v>55</v>
      </c>
      <c r="E74" s="55" t="s">
        <v>160</v>
      </c>
      <c r="F74" s="56" t="s">
        <v>161</v>
      </c>
      <c r="G74" s="57" t="s">
        <v>63</v>
      </c>
      <c r="H74" s="80">
        <v>20</v>
      </c>
      <c r="I74" s="81">
        <v>160</v>
      </c>
      <c r="J74" s="11"/>
      <c r="K74" s="58"/>
      <c r="L74" s="59"/>
      <c r="M74" s="60"/>
      <c r="N74" s="60"/>
      <c r="O74" s="60"/>
      <c r="P74" s="60"/>
      <c r="Q74" s="60"/>
      <c r="R74" s="61"/>
      <c r="S74" s="76"/>
      <c r="T74" s="76"/>
      <c r="AA74" s="62"/>
      <c r="AC74" s="62"/>
      <c r="AD74" s="62"/>
      <c r="AH74" s="7"/>
      <c r="AN74" s="63"/>
      <c r="AO74" s="63"/>
      <c r="AP74" s="63"/>
      <c r="AQ74" s="63"/>
      <c r="AR74" s="63"/>
      <c r="AS74" s="7"/>
      <c r="AT74" s="63"/>
      <c r="AU74" s="7"/>
      <c r="AV74" s="62"/>
    </row>
    <row r="75" spans="1:48" s="2" customFormat="1" ht="36" customHeight="1" x14ac:dyDescent="0.2">
      <c r="A75" s="76"/>
      <c r="B75" s="53"/>
      <c r="C75" s="54" t="s">
        <v>163</v>
      </c>
      <c r="D75" s="54" t="s">
        <v>55</v>
      </c>
      <c r="E75" s="55" t="s">
        <v>164</v>
      </c>
      <c r="F75" s="56" t="s">
        <v>165</v>
      </c>
      <c r="G75" s="57" t="s">
        <v>58</v>
      </c>
      <c r="H75" s="80">
        <v>20</v>
      </c>
      <c r="I75" s="81">
        <v>350</v>
      </c>
      <c r="J75" s="11"/>
      <c r="K75" s="58"/>
      <c r="L75" s="59"/>
      <c r="M75" s="60"/>
      <c r="N75" s="60"/>
      <c r="O75" s="60"/>
      <c r="P75" s="60"/>
      <c r="Q75" s="60"/>
      <c r="R75" s="61"/>
      <c r="S75" s="76"/>
      <c r="T75" s="76"/>
      <c r="AA75" s="62"/>
      <c r="AC75" s="62"/>
      <c r="AD75" s="62"/>
      <c r="AH75" s="7"/>
      <c r="AN75" s="63"/>
      <c r="AO75" s="63"/>
      <c r="AP75" s="63"/>
      <c r="AQ75" s="63"/>
      <c r="AR75" s="63"/>
      <c r="AS75" s="7"/>
      <c r="AT75" s="63"/>
      <c r="AU75" s="7"/>
      <c r="AV75" s="62"/>
    </row>
    <row r="76" spans="1:48" s="2" customFormat="1" ht="36" customHeight="1" x14ac:dyDescent="0.2">
      <c r="A76" s="76"/>
      <c r="B76" s="53"/>
      <c r="C76" s="54" t="s">
        <v>167</v>
      </c>
      <c r="D76" s="54" t="s">
        <v>55</v>
      </c>
      <c r="E76" s="55" t="s">
        <v>168</v>
      </c>
      <c r="F76" s="56" t="s">
        <v>169</v>
      </c>
      <c r="G76" s="57" t="s">
        <v>99</v>
      </c>
      <c r="H76" s="80">
        <v>170</v>
      </c>
      <c r="I76" s="81">
        <v>118</v>
      </c>
      <c r="J76" s="11"/>
      <c r="K76" s="58"/>
      <c r="L76" s="59"/>
      <c r="M76" s="60"/>
      <c r="N76" s="60"/>
      <c r="O76" s="60"/>
      <c r="P76" s="60"/>
      <c r="Q76" s="60"/>
      <c r="R76" s="61"/>
      <c r="S76" s="76"/>
      <c r="T76" s="76"/>
      <c r="AA76" s="62"/>
      <c r="AC76" s="62"/>
      <c r="AD76" s="62"/>
      <c r="AH76" s="7"/>
      <c r="AN76" s="63"/>
      <c r="AO76" s="63"/>
      <c r="AP76" s="63"/>
      <c r="AQ76" s="63"/>
      <c r="AR76" s="63"/>
      <c r="AS76" s="7"/>
      <c r="AT76" s="63"/>
      <c r="AU76" s="7"/>
      <c r="AV76" s="62"/>
    </row>
    <row r="77" spans="1:48" s="6" customFormat="1" ht="22.9" customHeight="1" x14ac:dyDescent="0.2">
      <c r="B77" s="43"/>
      <c r="D77" s="44" t="s">
        <v>10</v>
      </c>
      <c r="E77" s="52" t="s">
        <v>171</v>
      </c>
      <c r="F77" s="52" t="s">
        <v>172</v>
      </c>
      <c r="H77" s="82"/>
      <c r="J77" s="43"/>
      <c r="K77" s="46"/>
      <c r="L77" s="47"/>
      <c r="M77" s="47"/>
      <c r="N77" s="48"/>
      <c r="O77" s="47"/>
      <c r="P77" s="48"/>
      <c r="Q77" s="47"/>
      <c r="R77" s="49"/>
      <c r="AA77" s="44"/>
      <c r="AC77" s="50"/>
      <c r="AD77" s="50"/>
      <c r="AH77" s="44"/>
      <c r="AT77" s="51"/>
    </row>
    <row r="78" spans="1:48" s="2" customFormat="1" ht="36" customHeight="1" x14ac:dyDescent="0.2">
      <c r="A78" s="76"/>
      <c r="B78" s="53"/>
      <c r="C78" s="54" t="s">
        <v>173</v>
      </c>
      <c r="D78" s="54" t="s">
        <v>55</v>
      </c>
      <c r="E78" s="55" t="s">
        <v>174</v>
      </c>
      <c r="F78" s="56" t="s">
        <v>175</v>
      </c>
      <c r="G78" s="57" t="s">
        <v>176</v>
      </c>
      <c r="H78" s="80">
        <v>35</v>
      </c>
      <c r="I78" s="81">
        <v>750</v>
      </c>
      <c r="J78" s="11"/>
      <c r="K78" s="58"/>
      <c r="L78" s="59"/>
      <c r="M78" s="60"/>
      <c r="N78" s="60"/>
      <c r="O78" s="60"/>
      <c r="P78" s="60"/>
      <c r="Q78" s="60"/>
      <c r="R78" s="61"/>
      <c r="S78" s="76"/>
      <c r="T78" s="76"/>
      <c r="AA78" s="62"/>
      <c r="AC78" s="62"/>
      <c r="AD78" s="62"/>
      <c r="AH78" s="7"/>
      <c r="AN78" s="63"/>
      <c r="AO78" s="63"/>
      <c r="AP78" s="63"/>
      <c r="AQ78" s="63"/>
      <c r="AR78" s="63"/>
      <c r="AS78" s="7"/>
      <c r="AT78" s="63"/>
      <c r="AU78" s="7"/>
      <c r="AV78" s="62"/>
    </row>
    <row r="79" spans="1:48" s="2" customFormat="1" ht="36" customHeight="1" x14ac:dyDescent="0.2">
      <c r="A79" s="76"/>
      <c r="B79" s="53"/>
      <c r="C79" s="54" t="s">
        <v>178</v>
      </c>
      <c r="D79" s="54" t="s">
        <v>55</v>
      </c>
      <c r="E79" s="55" t="s">
        <v>179</v>
      </c>
      <c r="F79" s="56" t="s">
        <v>180</v>
      </c>
      <c r="G79" s="57" t="s">
        <v>176</v>
      </c>
      <c r="H79" s="80">
        <v>35</v>
      </c>
      <c r="I79" s="81">
        <v>356</v>
      </c>
      <c r="J79" s="11"/>
      <c r="K79" s="58"/>
      <c r="L79" s="59"/>
      <c r="M79" s="60"/>
      <c r="N79" s="60"/>
      <c r="O79" s="60"/>
      <c r="P79" s="60"/>
      <c r="Q79" s="60"/>
      <c r="R79" s="61"/>
      <c r="S79" s="76"/>
      <c r="T79" s="76"/>
      <c r="AA79" s="62"/>
      <c r="AC79" s="62"/>
      <c r="AD79" s="62"/>
      <c r="AH79" s="7"/>
      <c r="AN79" s="63"/>
      <c r="AO79" s="63"/>
      <c r="AP79" s="63"/>
      <c r="AQ79" s="63"/>
      <c r="AR79" s="63"/>
      <c r="AS79" s="7"/>
      <c r="AT79" s="63"/>
      <c r="AU79" s="7"/>
      <c r="AV79" s="62"/>
    </row>
    <row r="80" spans="1:48" s="2" customFormat="1" ht="36" customHeight="1" x14ac:dyDescent="0.2">
      <c r="A80" s="76"/>
      <c r="B80" s="53"/>
      <c r="C80" s="54" t="s">
        <v>182</v>
      </c>
      <c r="D80" s="54" t="s">
        <v>55</v>
      </c>
      <c r="E80" s="55" t="s">
        <v>183</v>
      </c>
      <c r="F80" s="56" t="s">
        <v>184</v>
      </c>
      <c r="G80" s="57" t="s">
        <v>176</v>
      </c>
      <c r="H80" s="80">
        <v>70</v>
      </c>
      <c r="I80" s="81">
        <v>12</v>
      </c>
      <c r="J80" s="11"/>
      <c r="K80" s="58"/>
      <c r="L80" s="59"/>
      <c r="M80" s="60"/>
      <c r="N80" s="60"/>
      <c r="O80" s="60"/>
      <c r="P80" s="60"/>
      <c r="Q80" s="60"/>
      <c r="R80" s="61"/>
      <c r="S80" s="76"/>
      <c r="T80" s="76"/>
      <c r="AA80" s="62"/>
      <c r="AC80" s="62"/>
      <c r="AD80" s="62"/>
      <c r="AH80" s="7"/>
      <c r="AN80" s="63"/>
      <c r="AO80" s="63"/>
      <c r="AP80" s="63"/>
      <c r="AQ80" s="63"/>
      <c r="AR80" s="63"/>
      <c r="AS80" s="7"/>
      <c r="AT80" s="63"/>
      <c r="AU80" s="7"/>
      <c r="AV80" s="62"/>
    </row>
    <row r="81" spans="1:48" s="2" customFormat="1" ht="36" customHeight="1" x14ac:dyDescent="0.2">
      <c r="A81" s="76"/>
      <c r="B81" s="53"/>
      <c r="C81" s="54" t="s">
        <v>186</v>
      </c>
      <c r="D81" s="54" t="s">
        <v>55</v>
      </c>
      <c r="E81" s="55" t="s">
        <v>187</v>
      </c>
      <c r="F81" s="56" t="s">
        <v>188</v>
      </c>
      <c r="G81" s="57" t="s">
        <v>176</v>
      </c>
      <c r="H81" s="80">
        <v>25</v>
      </c>
      <c r="I81" s="81">
        <v>1140</v>
      </c>
      <c r="J81" s="11"/>
      <c r="K81" s="58"/>
      <c r="L81" s="59"/>
      <c r="M81" s="60"/>
      <c r="N81" s="60"/>
      <c r="O81" s="60"/>
      <c r="P81" s="60"/>
      <c r="Q81" s="60"/>
      <c r="R81" s="61"/>
      <c r="S81" s="76"/>
      <c r="T81" s="76"/>
      <c r="AA81" s="62"/>
      <c r="AC81" s="62"/>
      <c r="AD81" s="62"/>
      <c r="AH81" s="7"/>
      <c r="AN81" s="63"/>
      <c r="AO81" s="63"/>
      <c r="AP81" s="63"/>
      <c r="AQ81" s="63"/>
      <c r="AR81" s="63"/>
      <c r="AS81" s="7"/>
      <c r="AT81" s="63"/>
      <c r="AU81" s="7"/>
      <c r="AV81" s="62"/>
    </row>
    <row r="82" spans="1:48" s="6" customFormat="1" ht="22.9" customHeight="1" x14ac:dyDescent="0.2">
      <c r="B82" s="43"/>
      <c r="D82" s="44" t="s">
        <v>10</v>
      </c>
      <c r="E82" s="52" t="s">
        <v>190</v>
      </c>
      <c r="F82" s="52" t="s">
        <v>191</v>
      </c>
      <c r="H82" s="82"/>
      <c r="J82" s="43"/>
      <c r="K82" s="46"/>
      <c r="L82" s="47"/>
      <c r="M82" s="47"/>
      <c r="N82" s="48"/>
      <c r="O82" s="47"/>
      <c r="P82" s="48"/>
      <c r="Q82" s="47"/>
      <c r="R82" s="49"/>
      <c r="AA82" s="44"/>
      <c r="AC82" s="50"/>
      <c r="AD82" s="50"/>
      <c r="AH82" s="44"/>
      <c r="AT82" s="51"/>
    </row>
    <row r="83" spans="1:48" s="2" customFormat="1" ht="48" customHeight="1" x14ac:dyDescent="0.2">
      <c r="A83" s="76"/>
      <c r="B83" s="53"/>
      <c r="C83" s="54" t="s">
        <v>192</v>
      </c>
      <c r="D83" s="54" t="s">
        <v>55</v>
      </c>
      <c r="E83" s="55" t="s">
        <v>193</v>
      </c>
      <c r="F83" s="56" t="s">
        <v>194</v>
      </c>
      <c r="G83" s="57" t="s">
        <v>176</v>
      </c>
      <c r="H83" s="80">
        <v>30</v>
      </c>
      <c r="I83" s="81">
        <v>300</v>
      </c>
      <c r="J83" s="11"/>
      <c r="K83" s="58"/>
      <c r="L83" s="59"/>
      <c r="M83" s="60"/>
      <c r="N83" s="60"/>
      <c r="O83" s="60"/>
      <c r="P83" s="60"/>
      <c r="Q83" s="60"/>
      <c r="R83" s="61"/>
      <c r="S83" s="76"/>
      <c r="T83" s="76"/>
      <c r="AA83" s="62"/>
      <c r="AC83" s="62"/>
      <c r="AD83" s="62"/>
      <c r="AH83" s="7"/>
      <c r="AN83" s="63"/>
      <c r="AO83" s="63"/>
      <c r="AP83" s="63"/>
      <c r="AQ83" s="63"/>
      <c r="AR83" s="63"/>
      <c r="AS83" s="7"/>
      <c r="AT83" s="63"/>
      <c r="AU83" s="7"/>
      <c r="AV83" s="62"/>
    </row>
    <row r="84" spans="1:48" s="6" customFormat="1" ht="25.9" customHeight="1" x14ac:dyDescent="0.2">
      <c r="B84" s="43"/>
      <c r="D84" s="44" t="s">
        <v>10</v>
      </c>
      <c r="E84" s="45" t="s">
        <v>196</v>
      </c>
      <c r="F84" s="45" t="s">
        <v>197</v>
      </c>
      <c r="H84" s="82"/>
      <c r="J84" s="43"/>
      <c r="K84" s="46"/>
      <c r="L84" s="47"/>
      <c r="M84" s="47"/>
      <c r="N84" s="48"/>
      <c r="O84" s="47"/>
      <c r="P84" s="48"/>
      <c r="Q84" s="47"/>
      <c r="R84" s="49"/>
      <c r="AA84" s="44"/>
      <c r="AC84" s="50"/>
      <c r="AD84" s="50"/>
      <c r="AH84" s="44"/>
      <c r="AT84" s="51"/>
    </row>
    <row r="85" spans="1:48" s="6" customFormat="1" ht="22.9" customHeight="1" x14ac:dyDescent="0.2">
      <c r="B85" s="43"/>
      <c r="D85" s="44" t="s">
        <v>10</v>
      </c>
      <c r="E85" s="52" t="s">
        <v>198</v>
      </c>
      <c r="F85" s="52" t="s">
        <v>199</v>
      </c>
      <c r="H85" s="82"/>
      <c r="J85" s="43"/>
      <c r="K85" s="46"/>
      <c r="L85" s="47"/>
      <c r="M85" s="47"/>
      <c r="N85" s="48"/>
      <c r="O85" s="47"/>
      <c r="P85" s="48"/>
      <c r="Q85" s="47"/>
      <c r="R85" s="49"/>
      <c r="AA85" s="44"/>
      <c r="AC85" s="50"/>
      <c r="AD85" s="50"/>
      <c r="AH85" s="44"/>
      <c r="AT85" s="51"/>
    </row>
    <row r="86" spans="1:48" s="2" customFormat="1" ht="24" customHeight="1" x14ac:dyDescent="0.2">
      <c r="A86" s="76"/>
      <c r="B86" s="53"/>
      <c r="C86" s="54" t="s">
        <v>200</v>
      </c>
      <c r="D86" s="54" t="s">
        <v>55</v>
      </c>
      <c r="E86" s="55" t="s">
        <v>201</v>
      </c>
      <c r="F86" s="56" t="s">
        <v>202</v>
      </c>
      <c r="G86" s="57" t="s">
        <v>99</v>
      </c>
      <c r="H86" s="80">
        <v>10</v>
      </c>
      <c r="I86" s="81">
        <v>250</v>
      </c>
      <c r="J86" s="11"/>
      <c r="K86" s="58"/>
      <c r="L86" s="59"/>
      <c r="M86" s="60"/>
      <c r="N86" s="60"/>
      <c r="O86" s="60"/>
      <c r="P86" s="60"/>
      <c r="Q86" s="60"/>
      <c r="R86" s="61"/>
      <c r="S86" s="76"/>
      <c r="T86" s="76"/>
      <c r="AA86" s="62"/>
      <c r="AC86" s="62"/>
      <c r="AD86" s="62"/>
      <c r="AH86" s="7"/>
      <c r="AN86" s="63"/>
      <c r="AO86" s="63"/>
      <c r="AP86" s="63"/>
      <c r="AQ86" s="63"/>
      <c r="AR86" s="63"/>
      <c r="AS86" s="7"/>
      <c r="AT86" s="63"/>
      <c r="AU86" s="7"/>
      <c r="AV86" s="62"/>
    </row>
    <row r="87" spans="1:48" s="2" customFormat="1" ht="24" customHeight="1" x14ac:dyDescent="0.2">
      <c r="A87" s="76"/>
      <c r="B87" s="53"/>
      <c r="C87" s="54" t="s">
        <v>204</v>
      </c>
      <c r="D87" s="54" t="s">
        <v>55</v>
      </c>
      <c r="E87" s="55" t="s">
        <v>205</v>
      </c>
      <c r="F87" s="56" t="s">
        <v>206</v>
      </c>
      <c r="G87" s="57" t="s">
        <v>58</v>
      </c>
      <c r="H87" s="80">
        <v>5</v>
      </c>
      <c r="I87" s="81">
        <v>142</v>
      </c>
      <c r="J87" s="11"/>
      <c r="K87" s="58"/>
      <c r="L87" s="59"/>
      <c r="M87" s="60"/>
      <c r="N87" s="60"/>
      <c r="O87" s="60"/>
      <c r="P87" s="60"/>
      <c r="Q87" s="60"/>
      <c r="R87" s="61"/>
      <c r="S87" s="76"/>
      <c r="T87" s="76"/>
      <c r="AA87" s="62"/>
      <c r="AC87" s="62"/>
      <c r="AD87" s="62"/>
      <c r="AH87" s="7"/>
      <c r="AN87" s="63"/>
      <c r="AO87" s="63"/>
      <c r="AP87" s="63"/>
      <c r="AQ87" s="63"/>
      <c r="AR87" s="63"/>
      <c r="AS87" s="7"/>
      <c r="AT87" s="63"/>
      <c r="AU87" s="7"/>
      <c r="AV87" s="62"/>
    </row>
    <row r="88" spans="1:48" s="2" customFormat="1" ht="24" customHeight="1" x14ac:dyDescent="0.2">
      <c r="A88" s="76"/>
      <c r="B88" s="53"/>
      <c r="C88" s="54" t="s">
        <v>208</v>
      </c>
      <c r="D88" s="54" t="s">
        <v>55</v>
      </c>
      <c r="E88" s="55" t="s">
        <v>209</v>
      </c>
      <c r="F88" s="56" t="s">
        <v>210</v>
      </c>
      <c r="G88" s="57" t="s">
        <v>99</v>
      </c>
      <c r="H88" s="80">
        <v>10</v>
      </c>
      <c r="I88" s="81">
        <v>586</v>
      </c>
      <c r="J88" s="11"/>
      <c r="K88" s="58"/>
      <c r="L88" s="59"/>
      <c r="M88" s="60"/>
      <c r="N88" s="60"/>
      <c r="O88" s="60"/>
      <c r="P88" s="60"/>
      <c r="Q88" s="60"/>
      <c r="R88" s="61"/>
      <c r="S88" s="76"/>
      <c r="T88" s="76"/>
      <c r="AA88" s="62"/>
      <c r="AC88" s="62"/>
      <c r="AD88" s="62"/>
      <c r="AH88" s="7"/>
      <c r="AN88" s="63"/>
      <c r="AO88" s="63"/>
      <c r="AP88" s="63"/>
      <c r="AQ88" s="63"/>
      <c r="AR88" s="63"/>
      <c r="AS88" s="7"/>
      <c r="AT88" s="63"/>
      <c r="AU88" s="7"/>
      <c r="AV88" s="62"/>
    </row>
    <row r="89" spans="1:48" s="2" customFormat="1" ht="24" customHeight="1" x14ac:dyDescent="0.2">
      <c r="A89" s="76"/>
      <c r="B89" s="53"/>
      <c r="C89" s="54" t="s">
        <v>212</v>
      </c>
      <c r="D89" s="54" t="s">
        <v>55</v>
      </c>
      <c r="E89" s="55" t="s">
        <v>213</v>
      </c>
      <c r="F89" s="56" t="s">
        <v>214</v>
      </c>
      <c r="G89" s="57" t="s">
        <v>99</v>
      </c>
      <c r="H89" s="80">
        <v>10</v>
      </c>
      <c r="I89" s="81">
        <v>569</v>
      </c>
      <c r="J89" s="11"/>
      <c r="K89" s="58"/>
      <c r="L89" s="59"/>
      <c r="M89" s="60"/>
      <c r="N89" s="60"/>
      <c r="O89" s="60"/>
      <c r="P89" s="60"/>
      <c r="Q89" s="60"/>
      <c r="R89" s="61"/>
      <c r="S89" s="76"/>
      <c r="T89" s="76"/>
      <c r="AA89" s="62"/>
      <c r="AC89" s="62"/>
      <c r="AD89" s="62"/>
      <c r="AH89" s="7"/>
      <c r="AN89" s="63"/>
      <c r="AO89" s="63"/>
      <c r="AP89" s="63"/>
      <c r="AQ89" s="63"/>
      <c r="AR89" s="63"/>
      <c r="AS89" s="7"/>
      <c r="AT89" s="63"/>
      <c r="AU89" s="7"/>
      <c r="AV89" s="62"/>
    </row>
    <row r="90" spans="1:48" s="2" customFormat="1" ht="24" customHeight="1" x14ac:dyDescent="0.2">
      <c r="A90" s="76"/>
      <c r="B90" s="53"/>
      <c r="C90" s="54" t="s">
        <v>216</v>
      </c>
      <c r="D90" s="54" t="s">
        <v>55</v>
      </c>
      <c r="E90" s="55" t="s">
        <v>217</v>
      </c>
      <c r="F90" s="56" t="s">
        <v>218</v>
      </c>
      <c r="G90" s="57" t="s">
        <v>99</v>
      </c>
      <c r="H90" s="80">
        <v>5</v>
      </c>
      <c r="I90" s="81">
        <v>400</v>
      </c>
      <c r="J90" s="11"/>
      <c r="K90" s="58"/>
      <c r="L90" s="59"/>
      <c r="M90" s="60"/>
      <c r="N90" s="60"/>
      <c r="O90" s="60"/>
      <c r="P90" s="60"/>
      <c r="Q90" s="60"/>
      <c r="R90" s="61"/>
      <c r="S90" s="76"/>
      <c r="T90" s="76"/>
      <c r="AA90" s="62"/>
      <c r="AC90" s="62"/>
      <c r="AD90" s="62"/>
      <c r="AH90" s="7"/>
      <c r="AN90" s="63"/>
      <c r="AO90" s="63"/>
      <c r="AP90" s="63"/>
      <c r="AQ90" s="63"/>
      <c r="AR90" s="63"/>
      <c r="AS90" s="7"/>
      <c r="AT90" s="63"/>
      <c r="AU90" s="7"/>
      <c r="AV90" s="62"/>
    </row>
    <row r="91" spans="1:48" s="2" customFormat="1" ht="16.5" customHeight="1" x14ac:dyDescent="0.2">
      <c r="A91" s="76"/>
      <c r="B91" s="53"/>
      <c r="C91" s="54" t="s">
        <v>220</v>
      </c>
      <c r="D91" s="54" t="s">
        <v>55</v>
      </c>
      <c r="E91" s="55" t="s">
        <v>221</v>
      </c>
      <c r="F91" s="56" t="s">
        <v>222</v>
      </c>
      <c r="G91" s="57" t="s">
        <v>58</v>
      </c>
      <c r="H91" s="80">
        <v>10</v>
      </c>
      <c r="I91" s="81">
        <v>1100</v>
      </c>
      <c r="J91" s="11"/>
      <c r="K91" s="58"/>
      <c r="L91" s="59"/>
      <c r="M91" s="60"/>
      <c r="N91" s="60"/>
      <c r="O91" s="60"/>
      <c r="P91" s="60"/>
      <c r="Q91" s="60"/>
      <c r="R91" s="61"/>
      <c r="S91" s="76"/>
      <c r="T91" s="76"/>
      <c r="AA91" s="62"/>
      <c r="AC91" s="62"/>
      <c r="AD91" s="62"/>
      <c r="AH91" s="7"/>
      <c r="AN91" s="63"/>
      <c r="AO91" s="63"/>
      <c r="AP91" s="63"/>
      <c r="AQ91" s="63"/>
      <c r="AR91" s="63"/>
      <c r="AS91" s="7"/>
      <c r="AT91" s="63"/>
      <c r="AU91" s="7"/>
      <c r="AV91" s="62"/>
    </row>
    <row r="92" spans="1:48" s="2" customFormat="1" ht="24" customHeight="1" x14ac:dyDescent="0.2">
      <c r="A92" s="76"/>
      <c r="B92" s="53"/>
      <c r="C92" s="54" t="s">
        <v>224</v>
      </c>
      <c r="D92" s="54" t="s">
        <v>55</v>
      </c>
      <c r="E92" s="55" t="s">
        <v>225</v>
      </c>
      <c r="F92" s="56" t="s">
        <v>226</v>
      </c>
      <c r="G92" s="57" t="s">
        <v>99</v>
      </c>
      <c r="H92" s="80">
        <v>20</v>
      </c>
      <c r="I92" s="81">
        <v>25</v>
      </c>
      <c r="J92" s="11"/>
      <c r="K92" s="58"/>
      <c r="L92" s="59"/>
      <c r="M92" s="60"/>
      <c r="N92" s="60"/>
      <c r="O92" s="60"/>
      <c r="P92" s="60"/>
      <c r="Q92" s="60"/>
      <c r="R92" s="61"/>
      <c r="S92" s="76"/>
      <c r="T92" s="76"/>
      <c r="AA92" s="62"/>
      <c r="AC92" s="62"/>
      <c r="AD92" s="62"/>
      <c r="AH92" s="7"/>
      <c r="AN92" s="63"/>
      <c r="AO92" s="63"/>
      <c r="AP92" s="63"/>
      <c r="AQ92" s="63"/>
      <c r="AR92" s="63"/>
      <c r="AS92" s="7"/>
      <c r="AT92" s="63"/>
      <c r="AU92" s="7"/>
      <c r="AV92" s="62"/>
    </row>
    <row r="93" spans="1:48" s="2" customFormat="1" ht="36" customHeight="1" x14ac:dyDescent="0.2">
      <c r="A93" s="76"/>
      <c r="B93" s="53"/>
      <c r="C93" s="54" t="s">
        <v>228</v>
      </c>
      <c r="D93" s="54" t="s">
        <v>55</v>
      </c>
      <c r="E93" s="55" t="s">
        <v>229</v>
      </c>
      <c r="F93" s="56" t="s">
        <v>230</v>
      </c>
      <c r="G93" s="57" t="s">
        <v>176</v>
      </c>
      <c r="H93" s="80">
        <v>5</v>
      </c>
      <c r="I93" s="81">
        <v>750</v>
      </c>
      <c r="J93" s="11"/>
      <c r="K93" s="58"/>
      <c r="L93" s="59"/>
      <c r="M93" s="60"/>
      <c r="N93" s="60"/>
      <c r="O93" s="60"/>
      <c r="P93" s="60"/>
      <c r="Q93" s="60"/>
      <c r="R93" s="61"/>
      <c r="S93" s="76"/>
      <c r="T93" s="76"/>
      <c r="AA93" s="62"/>
      <c r="AC93" s="62"/>
      <c r="AD93" s="62"/>
      <c r="AH93" s="7"/>
      <c r="AN93" s="63"/>
      <c r="AO93" s="63"/>
      <c r="AP93" s="63"/>
      <c r="AQ93" s="63"/>
      <c r="AR93" s="63"/>
      <c r="AS93" s="7"/>
      <c r="AT93" s="63"/>
      <c r="AU93" s="7"/>
      <c r="AV93" s="62"/>
    </row>
    <row r="94" spans="1:48" s="6" customFormat="1" ht="22.9" customHeight="1" x14ac:dyDescent="0.2">
      <c r="B94" s="43"/>
      <c r="D94" s="44" t="s">
        <v>10</v>
      </c>
      <c r="E94" s="52" t="s">
        <v>232</v>
      </c>
      <c r="F94" s="52" t="s">
        <v>233</v>
      </c>
      <c r="H94" s="82"/>
      <c r="J94" s="43"/>
      <c r="K94" s="46"/>
      <c r="L94" s="47"/>
      <c r="M94" s="47"/>
      <c r="N94" s="48"/>
      <c r="O94" s="47"/>
      <c r="P94" s="48"/>
      <c r="Q94" s="47"/>
      <c r="R94" s="49"/>
      <c r="AA94" s="44"/>
      <c r="AC94" s="50"/>
      <c r="AD94" s="50"/>
      <c r="AH94" s="44"/>
      <c r="AT94" s="51"/>
    </row>
    <row r="95" spans="1:48" s="2" customFormat="1" ht="24" customHeight="1" x14ac:dyDescent="0.2">
      <c r="A95" s="76"/>
      <c r="B95" s="53"/>
      <c r="C95" s="54" t="s">
        <v>234</v>
      </c>
      <c r="D95" s="54" t="s">
        <v>55</v>
      </c>
      <c r="E95" s="55" t="s">
        <v>235</v>
      </c>
      <c r="F95" s="56" t="s">
        <v>236</v>
      </c>
      <c r="G95" s="57" t="s">
        <v>99</v>
      </c>
      <c r="H95" s="80">
        <v>70</v>
      </c>
      <c r="I95" s="81">
        <v>310</v>
      </c>
      <c r="J95" s="11"/>
      <c r="K95" s="58"/>
      <c r="L95" s="59"/>
      <c r="M95" s="60"/>
      <c r="N95" s="60"/>
      <c r="O95" s="60"/>
      <c r="P95" s="60"/>
      <c r="Q95" s="60"/>
      <c r="R95" s="61"/>
      <c r="S95" s="76"/>
      <c r="T95" s="76"/>
      <c r="AA95" s="62"/>
      <c r="AC95" s="62"/>
      <c r="AD95" s="62"/>
      <c r="AH95" s="7"/>
      <c r="AN95" s="63"/>
      <c r="AO95" s="63"/>
      <c r="AP95" s="63"/>
      <c r="AQ95" s="63"/>
      <c r="AR95" s="63"/>
      <c r="AS95" s="7"/>
      <c r="AT95" s="63"/>
      <c r="AU95" s="7"/>
      <c r="AV95" s="62"/>
    </row>
    <row r="96" spans="1:48" s="2" customFormat="1" ht="48" customHeight="1" x14ac:dyDescent="0.2">
      <c r="A96" s="76"/>
      <c r="B96" s="53"/>
      <c r="C96" s="54" t="s">
        <v>238</v>
      </c>
      <c r="D96" s="54" t="s">
        <v>55</v>
      </c>
      <c r="E96" s="55" t="s">
        <v>239</v>
      </c>
      <c r="F96" s="56" t="s">
        <v>240</v>
      </c>
      <c r="G96" s="57" t="s">
        <v>99</v>
      </c>
      <c r="H96" s="80">
        <v>70</v>
      </c>
      <c r="I96" s="81">
        <v>65</v>
      </c>
      <c r="J96" s="11"/>
      <c r="K96" s="58"/>
      <c r="L96" s="59"/>
      <c r="M96" s="60"/>
      <c r="N96" s="60"/>
      <c r="O96" s="60"/>
      <c r="P96" s="60"/>
      <c r="Q96" s="60"/>
      <c r="R96" s="61"/>
      <c r="S96" s="76"/>
      <c r="T96" s="76"/>
      <c r="AA96" s="62"/>
      <c r="AC96" s="62"/>
      <c r="AD96" s="62"/>
      <c r="AH96" s="7"/>
      <c r="AN96" s="63"/>
      <c r="AO96" s="63"/>
      <c r="AP96" s="63"/>
      <c r="AQ96" s="63"/>
      <c r="AR96" s="63"/>
      <c r="AS96" s="7"/>
      <c r="AT96" s="63"/>
      <c r="AU96" s="7"/>
      <c r="AV96" s="62"/>
    </row>
    <row r="97" spans="1:48" s="2" customFormat="1" ht="24" customHeight="1" x14ac:dyDescent="0.2">
      <c r="A97" s="76"/>
      <c r="B97" s="53"/>
      <c r="C97" s="54" t="s">
        <v>242</v>
      </c>
      <c r="D97" s="54" t="s">
        <v>55</v>
      </c>
      <c r="E97" s="55" t="s">
        <v>243</v>
      </c>
      <c r="F97" s="56" t="s">
        <v>244</v>
      </c>
      <c r="G97" s="57" t="s">
        <v>58</v>
      </c>
      <c r="H97" s="80">
        <v>10</v>
      </c>
      <c r="I97" s="81">
        <v>205</v>
      </c>
      <c r="J97" s="11"/>
      <c r="K97" s="58"/>
      <c r="L97" s="59"/>
      <c r="M97" s="60"/>
      <c r="N97" s="60"/>
      <c r="O97" s="60"/>
      <c r="P97" s="60"/>
      <c r="Q97" s="60"/>
      <c r="R97" s="61"/>
      <c r="S97" s="76"/>
      <c r="T97" s="76"/>
      <c r="AA97" s="62"/>
      <c r="AC97" s="62"/>
      <c r="AD97" s="62"/>
      <c r="AH97" s="7"/>
      <c r="AN97" s="63"/>
      <c r="AO97" s="63"/>
      <c r="AP97" s="63"/>
      <c r="AQ97" s="63"/>
      <c r="AR97" s="63"/>
      <c r="AS97" s="7"/>
      <c r="AT97" s="63"/>
      <c r="AU97" s="7"/>
      <c r="AV97" s="62"/>
    </row>
    <row r="98" spans="1:48" s="2" customFormat="1" ht="24" customHeight="1" x14ac:dyDescent="0.2">
      <c r="A98" s="76"/>
      <c r="B98" s="53"/>
      <c r="C98" s="54" t="s">
        <v>246</v>
      </c>
      <c r="D98" s="54" t="s">
        <v>55</v>
      </c>
      <c r="E98" s="55" t="s">
        <v>247</v>
      </c>
      <c r="F98" s="56" t="s">
        <v>248</v>
      </c>
      <c r="G98" s="57" t="s">
        <v>58</v>
      </c>
      <c r="H98" s="80">
        <v>10</v>
      </c>
      <c r="I98" s="81">
        <v>375</v>
      </c>
      <c r="J98" s="11"/>
      <c r="K98" s="58"/>
      <c r="L98" s="59"/>
      <c r="M98" s="60"/>
      <c r="N98" s="60"/>
      <c r="O98" s="60"/>
      <c r="P98" s="60"/>
      <c r="Q98" s="60"/>
      <c r="R98" s="61"/>
      <c r="S98" s="76"/>
      <c r="T98" s="76"/>
      <c r="AA98" s="62"/>
      <c r="AC98" s="62"/>
      <c r="AD98" s="62"/>
      <c r="AH98" s="7"/>
      <c r="AN98" s="63"/>
      <c r="AO98" s="63"/>
      <c r="AP98" s="63"/>
      <c r="AQ98" s="63"/>
      <c r="AR98" s="63"/>
      <c r="AS98" s="7"/>
      <c r="AT98" s="63"/>
      <c r="AU98" s="7"/>
      <c r="AV98" s="62"/>
    </row>
    <row r="99" spans="1:48" s="2" customFormat="1" ht="24" customHeight="1" x14ac:dyDescent="0.2">
      <c r="A99" s="76"/>
      <c r="B99" s="53"/>
      <c r="C99" s="54" t="s">
        <v>250</v>
      </c>
      <c r="D99" s="54" t="s">
        <v>55</v>
      </c>
      <c r="E99" s="55" t="s">
        <v>251</v>
      </c>
      <c r="F99" s="56" t="s">
        <v>252</v>
      </c>
      <c r="G99" s="57" t="s">
        <v>58</v>
      </c>
      <c r="H99" s="80">
        <v>10</v>
      </c>
      <c r="I99" s="81">
        <v>310</v>
      </c>
      <c r="J99" s="11"/>
      <c r="K99" s="58"/>
      <c r="L99" s="59"/>
      <c r="M99" s="60"/>
      <c r="N99" s="60"/>
      <c r="O99" s="60"/>
      <c r="P99" s="60"/>
      <c r="Q99" s="60"/>
      <c r="R99" s="61"/>
      <c r="S99" s="76"/>
      <c r="T99" s="76"/>
      <c r="AA99" s="62"/>
      <c r="AC99" s="62"/>
      <c r="AD99" s="62"/>
      <c r="AH99" s="7"/>
      <c r="AN99" s="63"/>
      <c r="AO99" s="63"/>
      <c r="AP99" s="63"/>
      <c r="AQ99" s="63"/>
      <c r="AR99" s="63"/>
      <c r="AS99" s="7"/>
      <c r="AT99" s="63"/>
      <c r="AU99" s="7"/>
      <c r="AV99" s="62"/>
    </row>
    <row r="100" spans="1:48" s="2" customFormat="1" ht="36" customHeight="1" x14ac:dyDescent="0.2">
      <c r="A100" s="76"/>
      <c r="B100" s="53"/>
      <c r="C100" s="54" t="s">
        <v>254</v>
      </c>
      <c r="D100" s="54" t="s">
        <v>55</v>
      </c>
      <c r="E100" s="55" t="s">
        <v>255</v>
      </c>
      <c r="F100" s="56" t="s">
        <v>256</v>
      </c>
      <c r="G100" s="57" t="s">
        <v>99</v>
      </c>
      <c r="H100" s="80">
        <v>600</v>
      </c>
      <c r="I100" s="81">
        <v>40</v>
      </c>
      <c r="J100" s="11"/>
      <c r="K100" s="58"/>
      <c r="L100" s="59"/>
      <c r="M100" s="60"/>
      <c r="N100" s="60"/>
      <c r="O100" s="60"/>
      <c r="P100" s="60"/>
      <c r="Q100" s="60"/>
      <c r="R100" s="61"/>
      <c r="S100" s="76"/>
      <c r="T100" s="76"/>
      <c r="AA100" s="62"/>
      <c r="AC100" s="62"/>
      <c r="AD100" s="62"/>
      <c r="AH100" s="7"/>
      <c r="AN100" s="63"/>
      <c r="AO100" s="63"/>
      <c r="AP100" s="63"/>
      <c r="AQ100" s="63"/>
      <c r="AR100" s="63"/>
      <c r="AS100" s="7"/>
      <c r="AT100" s="63"/>
      <c r="AU100" s="7"/>
      <c r="AV100" s="62"/>
    </row>
    <row r="101" spans="1:48" s="2" customFormat="1" ht="24" customHeight="1" x14ac:dyDescent="0.2">
      <c r="A101" s="76"/>
      <c r="B101" s="53"/>
      <c r="C101" s="54" t="s">
        <v>258</v>
      </c>
      <c r="D101" s="54" t="s">
        <v>55</v>
      </c>
      <c r="E101" s="55" t="s">
        <v>259</v>
      </c>
      <c r="F101" s="56" t="s">
        <v>260</v>
      </c>
      <c r="G101" s="57" t="s">
        <v>99</v>
      </c>
      <c r="H101" s="80">
        <v>350</v>
      </c>
      <c r="I101" s="81">
        <v>40</v>
      </c>
      <c r="J101" s="11"/>
      <c r="K101" s="58"/>
      <c r="L101" s="59"/>
      <c r="M101" s="60"/>
      <c r="N101" s="60"/>
      <c r="O101" s="60"/>
      <c r="P101" s="60"/>
      <c r="Q101" s="60"/>
      <c r="R101" s="61"/>
      <c r="S101" s="76"/>
      <c r="T101" s="76"/>
      <c r="AA101" s="62"/>
      <c r="AC101" s="62"/>
      <c r="AD101" s="62"/>
      <c r="AH101" s="7"/>
      <c r="AN101" s="63"/>
      <c r="AO101" s="63"/>
      <c r="AP101" s="63"/>
      <c r="AQ101" s="63"/>
      <c r="AR101" s="63"/>
      <c r="AS101" s="7"/>
      <c r="AT101" s="63"/>
      <c r="AU101" s="7"/>
      <c r="AV101" s="62"/>
    </row>
    <row r="102" spans="1:48" s="2" customFormat="1" ht="36" customHeight="1" x14ac:dyDescent="0.2">
      <c r="A102" s="76"/>
      <c r="B102" s="53"/>
      <c r="C102" s="54" t="s">
        <v>262</v>
      </c>
      <c r="D102" s="54" t="s">
        <v>55</v>
      </c>
      <c r="E102" s="55" t="s">
        <v>263</v>
      </c>
      <c r="F102" s="56" t="s">
        <v>264</v>
      </c>
      <c r="G102" s="57" t="s">
        <v>176</v>
      </c>
      <c r="H102" s="80">
        <v>5</v>
      </c>
      <c r="I102" s="81">
        <v>750</v>
      </c>
      <c r="J102" s="11"/>
      <c r="K102" s="58"/>
      <c r="L102" s="59"/>
      <c r="M102" s="60"/>
      <c r="N102" s="60"/>
      <c r="O102" s="60"/>
      <c r="P102" s="60"/>
      <c r="Q102" s="60"/>
      <c r="R102" s="61"/>
      <c r="S102" s="76"/>
      <c r="T102" s="76"/>
      <c r="AA102" s="62"/>
      <c r="AC102" s="62"/>
      <c r="AD102" s="62"/>
      <c r="AH102" s="7"/>
      <c r="AN102" s="63"/>
      <c r="AO102" s="63"/>
      <c r="AP102" s="63"/>
      <c r="AQ102" s="63"/>
      <c r="AR102" s="63"/>
      <c r="AS102" s="7"/>
      <c r="AT102" s="63"/>
      <c r="AU102" s="7"/>
      <c r="AV102" s="62"/>
    </row>
    <row r="103" spans="1:48" s="6" customFormat="1" ht="22.9" customHeight="1" x14ac:dyDescent="0.2">
      <c r="B103" s="43"/>
      <c r="D103" s="44" t="s">
        <v>10</v>
      </c>
      <c r="E103" s="52" t="s">
        <v>266</v>
      </c>
      <c r="F103" s="52" t="s">
        <v>267</v>
      </c>
      <c r="H103" s="82"/>
      <c r="J103" s="43"/>
      <c r="K103" s="46"/>
      <c r="L103" s="47"/>
      <c r="M103" s="47"/>
      <c r="N103" s="48"/>
      <c r="O103" s="47"/>
      <c r="P103" s="48"/>
      <c r="Q103" s="47"/>
      <c r="R103" s="49"/>
      <c r="AA103" s="44"/>
      <c r="AC103" s="50"/>
      <c r="AD103" s="50"/>
      <c r="AH103" s="44"/>
      <c r="AT103" s="51"/>
    </row>
    <row r="104" spans="1:48" s="2" customFormat="1" ht="24" customHeight="1" x14ac:dyDescent="0.2">
      <c r="A104" s="76"/>
      <c r="B104" s="53"/>
      <c r="C104" s="54" t="s">
        <v>268</v>
      </c>
      <c r="D104" s="54" t="s">
        <v>55</v>
      </c>
      <c r="E104" s="55" t="s">
        <v>269</v>
      </c>
      <c r="F104" s="56" t="s">
        <v>270</v>
      </c>
      <c r="G104" s="57" t="s">
        <v>271</v>
      </c>
      <c r="H104" s="80">
        <v>55</v>
      </c>
      <c r="I104" s="81">
        <v>180</v>
      </c>
      <c r="J104" s="11"/>
      <c r="K104" s="58"/>
      <c r="L104" s="59"/>
      <c r="M104" s="60"/>
      <c r="N104" s="60"/>
      <c r="O104" s="60"/>
      <c r="P104" s="60"/>
      <c r="Q104" s="60"/>
      <c r="R104" s="61"/>
      <c r="S104" s="76"/>
      <c r="T104" s="76"/>
      <c r="AA104" s="62"/>
      <c r="AC104" s="62"/>
      <c r="AD104" s="62"/>
      <c r="AH104" s="7"/>
      <c r="AN104" s="63"/>
      <c r="AO104" s="63"/>
      <c r="AP104" s="63"/>
      <c r="AQ104" s="63"/>
      <c r="AR104" s="63"/>
      <c r="AS104" s="7"/>
      <c r="AT104" s="63"/>
      <c r="AU104" s="7"/>
      <c r="AV104" s="62"/>
    </row>
    <row r="105" spans="1:48" s="2" customFormat="1" ht="24" customHeight="1" x14ac:dyDescent="0.2">
      <c r="A105" s="76"/>
      <c r="B105" s="53"/>
      <c r="C105" s="54" t="s">
        <v>273</v>
      </c>
      <c r="D105" s="54" t="s">
        <v>55</v>
      </c>
      <c r="E105" s="55" t="s">
        <v>274</v>
      </c>
      <c r="F105" s="56" t="s">
        <v>275</v>
      </c>
      <c r="G105" s="57" t="s">
        <v>271</v>
      </c>
      <c r="H105" s="80">
        <v>55</v>
      </c>
      <c r="I105" s="81">
        <v>6250</v>
      </c>
      <c r="J105" s="11"/>
      <c r="K105" s="58"/>
      <c r="L105" s="59"/>
      <c r="M105" s="60"/>
      <c r="N105" s="60"/>
      <c r="O105" s="60"/>
      <c r="P105" s="60"/>
      <c r="Q105" s="60"/>
      <c r="R105" s="61"/>
      <c r="S105" s="76"/>
      <c r="T105" s="76"/>
      <c r="AA105" s="62"/>
      <c r="AC105" s="62"/>
      <c r="AD105" s="62"/>
      <c r="AH105" s="7"/>
      <c r="AN105" s="63"/>
      <c r="AO105" s="63"/>
      <c r="AP105" s="63"/>
      <c r="AQ105" s="63"/>
      <c r="AR105" s="63"/>
      <c r="AS105" s="7"/>
      <c r="AT105" s="63"/>
      <c r="AU105" s="7"/>
      <c r="AV105" s="62"/>
    </row>
    <row r="106" spans="1:48" s="2" customFormat="1" ht="24" customHeight="1" x14ac:dyDescent="0.2">
      <c r="A106" s="76"/>
      <c r="B106" s="53"/>
      <c r="C106" s="54" t="s">
        <v>277</v>
      </c>
      <c r="D106" s="54" t="s">
        <v>55</v>
      </c>
      <c r="E106" s="55" t="s">
        <v>278</v>
      </c>
      <c r="F106" s="56" t="s">
        <v>279</v>
      </c>
      <c r="G106" s="57" t="s">
        <v>271</v>
      </c>
      <c r="H106" s="80">
        <v>55</v>
      </c>
      <c r="I106" s="81">
        <v>4560</v>
      </c>
      <c r="J106" s="11"/>
      <c r="K106" s="58"/>
      <c r="L106" s="59"/>
      <c r="M106" s="60"/>
      <c r="N106" s="60"/>
      <c r="O106" s="60"/>
      <c r="P106" s="60"/>
      <c r="Q106" s="60"/>
      <c r="R106" s="61"/>
      <c r="S106" s="76"/>
      <c r="T106" s="76"/>
      <c r="AA106" s="62"/>
      <c r="AC106" s="62"/>
      <c r="AD106" s="62"/>
      <c r="AH106" s="7"/>
      <c r="AN106" s="63"/>
      <c r="AO106" s="63"/>
      <c r="AP106" s="63"/>
      <c r="AQ106" s="63"/>
      <c r="AR106" s="63"/>
      <c r="AS106" s="7"/>
      <c r="AT106" s="63"/>
      <c r="AU106" s="7"/>
      <c r="AV106" s="62"/>
    </row>
    <row r="107" spans="1:48" s="2" customFormat="1" ht="16.5" customHeight="1" x14ac:dyDescent="0.2">
      <c r="A107" s="76"/>
      <c r="B107" s="53"/>
      <c r="C107" s="54" t="s">
        <v>281</v>
      </c>
      <c r="D107" s="54" t="s">
        <v>55</v>
      </c>
      <c r="E107" s="55" t="s">
        <v>282</v>
      </c>
      <c r="F107" s="56" t="s">
        <v>283</v>
      </c>
      <c r="G107" s="57" t="s">
        <v>271</v>
      </c>
      <c r="H107" s="80">
        <v>100</v>
      </c>
      <c r="I107" s="81">
        <v>150</v>
      </c>
      <c r="J107" s="11"/>
      <c r="K107" s="58"/>
      <c r="L107" s="59"/>
      <c r="M107" s="60"/>
      <c r="N107" s="60"/>
      <c r="O107" s="60"/>
      <c r="P107" s="60"/>
      <c r="Q107" s="60"/>
      <c r="R107" s="61"/>
      <c r="S107" s="76"/>
      <c r="T107" s="76"/>
      <c r="AA107" s="62"/>
      <c r="AC107" s="62"/>
      <c r="AD107" s="62"/>
      <c r="AH107" s="7"/>
      <c r="AN107" s="63"/>
      <c r="AO107" s="63"/>
      <c r="AP107" s="63"/>
      <c r="AQ107" s="63"/>
      <c r="AR107" s="63"/>
      <c r="AS107" s="7"/>
      <c r="AT107" s="63"/>
      <c r="AU107" s="7"/>
      <c r="AV107" s="62"/>
    </row>
    <row r="108" spans="1:48" s="2" customFormat="1" ht="36" customHeight="1" x14ac:dyDescent="0.2">
      <c r="A108" s="76"/>
      <c r="B108" s="53"/>
      <c r="C108" s="54" t="s">
        <v>285</v>
      </c>
      <c r="D108" s="54" t="s">
        <v>55</v>
      </c>
      <c r="E108" s="55" t="s">
        <v>286</v>
      </c>
      <c r="F108" s="56" t="s">
        <v>287</v>
      </c>
      <c r="G108" s="57" t="s">
        <v>271</v>
      </c>
      <c r="H108" s="80">
        <v>100</v>
      </c>
      <c r="I108" s="81">
        <v>3980</v>
      </c>
      <c r="J108" s="11"/>
      <c r="K108" s="58"/>
      <c r="L108" s="59"/>
      <c r="M108" s="60"/>
      <c r="N108" s="60"/>
      <c r="O108" s="60"/>
      <c r="P108" s="60"/>
      <c r="Q108" s="60"/>
      <c r="R108" s="61"/>
      <c r="S108" s="76"/>
      <c r="T108" s="76"/>
      <c r="AA108" s="62"/>
      <c r="AC108" s="62"/>
      <c r="AD108" s="62"/>
      <c r="AH108" s="7"/>
      <c r="AN108" s="63"/>
      <c r="AO108" s="63"/>
      <c r="AP108" s="63"/>
      <c r="AQ108" s="63"/>
      <c r="AR108" s="63"/>
      <c r="AS108" s="7"/>
      <c r="AT108" s="63"/>
      <c r="AU108" s="7"/>
      <c r="AV108" s="62"/>
    </row>
    <row r="109" spans="1:48" s="2" customFormat="1" ht="36" customHeight="1" x14ac:dyDescent="0.2">
      <c r="A109" s="76"/>
      <c r="B109" s="53"/>
      <c r="C109" s="54" t="s">
        <v>289</v>
      </c>
      <c r="D109" s="54" t="s">
        <v>55</v>
      </c>
      <c r="E109" s="55" t="s">
        <v>290</v>
      </c>
      <c r="F109" s="56" t="s">
        <v>291</v>
      </c>
      <c r="G109" s="57" t="s">
        <v>271</v>
      </c>
      <c r="H109" s="80">
        <v>40</v>
      </c>
      <c r="I109" s="81">
        <v>7350</v>
      </c>
      <c r="J109" s="11"/>
      <c r="K109" s="58"/>
      <c r="L109" s="59"/>
      <c r="M109" s="60"/>
      <c r="N109" s="60"/>
      <c r="O109" s="60"/>
      <c r="P109" s="60"/>
      <c r="Q109" s="60"/>
      <c r="R109" s="61"/>
      <c r="S109" s="76"/>
      <c r="T109" s="76"/>
      <c r="AA109" s="62"/>
      <c r="AC109" s="62"/>
      <c r="AD109" s="62"/>
      <c r="AH109" s="7"/>
      <c r="AN109" s="63"/>
      <c r="AO109" s="63"/>
      <c r="AP109" s="63"/>
      <c r="AQ109" s="63"/>
      <c r="AR109" s="63"/>
      <c r="AS109" s="7"/>
      <c r="AT109" s="63"/>
      <c r="AU109" s="7"/>
      <c r="AV109" s="62"/>
    </row>
    <row r="110" spans="1:48" s="2" customFormat="1" ht="36" customHeight="1" x14ac:dyDescent="0.2">
      <c r="A110" s="76"/>
      <c r="B110" s="53"/>
      <c r="C110" s="54" t="s">
        <v>293</v>
      </c>
      <c r="D110" s="54" t="s">
        <v>55</v>
      </c>
      <c r="E110" s="55" t="s">
        <v>294</v>
      </c>
      <c r="F110" s="56" t="s">
        <v>295</v>
      </c>
      <c r="G110" s="57" t="s">
        <v>271</v>
      </c>
      <c r="H110" s="80">
        <v>40</v>
      </c>
      <c r="I110" s="81">
        <v>8960</v>
      </c>
      <c r="J110" s="11"/>
      <c r="K110" s="58"/>
      <c r="L110" s="59"/>
      <c r="M110" s="60"/>
      <c r="N110" s="60"/>
      <c r="O110" s="60"/>
      <c r="P110" s="60"/>
      <c r="Q110" s="60"/>
      <c r="R110" s="61"/>
      <c r="S110" s="76"/>
      <c r="T110" s="76"/>
      <c r="AA110" s="62"/>
      <c r="AC110" s="62"/>
      <c r="AD110" s="62"/>
      <c r="AH110" s="7"/>
      <c r="AN110" s="63"/>
      <c r="AO110" s="63"/>
      <c r="AP110" s="63"/>
      <c r="AQ110" s="63"/>
      <c r="AR110" s="63"/>
      <c r="AS110" s="7"/>
      <c r="AT110" s="63"/>
      <c r="AU110" s="7"/>
      <c r="AV110" s="62"/>
    </row>
    <row r="111" spans="1:48" s="2" customFormat="1" ht="24" customHeight="1" x14ac:dyDescent="0.2">
      <c r="A111" s="76"/>
      <c r="B111" s="53"/>
      <c r="C111" s="54" t="s">
        <v>297</v>
      </c>
      <c r="D111" s="54" t="s">
        <v>55</v>
      </c>
      <c r="E111" s="55" t="s">
        <v>298</v>
      </c>
      <c r="F111" s="56" t="s">
        <v>299</v>
      </c>
      <c r="G111" s="57" t="s">
        <v>271</v>
      </c>
      <c r="H111" s="80">
        <v>20</v>
      </c>
      <c r="I111" s="81">
        <v>225</v>
      </c>
      <c r="J111" s="11"/>
      <c r="K111" s="58"/>
      <c r="L111" s="59"/>
      <c r="M111" s="60"/>
      <c r="N111" s="60"/>
      <c r="O111" s="60"/>
      <c r="P111" s="60"/>
      <c r="Q111" s="60"/>
      <c r="R111" s="61"/>
      <c r="S111" s="76"/>
      <c r="T111" s="76"/>
      <c r="AA111" s="62"/>
      <c r="AC111" s="62"/>
      <c r="AD111" s="62"/>
      <c r="AH111" s="7"/>
      <c r="AN111" s="63"/>
      <c r="AO111" s="63"/>
      <c r="AP111" s="63"/>
      <c r="AQ111" s="63"/>
      <c r="AR111" s="63"/>
      <c r="AS111" s="7"/>
      <c r="AT111" s="63"/>
      <c r="AU111" s="7"/>
      <c r="AV111" s="62"/>
    </row>
    <row r="112" spans="1:48" s="2" customFormat="1" ht="24" customHeight="1" x14ac:dyDescent="0.2">
      <c r="A112" s="76"/>
      <c r="B112" s="53"/>
      <c r="C112" s="54" t="s">
        <v>301</v>
      </c>
      <c r="D112" s="54" t="s">
        <v>55</v>
      </c>
      <c r="E112" s="55" t="s">
        <v>302</v>
      </c>
      <c r="F112" s="56" t="s">
        <v>303</v>
      </c>
      <c r="G112" s="57" t="s">
        <v>271</v>
      </c>
      <c r="H112" s="80">
        <v>35</v>
      </c>
      <c r="I112" s="81">
        <v>535</v>
      </c>
      <c r="J112" s="11"/>
      <c r="K112" s="58"/>
      <c r="L112" s="59"/>
      <c r="M112" s="60"/>
      <c r="N112" s="60"/>
      <c r="O112" s="60"/>
      <c r="P112" s="60"/>
      <c r="Q112" s="60"/>
      <c r="R112" s="61"/>
      <c r="S112" s="76"/>
      <c r="T112" s="76"/>
      <c r="AA112" s="62"/>
      <c r="AC112" s="62"/>
      <c r="AD112" s="62"/>
      <c r="AH112" s="7"/>
      <c r="AN112" s="63"/>
      <c r="AO112" s="63"/>
      <c r="AP112" s="63"/>
      <c r="AQ112" s="63"/>
      <c r="AR112" s="63"/>
      <c r="AS112" s="7"/>
      <c r="AT112" s="63"/>
      <c r="AU112" s="7"/>
      <c r="AV112" s="62"/>
    </row>
    <row r="113" spans="1:48" s="2" customFormat="1" ht="24" customHeight="1" x14ac:dyDescent="0.2">
      <c r="A113" s="76"/>
      <c r="B113" s="53"/>
      <c r="C113" s="54" t="s">
        <v>305</v>
      </c>
      <c r="D113" s="54" t="s">
        <v>55</v>
      </c>
      <c r="E113" s="55" t="s">
        <v>306</v>
      </c>
      <c r="F113" s="56" t="s">
        <v>307</v>
      </c>
      <c r="G113" s="57" t="s">
        <v>271</v>
      </c>
      <c r="H113" s="80">
        <v>35</v>
      </c>
      <c r="I113" s="81">
        <v>850</v>
      </c>
      <c r="J113" s="11"/>
      <c r="K113" s="58"/>
      <c r="L113" s="59"/>
      <c r="M113" s="60"/>
      <c r="N113" s="60"/>
      <c r="O113" s="60"/>
      <c r="P113" s="60"/>
      <c r="Q113" s="60"/>
      <c r="R113" s="61"/>
      <c r="S113" s="76"/>
      <c r="T113" s="76"/>
      <c r="AA113" s="62"/>
      <c r="AC113" s="62"/>
      <c r="AD113" s="62"/>
      <c r="AH113" s="7"/>
      <c r="AN113" s="63"/>
      <c r="AO113" s="63"/>
      <c r="AP113" s="63"/>
      <c r="AQ113" s="63"/>
      <c r="AR113" s="63"/>
      <c r="AS113" s="7"/>
      <c r="AT113" s="63"/>
      <c r="AU113" s="7"/>
      <c r="AV113" s="62"/>
    </row>
    <row r="114" spans="1:48" s="2" customFormat="1" ht="16.5" customHeight="1" x14ac:dyDescent="0.2">
      <c r="A114" s="76"/>
      <c r="B114" s="53"/>
      <c r="C114" s="54" t="s">
        <v>309</v>
      </c>
      <c r="D114" s="54" t="s">
        <v>55</v>
      </c>
      <c r="E114" s="55" t="s">
        <v>310</v>
      </c>
      <c r="F114" s="56" t="s">
        <v>311</v>
      </c>
      <c r="G114" s="57" t="s">
        <v>271</v>
      </c>
      <c r="H114" s="80">
        <v>170</v>
      </c>
      <c r="I114" s="81">
        <v>85</v>
      </c>
      <c r="J114" s="11"/>
      <c r="K114" s="58"/>
      <c r="L114" s="59"/>
      <c r="M114" s="60"/>
      <c r="N114" s="60"/>
      <c r="O114" s="60"/>
      <c r="P114" s="60"/>
      <c r="Q114" s="60"/>
      <c r="R114" s="61"/>
      <c r="S114" s="76"/>
      <c r="T114" s="76"/>
      <c r="AA114" s="62"/>
      <c r="AC114" s="62"/>
      <c r="AD114" s="62"/>
      <c r="AH114" s="7"/>
      <c r="AN114" s="63"/>
      <c r="AO114" s="63"/>
      <c r="AP114" s="63"/>
      <c r="AQ114" s="63"/>
      <c r="AR114" s="63"/>
      <c r="AS114" s="7"/>
      <c r="AT114" s="63"/>
      <c r="AU114" s="7"/>
      <c r="AV114" s="62"/>
    </row>
    <row r="115" spans="1:48" s="2" customFormat="1" ht="16.5" customHeight="1" x14ac:dyDescent="0.2">
      <c r="A115" s="76"/>
      <c r="B115" s="53"/>
      <c r="C115" s="54" t="s">
        <v>313</v>
      </c>
      <c r="D115" s="54" t="s">
        <v>55</v>
      </c>
      <c r="E115" s="55" t="s">
        <v>314</v>
      </c>
      <c r="F115" s="56" t="s">
        <v>315</v>
      </c>
      <c r="G115" s="57" t="s">
        <v>271</v>
      </c>
      <c r="H115" s="80">
        <v>100</v>
      </c>
      <c r="I115" s="81">
        <v>1960</v>
      </c>
      <c r="J115" s="11"/>
      <c r="K115" s="58"/>
      <c r="L115" s="59"/>
      <c r="M115" s="60"/>
      <c r="N115" s="60"/>
      <c r="O115" s="60"/>
      <c r="P115" s="60"/>
      <c r="Q115" s="60"/>
      <c r="R115" s="61"/>
      <c r="S115" s="76"/>
      <c r="T115" s="76"/>
      <c r="AA115" s="62"/>
      <c r="AC115" s="62"/>
      <c r="AD115" s="62"/>
      <c r="AH115" s="7"/>
      <c r="AN115" s="63"/>
      <c r="AO115" s="63"/>
      <c r="AP115" s="63"/>
      <c r="AQ115" s="63"/>
      <c r="AR115" s="63"/>
      <c r="AS115" s="7"/>
      <c r="AT115" s="63"/>
      <c r="AU115" s="7"/>
      <c r="AV115" s="62"/>
    </row>
    <row r="116" spans="1:48" s="2" customFormat="1" ht="16.5" customHeight="1" x14ac:dyDescent="0.2">
      <c r="A116" s="76"/>
      <c r="B116" s="53"/>
      <c r="C116" s="54" t="s">
        <v>317</v>
      </c>
      <c r="D116" s="54" t="s">
        <v>55</v>
      </c>
      <c r="E116" s="55" t="s">
        <v>318</v>
      </c>
      <c r="F116" s="56" t="s">
        <v>319</v>
      </c>
      <c r="G116" s="57" t="s">
        <v>271</v>
      </c>
      <c r="H116" s="80">
        <v>70</v>
      </c>
      <c r="I116" s="81">
        <v>3450</v>
      </c>
      <c r="J116" s="11"/>
      <c r="K116" s="58"/>
      <c r="L116" s="59"/>
      <c r="M116" s="60"/>
      <c r="N116" s="60"/>
      <c r="O116" s="60"/>
      <c r="P116" s="60"/>
      <c r="Q116" s="60"/>
      <c r="R116" s="61"/>
      <c r="S116" s="76"/>
      <c r="T116" s="76"/>
      <c r="AA116" s="62"/>
      <c r="AC116" s="62"/>
      <c r="AD116" s="62"/>
      <c r="AH116" s="7"/>
      <c r="AN116" s="63"/>
      <c r="AO116" s="63"/>
      <c r="AP116" s="63"/>
      <c r="AQ116" s="63"/>
      <c r="AR116" s="63"/>
      <c r="AS116" s="7"/>
      <c r="AT116" s="63"/>
      <c r="AU116" s="7"/>
      <c r="AV116" s="62"/>
    </row>
    <row r="117" spans="1:48" s="2" customFormat="1" ht="16.5" customHeight="1" x14ac:dyDescent="0.2">
      <c r="A117" s="76"/>
      <c r="B117" s="53"/>
      <c r="C117" s="54" t="s">
        <v>321</v>
      </c>
      <c r="D117" s="54" t="s">
        <v>55</v>
      </c>
      <c r="E117" s="55" t="s">
        <v>322</v>
      </c>
      <c r="F117" s="56" t="s">
        <v>323</v>
      </c>
      <c r="G117" s="57" t="s">
        <v>58</v>
      </c>
      <c r="H117" s="80">
        <v>35</v>
      </c>
      <c r="I117" s="81">
        <v>150</v>
      </c>
      <c r="J117" s="11"/>
      <c r="K117" s="58"/>
      <c r="L117" s="59"/>
      <c r="M117" s="60"/>
      <c r="N117" s="60"/>
      <c r="O117" s="60"/>
      <c r="P117" s="60"/>
      <c r="Q117" s="60"/>
      <c r="R117" s="61"/>
      <c r="S117" s="76"/>
      <c r="T117" s="76"/>
      <c r="AA117" s="62"/>
      <c r="AC117" s="62"/>
      <c r="AD117" s="62"/>
      <c r="AH117" s="7"/>
      <c r="AN117" s="63"/>
      <c r="AO117" s="63"/>
      <c r="AP117" s="63"/>
      <c r="AQ117" s="63"/>
      <c r="AR117" s="63"/>
      <c r="AS117" s="7"/>
      <c r="AT117" s="63"/>
      <c r="AU117" s="7"/>
      <c r="AV117" s="62"/>
    </row>
    <row r="118" spans="1:48" s="2" customFormat="1" ht="36" customHeight="1" x14ac:dyDescent="0.2">
      <c r="A118" s="76"/>
      <c r="B118" s="53"/>
      <c r="C118" s="54" t="s">
        <v>325</v>
      </c>
      <c r="D118" s="54" t="s">
        <v>55</v>
      </c>
      <c r="E118" s="55" t="s">
        <v>326</v>
      </c>
      <c r="F118" s="56" t="s">
        <v>327</v>
      </c>
      <c r="G118" s="57" t="s">
        <v>176</v>
      </c>
      <c r="H118" s="80">
        <v>5</v>
      </c>
      <c r="I118" s="81">
        <v>750</v>
      </c>
      <c r="J118" s="11"/>
      <c r="K118" s="58"/>
      <c r="L118" s="59"/>
      <c r="M118" s="60"/>
      <c r="N118" s="60"/>
      <c r="O118" s="60"/>
      <c r="P118" s="60"/>
      <c r="Q118" s="60"/>
      <c r="R118" s="61"/>
      <c r="S118" s="76"/>
      <c r="T118" s="76"/>
      <c r="AA118" s="62"/>
      <c r="AC118" s="62"/>
      <c r="AD118" s="62"/>
      <c r="AH118" s="7"/>
      <c r="AN118" s="63"/>
      <c r="AO118" s="63"/>
      <c r="AP118" s="63"/>
      <c r="AQ118" s="63"/>
      <c r="AR118" s="63"/>
      <c r="AS118" s="7"/>
      <c r="AT118" s="63"/>
      <c r="AU118" s="7"/>
      <c r="AV118" s="62"/>
    </row>
    <row r="119" spans="1:48" s="6" customFormat="1" ht="22.9" customHeight="1" x14ac:dyDescent="0.2">
      <c r="B119" s="43"/>
      <c r="D119" s="44" t="s">
        <v>10</v>
      </c>
      <c r="E119" s="52" t="s">
        <v>329</v>
      </c>
      <c r="F119" s="52" t="s">
        <v>330</v>
      </c>
      <c r="H119" s="82"/>
      <c r="J119" s="43"/>
      <c r="K119" s="46"/>
      <c r="L119" s="47"/>
      <c r="M119" s="47"/>
      <c r="N119" s="48"/>
      <c r="O119" s="47"/>
      <c r="P119" s="48"/>
      <c r="Q119" s="47"/>
      <c r="R119" s="49"/>
      <c r="AA119" s="44"/>
      <c r="AC119" s="50"/>
      <c r="AD119" s="50"/>
      <c r="AH119" s="44"/>
      <c r="AT119" s="51"/>
    </row>
    <row r="120" spans="1:48" s="2" customFormat="1" ht="16.5" customHeight="1" x14ac:dyDescent="0.2">
      <c r="A120" s="76"/>
      <c r="B120" s="53"/>
      <c r="C120" s="54" t="s">
        <v>331</v>
      </c>
      <c r="D120" s="54" t="s">
        <v>55</v>
      </c>
      <c r="E120" s="55" t="s">
        <v>332</v>
      </c>
      <c r="F120" s="56" t="s">
        <v>333</v>
      </c>
      <c r="G120" s="57" t="s">
        <v>63</v>
      </c>
      <c r="H120" s="80">
        <v>35</v>
      </c>
      <c r="I120" s="81">
        <v>50</v>
      </c>
      <c r="J120" s="11"/>
      <c r="K120" s="58"/>
      <c r="L120" s="59"/>
      <c r="M120" s="60"/>
      <c r="N120" s="60"/>
      <c r="O120" s="60"/>
      <c r="P120" s="60"/>
      <c r="Q120" s="60"/>
      <c r="R120" s="61"/>
      <c r="S120" s="76"/>
      <c r="T120" s="76"/>
      <c r="AA120" s="62"/>
      <c r="AC120" s="62"/>
      <c r="AD120" s="62"/>
      <c r="AH120" s="7"/>
      <c r="AN120" s="63"/>
      <c r="AO120" s="63"/>
      <c r="AP120" s="63"/>
      <c r="AQ120" s="63"/>
      <c r="AR120" s="63"/>
      <c r="AS120" s="7"/>
      <c r="AT120" s="63"/>
      <c r="AU120" s="7"/>
      <c r="AV120" s="62"/>
    </row>
    <row r="121" spans="1:48" s="2" customFormat="1" ht="24" customHeight="1" x14ac:dyDescent="0.2">
      <c r="A121" s="76"/>
      <c r="B121" s="53"/>
      <c r="C121" s="54" t="s">
        <v>335</v>
      </c>
      <c r="D121" s="54" t="s">
        <v>55</v>
      </c>
      <c r="E121" s="55" t="s">
        <v>336</v>
      </c>
      <c r="F121" s="56" t="s">
        <v>337</v>
      </c>
      <c r="G121" s="57" t="s">
        <v>58</v>
      </c>
      <c r="H121" s="80">
        <v>5</v>
      </c>
      <c r="I121" s="81">
        <v>300</v>
      </c>
      <c r="J121" s="11"/>
      <c r="K121" s="58"/>
      <c r="L121" s="59"/>
      <c r="M121" s="60"/>
      <c r="N121" s="60"/>
      <c r="O121" s="60"/>
      <c r="P121" s="60"/>
      <c r="Q121" s="60"/>
      <c r="R121" s="61"/>
      <c r="S121" s="76"/>
      <c r="T121" s="76"/>
      <c r="AA121" s="62"/>
      <c r="AC121" s="62"/>
      <c r="AD121" s="62"/>
      <c r="AH121" s="7"/>
      <c r="AN121" s="63"/>
      <c r="AO121" s="63"/>
      <c r="AP121" s="63"/>
      <c r="AQ121" s="63"/>
      <c r="AR121" s="63"/>
      <c r="AS121" s="7"/>
      <c r="AT121" s="63"/>
      <c r="AU121" s="7"/>
      <c r="AV121" s="62"/>
    </row>
    <row r="122" spans="1:48" s="2" customFormat="1" ht="36" customHeight="1" x14ac:dyDescent="0.2">
      <c r="A122" s="76"/>
      <c r="B122" s="53"/>
      <c r="C122" s="54" t="s">
        <v>339</v>
      </c>
      <c r="D122" s="54" t="s">
        <v>55</v>
      </c>
      <c r="E122" s="55" t="s">
        <v>340</v>
      </c>
      <c r="F122" s="56" t="s">
        <v>341</v>
      </c>
      <c r="G122" s="57" t="s">
        <v>58</v>
      </c>
      <c r="H122" s="80">
        <v>5</v>
      </c>
      <c r="I122" s="81">
        <v>4750</v>
      </c>
      <c r="J122" s="11"/>
      <c r="K122" s="58"/>
      <c r="L122" s="59"/>
      <c r="M122" s="60"/>
      <c r="N122" s="60"/>
      <c r="O122" s="60"/>
      <c r="P122" s="60"/>
      <c r="Q122" s="60"/>
      <c r="R122" s="61"/>
      <c r="S122" s="76"/>
      <c r="T122" s="76"/>
      <c r="AA122" s="62"/>
      <c r="AC122" s="62"/>
      <c r="AD122" s="62"/>
      <c r="AH122" s="7"/>
      <c r="AN122" s="63"/>
      <c r="AO122" s="63"/>
      <c r="AP122" s="63"/>
      <c r="AQ122" s="63"/>
      <c r="AR122" s="63"/>
      <c r="AS122" s="7"/>
      <c r="AT122" s="63"/>
      <c r="AU122" s="7"/>
      <c r="AV122" s="62"/>
    </row>
    <row r="123" spans="1:48" s="6" customFormat="1" ht="22.9" customHeight="1" x14ac:dyDescent="0.2">
      <c r="B123" s="43"/>
      <c r="D123" s="44" t="s">
        <v>10</v>
      </c>
      <c r="E123" s="52" t="s">
        <v>343</v>
      </c>
      <c r="F123" s="52" t="s">
        <v>344</v>
      </c>
      <c r="H123" s="82"/>
      <c r="J123" s="43"/>
      <c r="K123" s="46"/>
      <c r="L123" s="47"/>
      <c r="M123" s="47"/>
      <c r="N123" s="48"/>
      <c r="O123" s="47"/>
      <c r="P123" s="48"/>
      <c r="Q123" s="47"/>
      <c r="R123" s="49"/>
      <c r="AA123" s="44"/>
      <c r="AC123" s="50"/>
      <c r="AD123" s="50"/>
      <c r="AH123" s="44"/>
      <c r="AT123" s="51"/>
    </row>
    <row r="124" spans="1:48" s="2" customFormat="1" ht="16.5" customHeight="1" x14ac:dyDescent="0.2">
      <c r="A124" s="76"/>
      <c r="B124" s="53"/>
      <c r="C124" s="54" t="s">
        <v>345</v>
      </c>
      <c r="D124" s="54" t="s">
        <v>55</v>
      </c>
      <c r="E124" s="55" t="s">
        <v>346</v>
      </c>
      <c r="F124" s="56" t="s">
        <v>347</v>
      </c>
      <c r="G124" s="57" t="s">
        <v>348</v>
      </c>
      <c r="H124" s="80">
        <v>30</v>
      </c>
      <c r="I124" s="81">
        <v>330</v>
      </c>
      <c r="J124" s="11"/>
      <c r="K124" s="58"/>
      <c r="L124" s="59"/>
      <c r="M124" s="60"/>
      <c r="N124" s="60"/>
      <c r="O124" s="60"/>
      <c r="P124" s="60"/>
      <c r="Q124" s="60"/>
      <c r="R124" s="61"/>
      <c r="S124" s="76"/>
      <c r="T124" s="76"/>
      <c r="AA124" s="62"/>
      <c r="AC124" s="62"/>
      <c r="AD124" s="62"/>
      <c r="AH124" s="7"/>
      <c r="AN124" s="63"/>
      <c r="AO124" s="63"/>
      <c r="AP124" s="63"/>
      <c r="AQ124" s="63"/>
      <c r="AR124" s="63"/>
      <c r="AS124" s="7"/>
      <c r="AT124" s="63"/>
      <c r="AU124" s="7"/>
      <c r="AV124" s="62"/>
    </row>
    <row r="125" spans="1:48" s="2" customFormat="1" ht="16.5" customHeight="1" x14ac:dyDescent="0.2">
      <c r="A125" s="76"/>
      <c r="B125" s="53"/>
      <c r="C125" s="64" t="s">
        <v>350</v>
      </c>
      <c r="D125" s="64" t="s">
        <v>111</v>
      </c>
      <c r="E125" s="65" t="s">
        <v>351</v>
      </c>
      <c r="F125" s="66" t="s">
        <v>352</v>
      </c>
      <c r="G125" s="67" t="s">
        <v>348</v>
      </c>
      <c r="H125" s="83">
        <v>70</v>
      </c>
      <c r="I125" s="84">
        <v>1590</v>
      </c>
      <c r="J125" s="68"/>
      <c r="K125" s="69"/>
      <c r="L125" s="70"/>
      <c r="M125" s="60"/>
      <c r="N125" s="60"/>
      <c r="O125" s="60"/>
      <c r="P125" s="60"/>
      <c r="Q125" s="60"/>
      <c r="R125" s="61"/>
      <c r="S125" s="76"/>
      <c r="T125" s="76"/>
      <c r="AA125" s="62"/>
      <c r="AC125" s="62"/>
      <c r="AD125" s="62"/>
      <c r="AH125" s="7"/>
      <c r="AN125" s="63"/>
      <c r="AO125" s="63"/>
      <c r="AP125" s="63"/>
      <c r="AQ125" s="63"/>
      <c r="AR125" s="63"/>
      <c r="AS125" s="7"/>
      <c r="AT125" s="63"/>
      <c r="AU125" s="7"/>
      <c r="AV125" s="62"/>
    </row>
    <row r="126" spans="1:48" s="2" customFormat="1" ht="16.5" customHeight="1" x14ac:dyDescent="0.2">
      <c r="A126" s="76"/>
      <c r="B126" s="53"/>
      <c r="C126" s="64" t="s">
        <v>354</v>
      </c>
      <c r="D126" s="64" t="s">
        <v>111</v>
      </c>
      <c r="E126" s="65" t="s">
        <v>355</v>
      </c>
      <c r="F126" s="66" t="s">
        <v>356</v>
      </c>
      <c r="G126" s="67" t="s">
        <v>348</v>
      </c>
      <c r="H126" s="83">
        <v>70</v>
      </c>
      <c r="I126" s="84">
        <v>2800</v>
      </c>
      <c r="J126" s="68"/>
      <c r="K126" s="69"/>
      <c r="L126" s="70"/>
      <c r="M126" s="60"/>
      <c r="N126" s="60"/>
      <c r="O126" s="60"/>
      <c r="P126" s="60"/>
      <c r="Q126" s="60"/>
      <c r="R126" s="61"/>
      <c r="S126" s="76"/>
      <c r="T126" s="76"/>
      <c r="AA126" s="62"/>
      <c r="AC126" s="62"/>
      <c r="AD126" s="62"/>
      <c r="AH126" s="7"/>
      <c r="AN126" s="63"/>
      <c r="AO126" s="63"/>
      <c r="AP126" s="63"/>
      <c r="AQ126" s="63"/>
      <c r="AR126" s="63"/>
      <c r="AS126" s="7"/>
      <c r="AT126" s="63"/>
      <c r="AU126" s="7"/>
      <c r="AV126" s="62"/>
    </row>
    <row r="127" spans="1:48" s="6" customFormat="1" ht="22.9" customHeight="1" x14ac:dyDescent="0.2">
      <c r="B127" s="43"/>
      <c r="D127" s="44" t="s">
        <v>10</v>
      </c>
      <c r="E127" s="52" t="s">
        <v>358</v>
      </c>
      <c r="F127" s="52" t="s">
        <v>359</v>
      </c>
      <c r="H127" s="82"/>
      <c r="J127" s="43"/>
      <c r="K127" s="46"/>
      <c r="L127" s="47"/>
      <c r="M127" s="47"/>
      <c r="N127" s="48"/>
      <c r="O127" s="47"/>
      <c r="P127" s="48"/>
      <c r="Q127" s="47"/>
      <c r="R127" s="49"/>
      <c r="AA127" s="44"/>
      <c r="AC127" s="50"/>
      <c r="AD127" s="50"/>
      <c r="AH127" s="44"/>
      <c r="AT127" s="51"/>
    </row>
    <row r="128" spans="1:48" s="2" customFormat="1" ht="36" customHeight="1" x14ac:dyDescent="0.2">
      <c r="A128" s="76"/>
      <c r="B128" s="53"/>
      <c r="C128" s="54" t="s">
        <v>360</v>
      </c>
      <c r="D128" s="54" t="s">
        <v>55</v>
      </c>
      <c r="E128" s="55" t="s">
        <v>361</v>
      </c>
      <c r="F128" s="56" t="s">
        <v>362</v>
      </c>
      <c r="G128" s="57" t="s">
        <v>99</v>
      </c>
      <c r="H128" s="80">
        <v>35</v>
      </c>
      <c r="I128" s="81">
        <v>550</v>
      </c>
      <c r="J128" s="11"/>
      <c r="K128" s="58"/>
      <c r="L128" s="59"/>
      <c r="M128" s="60"/>
      <c r="N128" s="60"/>
      <c r="O128" s="60"/>
      <c r="P128" s="60"/>
      <c r="Q128" s="60"/>
      <c r="R128" s="61"/>
      <c r="S128" s="76"/>
      <c r="T128" s="76"/>
      <c r="AA128" s="62"/>
      <c r="AC128" s="62"/>
      <c r="AD128" s="62"/>
      <c r="AH128" s="7"/>
      <c r="AN128" s="63"/>
      <c r="AO128" s="63"/>
      <c r="AP128" s="63"/>
      <c r="AQ128" s="63"/>
      <c r="AR128" s="63"/>
      <c r="AS128" s="7"/>
      <c r="AT128" s="63"/>
      <c r="AU128" s="7"/>
      <c r="AV128" s="62"/>
    </row>
    <row r="129" spans="1:48" s="2" customFormat="1" ht="24" customHeight="1" x14ac:dyDescent="0.2">
      <c r="A129" s="76"/>
      <c r="B129" s="53"/>
      <c r="C129" s="54" t="s">
        <v>364</v>
      </c>
      <c r="D129" s="54" t="s">
        <v>55</v>
      </c>
      <c r="E129" s="55" t="s">
        <v>365</v>
      </c>
      <c r="F129" s="56" t="s">
        <v>366</v>
      </c>
      <c r="G129" s="57" t="s">
        <v>58</v>
      </c>
      <c r="H129" s="80">
        <v>5</v>
      </c>
      <c r="I129" s="81">
        <v>385</v>
      </c>
      <c r="J129" s="11"/>
      <c r="K129" s="58"/>
      <c r="L129" s="59"/>
      <c r="M129" s="60"/>
      <c r="N129" s="60"/>
      <c r="O129" s="60"/>
      <c r="P129" s="60"/>
      <c r="Q129" s="60"/>
      <c r="R129" s="61"/>
      <c r="S129" s="76"/>
      <c r="T129" s="76"/>
      <c r="AA129" s="62"/>
      <c r="AC129" s="62"/>
      <c r="AD129" s="62"/>
      <c r="AH129" s="7"/>
      <c r="AN129" s="63"/>
      <c r="AO129" s="63"/>
      <c r="AP129" s="63"/>
      <c r="AQ129" s="63"/>
      <c r="AR129" s="63"/>
      <c r="AS129" s="7"/>
      <c r="AT129" s="63"/>
      <c r="AU129" s="7"/>
      <c r="AV129" s="62"/>
    </row>
    <row r="130" spans="1:48" s="2" customFormat="1" ht="16.5" customHeight="1" x14ac:dyDescent="0.2">
      <c r="A130" s="76"/>
      <c r="B130" s="53"/>
      <c r="C130" s="64" t="s">
        <v>368</v>
      </c>
      <c r="D130" s="64" t="s">
        <v>111</v>
      </c>
      <c r="E130" s="65" t="s">
        <v>369</v>
      </c>
      <c r="F130" s="66" t="s">
        <v>370</v>
      </c>
      <c r="G130" s="67" t="s">
        <v>58</v>
      </c>
      <c r="H130" s="83">
        <v>5</v>
      </c>
      <c r="I130" s="84">
        <v>1650</v>
      </c>
      <c r="J130" s="68"/>
      <c r="K130" s="69"/>
      <c r="L130" s="70"/>
      <c r="M130" s="60"/>
      <c r="N130" s="60"/>
      <c r="O130" s="60"/>
      <c r="P130" s="60"/>
      <c r="Q130" s="60"/>
      <c r="R130" s="61"/>
      <c r="S130" s="76"/>
      <c r="T130" s="76"/>
      <c r="AA130" s="62"/>
      <c r="AC130" s="62"/>
      <c r="AD130" s="62"/>
      <c r="AH130" s="7"/>
      <c r="AN130" s="63"/>
      <c r="AO130" s="63"/>
      <c r="AP130" s="63"/>
      <c r="AQ130" s="63"/>
      <c r="AR130" s="63"/>
      <c r="AS130" s="7"/>
      <c r="AT130" s="63"/>
      <c r="AU130" s="7"/>
      <c r="AV130" s="62"/>
    </row>
    <row r="131" spans="1:48" s="2" customFormat="1" ht="48" customHeight="1" x14ac:dyDescent="0.2">
      <c r="A131" s="76"/>
      <c r="B131" s="53"/>
      <c r="C131" s="54" t="s">
        <v>372</v>
      </c>
      <c r="D131" s="54" t="s">
        <v>55</v>
      </c>
      <c r="E131" s="55" t="s">
        <v>373</v>
      </c>
      <c r="F131" s="56" t="s">
        <v>374</v>
      </c>
      <c r="G131" s="57" t="s">
        <v>58</v>
      </c>
      <c r="H131" s="80">
        <v>30</v>
      </c>
      <c r="I131" s="81">
        <v>1750</v>
      </c>
      <c r="J131" s="11"/>
      <c r="K131" s="58"/>
      <c r="L131" s="59"/>
      <c r="M131" s="60"/>
      <c r="N131" s="60"/>
      <c r="O131" s="60"/>
      <c r="P131" s="60"/>
      <c r="Q131" s="60"/>
      <c r="R131" s="61"/>
      <c r="S131" s="76"/>
      <c r="T131" s="76"/>
      <c r="AA131" s="62"/>
      <c r="AC131" s="62"/>
      <c r="AD131" s="62"/>
      <c r="AH131" s="7"/>
      <c r="AN131" s="63"/>
      <c r="AO131" s="63"/>
      <c r="AP131" s="63"/>
      <c r="AQ131" s="63"/>
      <c r="AR131" s="63"/>
      <c r="AS131" s="7"/>
      <c r="AT131" s="63"/>
      <c r="AU131" s="7"/>
      <c r="AV131" s="62"/>
    </row>
    <row r="132" spans="1:48" s="2" customFormat="1" ht="24" customHeight="1" x14ac:dyDescent="0.2">
      <c r="A132" s="76"/>
      <c r="B132" s="53"/>
      <c r="C132" s="54" t="s">
        <v>376</v>
      </c>
      <c r="D132" s="54" t="s">
        <v>55</v>
      </c>
      <c r="E132" s="55" t="s">
        <v>377</v>
      </c>
      <c r="F132" s="56" t="s">
        <v>378</v>
      </c>
      <c r="G132" s="57" t="s">
        <v>58</v>
      </c>
      <c r="H132" s="80">
        <v>10</v>
      </c>
      <c r="I132" s="81">
        <v>385</v>
      </c>
      <c r="J132" s="11"/>
      <c r="K132" s="58"/>
      <c r="L132" s="59"/>
      <c r="M132" s="60"/>
      <c r="N132" s="60"/>
      <c r="O132" s="60"/>
      <c r="P132" s="60"/>
      <c r="Q132" s="60"/>
      <c r="R132" s="61"/>
      <c r="S132" s="76"/>
      <c r="T132" s="76"/>
      <c r="AA132" s="62"/>
      <c r="AC132" s="62"/>
      <c r="AD132" s="62"/>
      <c r="AH132" s="7"/>
      <c r="AN132" s="63"/>
      <c r="AO132" s="63"/>
      <c r="AP132" s="63"/>
      <c r="AQ132" s="63"/>
      <c r="AR132" s="63"/>
      <c r="AS132" s="7"/>
      <c r="AT132" s="63"/>
      <c r="AU132" s="7"/>
      <c r="AV132" s="62"/>
    </row>
    <row r="133" spans="1:48" s="2" customFormat="1" ht="48" customHeight="1" x14ac:dyDescent="0.2">
      <c r="A133" s="76"/>
      <c r="B133" s="53"/>
      <c r="C133" s="54" t="s">
        <v>380</v>
      </c>
      <c r="D133" s="54" t="s">
        <v>55</v>
      </c>
      <c r="E133" s="55" t="s">
        <v>381</v>
      </c>
      <c r="F133" s="56" t="s">
        <v>382</v>
      </c>
      <c r="G133" s="57" t="s">
        <v>176</v>
      </c>
      <c r="H133" s="80">
        <v>5</v>
      </c>
      <c r="I133" s="81">
        <v>750</v>
      </c>
      <c r="J133" s="11"/>
      <c r="K133" s="58"/>
      <c r="L133" s="59"/>
      <c r="M133" s="60"/>
      <c r="N133" s="60"/>
      <c r="O133" s="60"/>
      <c r="P133" s="60"/>
      <c r="Q133" s="60"/>
      <c r="R133" s="61"/>
      <c r="S133" s="76"/>
      <c r="T133" s="76"/>
      <c r="AA133" s="62"/>
      <c r="AC133" s="62"/>
      <c r="AD133" s="62"/>
      <c r="AH133" s="7"/>
      <c r="AN133" s="63"/>
      <c r="AO133" s="63"/>
      <c r="AP133" s="63"/>
      <c r="AQ133" s="63"/>
      <c r="AR133" s="63"/>
      <c r="AS133" s="7"/>
      <c r="AT133" s="63"/>
      <c r="AU133" s="7"/>
      <c r="AV133" s="62"/>
    </row>
    <row r="134" spans="1:48" s="6" customFormat="1" ht="22.9" customHeight="1" x14ac:dyDescent="0.2">
      <c r="B134" s="43"/>
      <c r="D134" s="44" t="s">
        <v>10</v>
      </c>
      <c r="E134" s="52" t="s">
        <v>384</v>
      </c>
      <c r="F134" s="52" t="s">
        <v>385</v>
      </c>
      <c r="H134" s="82"/>
      <c r="J134" s="43"/>
      <c r="K134" s="46"/>
      <c r="L134" s="47"/>
      <c r="M134" s="47"/>
      <c r="N134" s="48"/>
      <c r="O134" s="47"/>
      <c r="P134" s="48"/>
      <c r="Q134" s="47"/>
      <c r="R134" s="49"/>
      <c r="AA134" s="44"/>
      <c r="AC134" s="50"/>
      <c r="AD134" s="50"/>
      <c r="AH134" s="44"/>
      <c r="AT134" s="51"/>
    </row>
    <row r="135" spans="1:48" s="2" customFormat="1" ht="48" customHeight="1" x14ac:dyDescent="0.2">
      <c r="A135" s="76"/>
      <c r="B135" s="53"/>
      <c r="C135" s="54" t="s">
        <v>386</v>
      </c>
      <c r="D135" s="54" t="s">
        <v>55</v>
      </c>
      <c r="E135" s="55" t="s">
        <v>387</v>
      </c>
      <c r="F135" s="56" t="s">
        <v>388</v>
      </c>
      <c r="G135" s="57" t="s">
        <v>63</v>
      </c>
      <c r="H135" s="80">
        <v>2.3333333333333335</v>
      </c>
      <c r="I135" s="81">
        <v>565</v>
      </c>
      <c r="J135" s="11"/>
      <c r="K135" s="58"/>
      <c r="L135" s="59"/>
      <c r="M135" s="60"/>
      <c r="N135" s="60"/>
      <c r="O135" s="60"/>
      <c r="P135" s="60"/>
      <c r="Q135" s="60"/>
      <c r="R135" s="61"/>
      <c r="S135" s="76"/>
      <c r="T135" s="76"/>
      <c r="AA135" s="62"/>
      <c r="AC135" s="62"/>
      <c r="AD135" s="62"/>
      <c r="AH135" s="7"/>
      <c r="AN135" s="63"/>
      <c r="AO135" s="63"/>
      <c r="AP135" s="63"/>
      <c r="AQ135" s="63"/>
      <c r="AR135" s="63"/>
      <c r="AS135" s="7"/>
      <c r="AT135" s="63"/>
      <c r="AU135" s="7"/>
      <c r="AV135" s="62"/>
    </row>
    <row r="136" spans="1:48" s="2" customFormat="1" ht="48" customHeight="1" x14ac:dyDescent="0.2">
      <c r="A136" s="76"/>
      <c r="B136" s="53"/>
      <c r="C136" s="54" t="s">
        <v>390</v>
      </c>
      <c r="D136" s="54" t="s">
        <v>55</v>
      </c>
      <c r="E136" s="55" t="s">
        <v>391</v>
      </c>
      <c r="F136" s="56" t="s">
        <v>392</v>
      </c>
      <c r="G136" s="57" t="s">
        <v>63</v>
      </c>
      <c r="H136" s="80">
        <v>60</v>
      </c>
      <c r="I136" s="81">
        <v>760</v>
      </c>
      <c r="J136" s="11"/>
      <c r="K136" s="58"/>
      <c r="L136" s="59"/>
      <c r="M136" s="60"/>
      <c r="N136" s="60"/>
      <c r="O136" s="60"/>
      <c r="P136" s="60"/>
      <c r="Q136" s="60"/>
      <c r="R136" s="61"/>
      <c r="S136" s="76"/>
      <c r="T136" s="76"/>
      <c r="AA136" s="62"/>
      <c r="AC136" s="62"/>
      <c r="AD136" s="62"/>
      <c r="AH136" s="7"/>
      <c r="AN136" s="63"/>
      <c r="AO136" s="63"/>
      <c r="AP136" s="63"/>
      <c r="AQ136" s="63"/>
      <c r="AR136" s="63"/>
      <c r="AS136" s="7"/>
      <c r="AT136" s="63"/>
      <c r="AU136" s="7"/>
      <c r="AV136" s="62"/>
    </row>
    <row r="137" spans="1:48" s="2" customFormat="1" ht="36" customHeight="1" x14ac:dyDescent="0.2">
      <c r="A137" s="76"/>
      <c r="B137" s="53"/>
      <c r="C137" s="54" t="s">
        <v>394</v>
      </c>
      <c r="D137" s="54" t="s">
        <v>55</v>
      </c>
      <c r="E137" s="55" t="s">
        <v>395</v>
      </c>
      <c r="F137" s="56" t="s">
        <v>396</v>
      </c>
      <c r="G137" s="57" t="s">
        <v>63</v>
      </c>
      <c r="H137" s="80">
        <v>60</v>
      </c>
      <c r="I137" s="81">
        <v>32</v>
      </c>
      <c r="J137" s="11"/>
      <c r="K137" s="58"/>
      <c r="L137" s="59"/>
      <c r="M137" s="60"/>
      <c r="N137" s="60"/>
      <c r="O137" s="60"/>
      <c r="P137" s="60"/>
      <c r="Q137" s="60"/>
      <c r="R137" s="61"/>
      <c r="S137" s="76"/>
      <c r="T137" s="76"/>
      <c r="AA137" s="62"/>
      <c r="AC137" s="62"/>
      <c r="AD137" s="62"/>
      <c r="AH137" s="7"/>
      <c r="AN137" s="63"/>
      <c r="AO137" s="63"/>
      <c r="AP137" s="63"/>
      <c r="AQ137" s="63"/>
      <c r="AR137" s="63"/>
      <c r="AS137" s="7"/>
      <c r="AT137" s="63"/>
      <c r="AU137" s="7"/>
      <c r="AV137" s="62"/>
    </row>
    <row r="138" spans="1:48" s="2" customFormat="1" ht="24" customHeight="1" x14ac:dyDescent="0.2">
      <c r="A138" s="76"/>
      <c r="B138" s="53"/>
      <c r="C138" s="64" t="s">
        <v>398</v>
      </c>
      <c r="D138" s="64" t="s">
        <v>111</v>
      </c>
      <c r="E138" s="65" t="s">
        <v>399</v>
      </c>
      <c r="F138" s="66" t="s">
        <v>400</v>
      </c>
      <c r="G138" s="67" t="s">
        <v>63</v>
      </c>
      <c r="H138" s="83">
        <v>5</v>
      </c>
      <c r="I138" s="84">
        <v>17</v>
      </c>
      <c r="J138" s="68"/>
      <c r="K138" s="69"/>
      <c r="L138" s="70"/>
      <c r="M138" s="60"/>
      <c r="N138" s="60"/>
      <c r="O138" s="60"/>
      <c r="P138" s="60"/>
      <c r="Q138" s="60"/>
      <c r="R138" s="61"/>
      <c r="S138" s="76"/>
      <c r="T138" s="76"/>
      <c r="AA138" s="62"/>
      <c r="AC138" s="62"/>
      <c r="AD138" s="62"/>
      <c r="AH138" s="7"/>
      <c r="AN138" s="63"/>
      <c r="AO138" s="63"/>
      <c r="AP138" s="63"/>
      <c r="AQ138" s="63"/>
      <c r="AR138" s="63"/>
      <c r="AS138" s="7"/>
      <c r="AT138" s="63"/>
      <c r="AU138" s="7"/>
      <c r="AV138" s="62"/>
    </row>
    <row r="139" spans="1:48" s="2" customFormat="1" ht="36" customHeight="1" x14ac:dyDescent="0.2">
      <c r="A139" s="76"/>
      <c r="B139" s="53"/>
      <c r="C139" s="54" t="s">
        <v>402</v>
      </c>
      <c r="D139" s="54" t="s">
        <v>55</v>
      </c>
      <c r="E139" s="55" t="s">
        <v>403</v>
      </c>
      <c r="F139" s="56" t="s">
        <v>404</v>
      </c>
      <c r="G139" s="57" t="s">
        <v>63</v>
      </c>
      <c r="H139" s="80">
        <v>80</v>
      </c>
      <c r="I139" s="81">
        <v>545</v>
      </c>
      <c r="J139" s="11"/>
      <c r="K139" s="58"/>
      <c r="L139" s="59"/>
      <c r="M139" s="60"/>
      <c r="N139" s="60"/>
      <c r="O139" s="60"/>
      <c r="P139" s="60"/>
      <c r="Q139" s="60"/>
      <c r="R139" s="61"/>
      <c r="S139" s="76"/>
      <c r="T139" s="76"/>
      <c r="AA139" s="62"/>
      <c r="AC139" s="62"/>
      <c r="AD139" s="62"/>
      <c r="AH139" s="7"/>
      <c r="AN139" s="63"/>
      <c r="AO139" s="63"/>
      <c r="AP139" s="63"/>
      <c r="AQ139" s="63"/>
      <c r="AR139" s="63"/>
      <c r="AS139" s="7"/>
      <c r="AT139" s="63"/>
      <c r="AU139" s="7"/>
      <c r="AV139" s="62"/>
    </row>
    <row r="140" spans="1:48" s="2" customFormat="1" ht="24" customHeight="1" x14ac:dyDescent="0.2">
      <c r="A140" s="76"/>
      <c r="B140" s="53"/>
      <c r="C140" s="64" t="s">
        <v>406</v>
      </c>
      <c r="D140" s="64" t="s">
        <v>111</v>
      </c>
      <c r="E140" s="65" t="s">
        <v>407</v>
      </c>
      <c r="F140" s="66" t="s">
        <v>408</v>
      </c>
      <c r="G140" s="67" t="s">
        <v>63</v>
      </c>
      <c r="H140" s="83">
        <v>80</v>
      </c>
      <c r="I140" s="84">
        <v>650</v>
      </c>
      <c r="J140" s="68"/>
      <c r="K140" s="69"/>
      <c r="L140" s="70"/>
      <c r="M140" s="60"/>
      <c r="N140" s="60"/>
      <c r="O140" s="60"/>
      <c r="P140" s="60"/>
      <c r="Q140" s="60"/>
      <c r="R140" s="61"/>
      <c r="S140" s="76"/>
      <c r="T140" s="76"/>
      <c r="AA140" s="62"/>
      <c r="AC140" s="62"/>
      <c r="AD140" s="62"/>
      <c r="AH140" s="7"/>
      <c r="AN140" s="63"/>
      <c r="AO140" s="63"/>
      <c r="AP140" s="63"/>
      <c r="AQ140" s="63"/>
      <c r="AR140" s="63"/>
      <c r="AS140" s="7"/>
      <c r="AT140" s="63"/>
      <c r="AU140" s="7"/>
      <c r="AV140" s="62"/>
    </row>
    <row r="141" spans="1:48" s="2" customFormat="1" ht="60" customHeight="1" x14ac:dyDescent="0.2">
      <c r="A141" s="76"/>
      <c r="B141" s="53"/>
      <c r="C141" s="54" t="s">
        <v>410</v>
      </c>
      <c r="D141" s="54" t="s">
        <v>55</v>
      </c>
      <c r="E141" s="55" t="s">
        <v>411</v>
      </c>
      <c r="F141" s="56" t="s">
        <v>412</v>
      </c>
      <c r="G141" s="57" t="s">
        <v>176</v>
      </c>
      <c r="H141" s="80">
        <v>1</v>
      </c>
      <c r="I141" s="81">
        <v>1000</v>
      </c>
      <c r="J141" s="11"/>
      <c r="K141" s="58"/>
      <c r="L141" s="59"/>
      <c r="M141" s="60"/>
      <c r="N141" s="60"/>
      <c r="O141" s="60"/>
      <c r="P141" s="60"/>
      <c r="Q141" s="60"/>
      <c r="R141" s="61"/>
      <c r="S141" s="76"/>
      <c r="T141" s="76"/>
      <c r="AA141" s="62"/>
      <c r="AC141" s="62"/>
      <c r="AD141" s="62"/>
      <c r="AH141" s="7"/>
      <c r="AN141" s="63"/>
      <c r="AO141" s="63"/>
      <c r="AP141" s="63"/>
      <c r="AQ141" s="63"/>
      <c r="AR141" s="63"/>
      <c r="AS141" s="7"/>
      <c r="AT141" s="63"/>
      <c r="AU141" s="7"/>
      <c r="AV141" s="62"/>
    </row>
    <row r="142" spans="1:48" s="6" customFormat="1" ht="22.9" customHeight="1" x14ac:dyDescent="0.2">
      <c r="B142" s="43"/>
      <c r="D142" s="44" t="s">
        <v>10</v>
      </c>
      <c r="E142" s="52" t="s">
        <v>414</v>
      </c>
      <c r="F142" s="52" t="s">
        <v>415</v>
      </c>
      <c r="H142" s="82"/>
      <c r="J142" s="43"/>
      <c r="K142" s="46"/>
      <c r="L142" s="47"/>
      <c r="M142" s="47"/>
      <c r="N142" s="48"/>
      <c r="O142" s="47"/>
      <c r="P142" s="48"/>
      <c r="Q142" s="47"/>
      <c r="R142" s="49"/>
      <c r="AA142" s="44"/>
      <c r="AC142" s="50"/>
      <c r="AD142" s="50"/>
      <c r="AH142" s="44"/>
      <c r="AT142" s="51"/>
    </row>
    <row r="143" spans="1:48" s="2" customFormat="1" ht="24" customHeight="1" x14ac:dyDescent="0.2">
      <c r="A143" s="76"/>
      <c r="B143" s="53"/>
      <c r="C143" s="54" t="s">
        <v>416</v>
      </c>
      <c r="D143" s="54" t="s">
        <v>55</v>
      </c>
      <c r="E143" s="55" t="s">
        <v>417</v>
      </c>
      <c r="F143" s="56" t="s">
        <v>418</v>
      </c>
      <c r="G143" s="57" t="s">
        <v>58</v>
      </c>
      <c r="H143" s="80">
        <v>15</v>
      </c>
      <c r="I143" s="81">
        <v>680</v>
      </c>
      <c r="J143" s="11"/>
      <c r="K143" s="58"/>
      <c r="L143" s="59"/>
      <c r="M143" s="60"/>
      <c r="N143" s="60"/>
      <c r="O143" s="60"/>
      <c r="P143" s="60"/>
      <c r="Q143" s="60"/>
      <c r="R143" s="61"/>
      <c r="S143" s="76"/>
      <c r="T143" s="76"/>
      <c r="AA143" s="62"/>
      <c r="AC143" s="62"/>
      <c r="AD143" s="62"/>
      <c r="AH143" s="7"/>
      <c r="AN143" s="63"/>
      <c r="AO143" s="63"/>
      <c r="AP143" s="63"/>
      <c r="AQ143" s="63"/>
      <c r="AR143" s="63"/>
      <c r="AS143" s="7"/>
      <c r="AT143" s="63"/>
      <c r="AU143" s="7"/>
      <c r="AV143" s="62"/>
    </row>
    <row r="144" spans="1:48" s="2" customFormat="1" ht="24" customHeight="1" x14ac:dyDescent="0.2">
      <c r="A144" s="76"/>
      <c r="B144" s="53"/>
      <c r="C144" s="64" t="s">
        <v>420</v>
      </c>
      <c r="D144" s="64" t="s">
        <v>111</v>
      </c>
      <c r="E144" s="65" t="s">
        <v>421</v>
      </c>
      <c r="F144" s="66" t="s">
        <v>422</v>
      </c>
      <c r="G144" s="67" t="s">
        <v>63</v>
      </c>
      <c r="H144" s="83">
        <v>65</v>
      </c>
      <c r="I144" s="84">
        <v>5100</v>
      </c>
      <c r="J144" s="68"/>
      <c r="K144" s="69"/>
      <c r="L144" s="70"/>
      <c r="M144" s="60"/>
      <c r="N144" s="60"/>
      <c r="O144" s="60"/>
      <c r="P144" s="60"/>
      <c r="Q144" s="60"/>
      <c r="R144" s="61"/>
      <c r="S144" s="76"/>
      <c r="T144" s="76"/>
      <c r="AA144" s="62"/>
      <c r="AC144" s="62"/>
      <c r="AD144" s="62"/>
      <c r="AH144" s="7"/>
      <c r="AN144" s="63"/>
      <c r="AO144" s="63"/>
      <c r="AP144" s="63"/>
      <c r="AQ144" s="63"/>
      <c r="AR144" s="63"/>
      <c r="AS144" s="7"/>
      <c r="AT144" s="63"/>
      <c r="AU144" s="7"/>
      <c r="AV144" s="62"/>
    </row>
    <row r="145" spans="1:48" s="2" customFormat="1" ht="48" customHeight="1" x14ac:dyDescent="0.2">
      <c r="A145" s="76"/>
      <c r="B145" s="53"/>
      <c r="C145" s="54" t="s">
        <v>424</v>
      </c>
      <c r="D145" s="54" t="s">
        <v>55</v>
      </c>
      <c r="E145" s="55" t="s">
        <v>425</v>
      </c>
      <c r="F145" s="56" t="s">
        <v>426</v>
      </c>
      <c r="G145" s="57" t="s">
        <v>58</v>
      </c>
      <c r="H145" s="80">
        <v>10</v>
      </c>
      <c r="I145" s="81">
        <v>30</v>
      </c>
      <c r="J145" s="11"/>
      <c r="K145" s="58"/>
      <c r="L145" s="59"/>
      <c r="M145" s="60"/>
      <c r="N145" s="60"/>
      <c r="O145" s="60"/>
      <c r="P145" s="60"/>
      <c r="Q145" s="60"/>
      <c r="R145" s="61"/>
      <c r="S145" s="76"/>
      <c r="T145" s="76"/>
      <c r="AA145" s="62"/>
      <c r="AC145" s="62"/>
      <c r="AD145" s="62"/>
      <c r="AH145" s="7"/>
      <c r="AN145" s="63"/>
      <c r="AO145" s="63"/>
      <c r="AP145" s="63"/>
      <c r="AQ145" s="63"/>
      <c r="AR145" s="63"/>
      <c r="AS145" s="7"/>
      <c r="AT145" s="63"/>
      <c r="AU145" s="7"/>
      <c r="AV145" s="62"/>
    </row>
    <row r="146" spans="1:48" s="2" customFormat="1" ht="24" customHeight="1" x14ac:dyDescent="0.2">
      <c r="A146" s="76"/>
      <c r="B146" s="53"/>
      <c r="C146" s="64" t="s">
        <v>428</v>
      </c>
      <c r="D146" s="64" t="s">
        <v>111</v>
      </c>
      <c r="E146" s="65" t="s">
        <v>429</v>
      </c>
      <c r="F146" s="66" t="s">
        <v>430</v>
      </c>
      <c r="G146" s="67" t="s">
        <v>58</v>
      </c>
      <c r="H146" s="83">
        <v>15</v>
      </c>
      <c r="I146" s="84">
        <v>2150</v>
      </c>
      <c r="J146" s="68"/>
      <c r="K146" s="69"/>
      <c r="L146" s="70"/>
      <c r="M146" s="60"/>
      <c r="N146" s="60"/>
      <c r="O146" s="60"/>
      <c r="P146" s="60"/>
      <c r="Q146" s="60"/>
      <c r="R146" s="61"/>
      <c r="S146" s="76"/>
      <c r="T146" s="76"/>
      <c r="AA146" s="62"/>
      <c r="AC146" s="62"/>
      <c r="AD146" s="62"/>
      <c r="AH146" s="7"/>
      <c r="AN146" s="63"/>
      <c r="AO146" s="63"/>
      <c r="AP146" s="63"/>
      <c r="AQ146" s="63"/>
      <c r="AR146" s="63"/>
      <c r="AS146" s="7"/>
      <c r="AT146" s="63"/>
      <c r="AU146" s="7"/>
      <c r="AV146" s="62"/>
    </row>
    <row r="147" spans="1:48" s="2" customFormat="1" ht="24" customHeight="1" x14ac:dyDescent="0.2">
      <c r="A147" s="76"/>
      <c r="B147" s="53"/>
      <c r="C147" s="64" t="s">
        <v>432</v>
      </c>
      <c r="D147" s="64" t="s">
        <v>111</v>
      </c>
      <c r="E147" s="65" t="s">
        <v>433</v>
      </c>
      <c r="F147" s="66" t="s">
        <v>434</v>
      </c>
      <c r="G147" s="67" t="s">
        <v>58</v>
      </c>
      <c r="H147" s="83">
        <v>15</v>
      </c>
      <c r="I147" s="84">
        <v>2000</v>
      </c>
      <c r="J147" s="68"/>
      <c r="K147" s="69"/>
      <c r="L147" s="70"/>
      <c r="M147" s="60"/>
      <c r="N147" s="60"/>
      <c r="O147" s="60"/>
      <c r="P147" s="60"/>
      <c r="Q147" s="60"/>
      <c r="R147" s="61"/>
      <c r="S147" s="76"/>
      <c r="T147" s="76"/>
      <c r="AA147" s="62"/>
      <c r="AC147" s="62"/>
      <c r="AD147" s="62"/>
      <c r="AH147" s="7"/>
      <c r="AN147" s="63"/>
      <c r="AO147" s="63"/>
      <c r="AP147" s="63"/>
      <c r="AQ147" s="63"/>
      <c r="AR147" s="63"/>
      <c r="AS147" s="7"/>
      <c r="AT147" s="63"/>
      <c r="AU147" s="7"/>
      <c r="AV147" s="62"/>
    </row>
    <row r="148" spans="1:48" s="2" customFormat="1" ht="24" customHeight="1" x14ac:dyDescent="0.2">
      <c r="A148" s="76"/>
      <c r="B148" s="53"/>
      <c r="C148" s="54" t="s">
        <v>436</v>
      </c>
      <c r="D148" s="54" t="s">
        <v>55</v>
      </c>
      <c r="E148" s="55" t="s">
        <v>437</v>
      </c>
      <c r="F148" s="56" t="s">
        <v>438</v>
      </c>
      <c r="G148" s="57" t="s">
        <v>58</v>
      </c>
      <c r="H148" s="80">
        <v>15</v>
      </c>
      <c r="I148" s="81">
        <v>100</v>
      </c>
      <c r="J148" s="11"/>
      <c r="K148" s="58"/>
      <c r="L148" s="59"/>
      <c r="M148" s="60"/>
      <c r="N148" s="60"/>
      <c r="O148" s="60"/>
      <c r="P148" s="60"/>
      <c r="Q148" s="60"/>
      <c r="R148" s="61"/>
      <c r="S148" s="76"/>
      <c r="T148" s="76"/>
      <c r="AA148" s="62"/>
      <c r="AC148" s="62"/>
      <c r="AD148" s="62"/>
      <c r="AH148" s="7"/>
      <c r="AN148" s="63"/>
      <c r="AO148" s="63"/>
      <c r="AP148" s="63"/>
      <c r="AQ148" s="63"/>
      <c r="AR148" s="63"/>
      <c r="AS148" s="7"/>
      <c r="AT148" s="63"/>
      <c r="AU148" s="7"/>
      <c r="AV148" s="62"/>
    </row>
    <row r="149" spans="1:48" s="2" customFormat="1" ht="24" customHeight="1" x14ac:dyDescent="0.2">
      <c r="A149" s="76"/>
      <c r="B149" s="53"/>
      <c r="C149" s="64" t="s">
        <v>440</v>
      </c>
      <c r="D149" s="64" t="s">
        <v>111</v>
      </c>
      <c r="E149" s="65" t="s">
        <v>441</v>
      </c>
      <c r="F149" s="66" t="s">
        <v>442</v>
      </c>
      <c r="G149" s="67" t="s">
        <v>58</v>
      </c>
      <c r="H149" s="83">
        <v>15</v>
      </c>
      <c r="I149" s="84">
        <v>100</v>
      </c>
      <c r="J149" s="68"/>
      <c r="K149" s="69"/>
      <c r="L149" s="70"/>
      <c r="M149" s="60"/>
      <c r="N149" s="60"/>
      <c r="O149" s="60"/>
      <c r="P149" s="60"/>
      <c r="Q149" s="60"/>
      <c r="R149" s="61"/>
      <c r="S149" s="76"/>
      <c r="T149" s="76"/>
      <c r="AA149" s="62"/>
      <c r="AC149" s="62"/>
      <c r="AD149" s="62"/>
      <c r="AH149" s="7"/>
      <c r="AN149" s="63"/>
      <c r="AO149" s="63"/>
      <c r="AP149" s="63"/>
      <c r="AQ149" s="63"/>
      <c r="AR149" s="63"/>
      <c r="AS149" s="7"/>
      <c r="AT149" s="63"/>
      <c r="AU149" s="7"/>
      <c r="AV149" s="62"/>
    </row>
    <row r="150" spans="1:48" s="2" customFormat="1" ht="24" customHeight="1" x14ac:dyDescent="0.2">
      <c r="A150" s="76"/>
      <c r="B150" s="53"/>
      <c r="C150" s="64" t="s">
        <v>444</v>
      </c>
      <c r="D150" s="64" t="s">
        <v>111</v>
      </c>
      <c r="E150" s="65" t="s">
        <v>445</v>
      </c>
      <c r="F150" s="66" t="s">
        <v>446</v>
      </c>
      <c r="G150" s="67" t="s">
        <v>58</v>
      </c>
      <c r="H150" s="83">
        <v>15</v>
      </c>
      <c r="I150" s="84">
        <v>100</v>
      </c>
      <c r="J150" s="68"/>
      <c r="K150" s="69"/>
      <c r="L150" s="70"/>
      <c r="M150" s="60"/>
      <c r="N150" s="60"/>
      <c r="O150" s="60"/>
      <c r="P150" s="60"/>
      <c r="Q150" s="60"/>
      <c r="R150" s="61"/>
      <c r="S150" s="76"/>
      <c r="T150" s="76"/>
      <c r="AA150" s="62"/>
      <c r="AC150" s="62"/>
      <c r="AD150" s="62"/>
      <c r="AH150" s="7"/>
      <c r="AN150" s="63"/>
      <c r="AO150" s="63"/>
      <c r="AP150" s="63"/>
      <c r="AQ150" s="63"/>
      <c r="AR150" s="63"/>
      <c r="AS150" s="7"/>
      <c r="AT150" s="63"/>
      <c r="AU150" s="7"/>
      <c r="AV150" s="62"/>
    </row>
    <row r="151" spans="1:48" s="2" customFormat="1" ht="36" customHeight="1" x14ac:dyDescent="0.2">
      <c r="A151" s="76"/>
      <c r="B151" s="53"/>
      <c r="C151" s="54" t="s">
        <v>448</v>
      </c>
      <c r="D151" s="54" t="s">
        <v>55</v>
      </c>
      <c r="E151" s="55" t="s">
        <v>449</v>
      </c>
      <c r="F151" s="56" t="s">
        <v>450</v>
      </c>
      <c r="G151" s="57" t="s">
        <v>176</v>
      </c>
      <c r="H151" s="80">
        <v>5</v>
      </c>
      <c r="I151" s="81">
        <v>750</v>
      </c>
      <c r="J151" s="11"/>
      <c r="K151" s="58"/>
      <c r="L151" s="59"/>
      <c r="M151" s="60"/>
      <c r="N151" s="60"/>
      <c r="O151" s="60"/>
      <c r="P151" s="60"/>
      <c r="Q151" s="60"/>
      <c r="R151" s="61"/>
      <c r="S151" s="76"/>
      <c r="T151" s="76"/>
      <c r="AA151" s="62"/>
      <c r="AC151" s="62"/>
      <c r="AD151" s="62"/>
      <c r="AH151" s="7"/>
      <c r="AN151" s="63"/>
      <c r="AO151" s="63"/>
      <c r="AP151" s="63"/>
      <c r="AQ151" s="63"/>
      <c r="AR151" s="63"/>
      <c r="AS151" s="7"/>
      <c r="AT151" s="63"/>
      <c r="AU151" s="7"/>
      <c r="AV151" s="62"/>
    </row>
    <row r="152" spans="1:48" s="6" customFormat="1" ht="22.9" customHeight="1" x14ac:dyDescent="0.2">
      <c r="B152" s="43"/>
      <c r="D152" s="44" t="s">
        <v>10</v>
      </c>
      <c r="E152" s="52" t="s">
        <v>452</v>
      </c>
      <c r="F152" s="52" t="s">
        <v>453</v>
      </c>
      <c r="H152" s="82"/>
      <c r="J152" s="43"/>
      <c r="K152" s="46"/>
      <c r="L152" s="47"/>
      <c r="M152" s="47"/>
      <c r="N152" s="48"/>
      <c r="O152" s="47"/>
      <c r="P152" s="48"/>
      <c r="Q152" s="47"/>
      <c r="R152" s="49"/>
      <c r="AA152" s="44"/>
      <c r="AC152" s="50"/>
      <c r="AD152" s="50"/>
      <c r="AH152" s="44"/>
      <c r="AT152" s="51"/>
    </row>
    <row r="153" spans="1:48" s="2" customFormat="1" ht="16.5" customHeight="1" x14ac:dyDescent="0.2">
      <c r="A153" s="76"/>
      <c r="B153" s="53"/>
      <c r="C153" s="54" t="s">
        <v>454</v>
      </c>
      <c r="D153" s="54" t="s">
        <v>55</v>
      </c>
      <c r="E153" s="55" t="s">
        <v>455</v>
      </c>
      <c r="F153" s="56" t="s">
        <v>456</v>
      </c>
      <c r="G153" s="57" t="s">
        <v>63</v>
      </c>
      <c r="H153" s="80">
        <v>600</v>
      </c>
      <c r="I153" s="81">
        <v>98</v>
      </c>
      <c r="J153" s="11"/>
      <c r="K153" s="58"/>
      <c r="L153" s="59"/>
      <c r="M153" s="60"/>
      <c r="N153" s="60"/>
      <c r="O153" s="60"/>
      <c r="P153" s="60"/>
      <c r="Q153" s="60"/>
      <c r="R153" s="61"/>
      <c r="S153" s="76"/>
      <c r="T153" s="76"/>
      <c r="AA153" s="62"/>
      <c r="AC153" s="62"/>
      <c r="AD153" s="62"/>
      <c r="AH153" s="7"/>
      <c r="AN153" s="63"/>
      <c r="AO153" s="63"/>
      <c r="AP153" s="63"/>
      <c r="AQ153" s="63"/>
      <c r="AR153" s="63"/>
      <c r="AS153" s="7"/>
      <c r="AT153" s="63"/>
      <c r="AU153" s="7"/>
      <c r="AV153" s="62"/>
    </row>
    <row r="154" spans="1:48" s="2" customFormat="1" ht="16.5" customHeight="1" x14ac:dyDescent="0.2">
      <c r="A154" s="76"/>
      <c r="B154" s="53"/>
      <c r="C154" s="54" t="s">
        <v>458</v>
      </c>
      <c r="D154" s="54" t="s">
        <v>55</v>
      </c>
      <c r="E154" s="55" t="s">
        <v>459</v>
      </c>
      <c r="F154" s="56" t="s">
        <v>460</v>
      </c>
      <c r="G154" s="57" t="s">
        <v>63</v>
      </c>
      <c r="H154" s="80">
        <v>600</v>
      </c>
      <c r="I154" s="81">
        <v>15</v>
      </c>
      <c r="J154" s="11"/>
      <c r="K154" s="58"/>
      <c r="L154" s="59"/>
      <c r="M154" s="60"/>
      <c r="N154" s="60"/>
      <c r="O154" s="60"/>
      <c r="P154" s="60"/>
      <c r="Q154" s="60"/>
      <c r="R154" s="61"/>
      <c r="S154" s="76"/>
      <c r="T154" s="76"/>
      <c r="AA154" s="62"/>
      <c r="AC154" s="62"/>
      <c r="AD154" s="62"/>
      <c r="AH154" s="7"/>
      <c r="AN154" s="63"/>
      <c r="AO154" s="63"/>
      <c r="AP154" s="63"/>
      <c r="AQ154" s="63"/>
      <c r="AR154" s="63"/>
      <c r="AS154" s="7"/>
      <c r="AT154" s="63"/>
      <c r="AU154" s="7"/>
      <c r="AV154" s="62"/>
    </row>
    <row r="155" spans="1:48" s="2" customFormat="1" ht="24" customHeight="1" x14ac:dyDescent="0.2">
      <c r="A155" s="76"/>
      <c r="B155" s="53"/>
      <c r="C155" s="54" t="s">
        <v>462</v>
      </c>
      <c r="D155" s="54" t="s">
        <v>55</v>
      </c>
      <c r="E155" s="55" t="s">
        <v>463</v>
      </c>
      <c r="F155" s="56" t="s">
        <v>464</v>
      </c>
      <c r="G155" s="57" t="s">
        <v>63</v>
      </c>
      <c r="H155" s="80">
        <v>600</v>
      </c>
      <c r="I155" s="81">
        <v>32</v>
      </c>
      <c r="J155" s="11"/>
      <c r="K155" s="58"/>
      <c r="L155" s="59"/>
      <c r="M155" s="60"/>
      <c r="N155" s="60"/>
      <c r="O155" s="60"/>
      <c r="P155" s="60"/>
      <c r="Q155" s="60"/>
      <c r="R155" s="61"/>
      <c r="S155" s="76"/>
      <c r="T155" s="76"/>
      <c r="AA155" s="62"/>
      <c r="AC155" s="62"/>
      <c r="AD155" s="62"/>
      <c r="AH155" s="7"/>
      <c r="AN155" s="63"/>
      <c r="AO155" s="63"/>
      <c r="AP155" s="63"/>
      <c r="AQ155" s="63"/>
      <c r="AR155" s="63"/>
      <c r="AS155" s="7"/>
      <c r="AT155" s="63"/>
      <c r="AU155" s="7"/>
      <c r="AV155" s="62"/>
    </row>
    <row r="156" spans="1:48" s="2" customFormat="1" ht="36" customHeight="1" x14ac:dyDescent="0.2">
      <c r="A156" s="76"/>
      <c r="B156" s="53"/>
      <c r="C156" s="54" t="s">
        <v>466</v>
      </c>
      <c r="D156" s="54" t="s">
        <v>55</v>
      </c>
      <c r="E156" s="55" t="s">
        <v>467</v>
      </c>
      <c r="F156" s="56" t="s">
        <v>468</v>
      </c>
      <c r="G156" s="57" t="s">
        <v>63</v>
      </c>
      <c r="H156" s="80">
        <v>600</v>
      </c>
      <c r="I156" s="81">
        <v>251</v>
      </c>
      <c r="J156" s="11"/>
      <c r="K156" s="58"/>
      <c r="L156" s="59"/>
      <c r="M156" s="60"/>
      <c r="N156" s="60"/>
      <c r="O156" s="60"/>
      <c r="P156" s="60"/>
      <c r="Q156" s="60"/>
      <c r="R156" s="61"/>
      <c r="S156" s="76"/>
      <c r="T156" s="76"/>
      <c r="AA156" s="62"/>
      <c r="AC156" s="62"/>
      <c r="AD156" s="62"/>
      <c r="AH156" s="7"/>
      <c r="AN156" s="63"/>
      <c r="AO156" s="63"/>
      <c r="AP156" s="63"/>
      <c r="AQ156" s="63"/>
      <c r="AR156" s="63"/>
      <c r="AS156" s="7"/>
      <c r="AT156" s="63"/>
      <c r="AU156" s="7"/>
      <c r="AV156" s="62"/>
    </row>
    <row r="157" spans="1:48" s="2" customFormat="1" ht="24" customHeight="1" x14ac:dyDescent="0.2">
      <c r="A157" s="76"/>
      <c r="B157" s="53"/>
      <c r="C157" s="54" t="s">
        <v>470</v>
      </c>
      <c r="D157" s="54" t="s">
        <v>55</v>
      </c>
      <c r="E157" s="55" t="s">
        <v>471</v>
      </c>
      <c r="F157" s="56" t="s">
        <v>472</v>
      </c>
      <c r="G157" s="57" t="s">
        <v>63</v>
      </c>
      <c r="H157" s="80">
        <v>70</v>
      </c>
      <c r="I157" s="81">
        <v>385</v>
      </c>
      <c r="J157" s="11"/>
      <c r="K157" s="58"/>
      <c r="L157" s="59"/>
      <c r="M157" s="60"/>
      <c r="N157" s="60"/>
      <c r="O157" s="60"/>
      <c r="P157" s="60"/>
      <c r="Q157" s="60"/>
      <c r="R157" s="61"/>
      <c r="S157" s="76"/>
      <c r="T157" s="76"/>
      <c r="AA157" s="62"/>
      <c r="AC157" s="62"/>
      <c r="AD157" s="62"/>
      <c r="AH157" s="7"/>
      <c r="AN157" s="63"/>
      <c r="AO157" s="63"/>
      <c r="AP157" s="63"/>
      <c r="AQ157" s="63"/>
      <c r="AR157" s="63"/>
      <c r="AS157" s="7"/>
      <c r="AT157" s="63"/>
      <c r="AU157" s="7"/>
      <c r="AV157" s="62"/>
    </row>
    <row r="158" spans="1:48" s="2" customFormat="1" ht="36" customHeight="1" x14ac:dyDescent="0.2">
      <c r="A158" s="76"/>
      <c r="B158" s="53"/>
      <c r="C158" s="54" t="s">
        <v>474</v>
      </c>
      <c r="D158" s="54" t="s">
        <v>55</v>
      </c>
      <c r="E158" s="55" t="s">
        <v>475</v>
      </c>
      <c r="F158" s="56" t="s">
        <v>476</v>
      </c>
      <c r="G158" s="57" t="s">
        <v>63</v>
      </c>
      <c r="H158" s="80">
        <v>170</v>
      </c>
      <c r="I158" s="81">
        <v>470</v>
      </c>
      <c r="J158" s="11"/>
      <c r="K158" s="58"/>
      <c r="L158" s="59"/>
      <c r="M158" s="60"/>
      <c r="N158" s="60"/>
      <c r="O158" s="60"/>
      <c r="P158" s="60"/>
      <c r="Q158" s="60"/>
      <c r="R158" s="61"/>
      <c r="S158" s="76"/>
      <c r="T158" s="76"/>
      <c r="AA158" s="62"/>
      <c r="AC158" s="62"/>
      <c r="AD158" s="62"/>
      <c r="AH158" s="7"/>
      <c r="AN158" s="63"/>
      <c r="AO158" s="63"/>
      <c r="AP158" s="63"/>
      <c r="AQ158" s="63"/>
      <c r="AR158" s="63"/>
      <c r="AS158" s="7"/>
      <c r="AT158" s="63"/>
      <c r="AU158" s="7"/>
      <c r="AV158" s="62"/>
    </row>
    <row r="159" spans="1:48" s="2" customFormat="1" ht="16.5" customHeight="1" x14ac:dyDescent="0.2">
      <c r="A159" s="76"/>
      <c r="B159" s="53"/>
      <c r="C159" s="64" t="s">
        <v>478</v>
      </c>
      <c r="D159" s="64" t="s">
        <v>111</v>
      </c>
      <c r="E159" s="65" t="s">
        <v>479</v>
      </c>
      <c r="F159" s="66" t="s">
        <v>480</v>
      </c>
      <c r="G159" s="67" t="s">
        <v>63</v>
      </c>
      <c r="H159" s="83">
        <v>550</v>
      </c>
      <c r="I159" s="84">
        <v>350</v>
      </c>
      <c r="J159" s="68"/>
      <c r="K159" s="69"/>
      <c r="L159" s="70"/>
      <c r="M159" s="60"/>
      <c r="N159" s="60"/>
      <c r="O159" s="60"/>
      <c r="P159" s="60"/>
      <c r="Q159" s="60"/>
      <c r="R159" s="61"/>
      <c r="S159" s="76"/>
      <c r="T159" s="76"/>
      <c r="AA159" s="62"/>
      <c r="AC159" s="62"/>
      <c r="AD159" s="62"/>
      <c r="AH159" s="7"/>
      <c r="AN159" s="63"/>
      <c r="AO159" s="63"/>
      <c r="AP159" s="63"/>
      <c r="AQ159" s="63"/>
      <c r="AR159" s="63"/>
      <c r="AS159" s="7"/>
      <c r="AT159" s="63"/>
      <c r="AU159" s="7"/>
      <c r="AV159" s="62"/>
    </row>
    <row r="160" spans="1:48" s="2" customFormat="1" ht="48" customHeight="1" x14ac:dyDescent="0.2">
      <c r="A160" s="76"/>
      <c r="B160" s="53"/>
      <c r="C160" s="54" t="s">
        <v>482</v>
      </c>
      <c r="D160" s="54" t="s">
        <v>55</v>
      </c>
      <c r="E160" s="55" t="s">
        <v>483</v>
      </c>
      <c r="F160" s="56" t="s">
        <v>484</v>
      </c>
      <c r="G160" s="57" t="s">
        <v>176</v>
      </c>
      <c r="H160" s="80">
        <v>15.333333333333334</v>
      </c>
      <c r="I160" s="81">
        <v>750</v>
      </c>
      <c r="J160" s="11"/>
      <c r="K160" s="58"/>
      <c r="L160" s="59"/>
      <c r="M160" s="60"/>
      <c r="N160" s="60"/>
      <c r="O160" s="60"/>
      <c r="P160" s="60"/>
      <c r="Q160" s="60"/>
      <c r="R160" s="61"/>
      <c r="S160" s="76"/>
      <c r="T160" s="76"/>
      <c r="AA160" s="62"/>
      <c r="AC160" s="62"/>
      <c r="AD160" s="62"/>
      <c r="AH160" s="7"/>
      <c r="AN160" s="63"/>
      <c r="AO160" s="63"/>
      <c r="AP160" s="63"/>
      <c r="AQ160" s="63"/>
      <c r="AR160" s="63"/>
      <c r="AS160" s="7"/>
      <c r="AT160" s="63"/>
      <c r="AU160" s="7"/>
      <c r="AV160" s="62"/>
    </row>
    <row r="161" spans="1:48" s="6" customFormat="1" ht="22.9" customHeight="1" x14ac:dyDescent="0.2">
      <c r="B161" s="43"/>
      <c r="D161" s="44" t="s">
        <v>10</v>
      </c>
      <c r="E161" s="52" t="s">
        <v>486</v>
      </c>
      <c r="F161" s="52" t="s">
        <v>487</v>
      </c>
      <c r="H161" s="82"/>
      <c r="J161" s="43"/>
      <c r="K161" s="46"/>
      <c r="L161" s="47"/>
      <c r="M161" s="47"/>
      <c r="N161" s="48"/>
      <c r="O161" s="47"/>
      <c r="P161" s="48"/>
      <c r="Q161" s="47"/>
      <c r="R161" s="49"/>
      <c r="AA161" s="44"/>
      <c r="AC161" s="50"/>
      <c r="AD161" s="50"/>
      <c r="AH161" s="44"/>
      <c r="AT161" s="51"/>
    </row>
    <row r="162" spans="1:48" s="2" customFormat="1" ht="16.5" customHeight="1" x14ac:dyDescent="0.2">
      <c r="A162" s="76"/>
      <c r="B162" s="53"/>
      <c r="C162" s="54" t="s">
        <v>488</v>
      </c>
      <c r="D162" s="54" t="s">
        <v>55</v>
      </c>
      <c r="E162" s="55" t="s">
        <v>459</v>
      </c>
      <c r="F162" s="56" t="s">
        <v>460</v>
      </c>
      <c r="G162" s="57" t="s">
        <v>63</v>
      </c>
      <c r="H162" s="80">
        <v>1700</v>
      </c>
      <c r="I162" s="81">
        <v>15</v>
      </c>
      <c r="J162" s="11"/>
      <c r="K162" s="58"/>
      <c r="L162" s="59"/>
      <c r="M162" s="60"/>
      <c r="N162" s="60"/>
      <c r="O162" s="60"/>
      <c r="P162" s="60"/>
      <c r="Q162" s="60"/>
      <c r="R162" s="61"/>
      <c r="S162" s="76"/>
      <c r="T162" s="76"/>
      <c r="AA162" s="62"/>
      <c r="AC162" s="62"/>
      <c r="AD162" s="62"/>
      <c r="AH162" s="7"/>
      <c r="AN162" s="63"/>
      <c r="AO162" s="63"/>
      <c r="AP162" s="63"/>
      <c r="AQ162" s="63"/>
      <c r="AR162" s="63"/>
      <c r="AS162" s="7"/>
      <c r="AT162" s="63"/>
      <c r="AU162" s="7"/>
      <c r="AV162" s="62"/>
    </row>
    <row r="163" spans="1:48" s="2" customFormat="1" ht="24" customHeight="1" x14ac:dyDescent="0.2">
      <c r="A163" s="76"/>
      <c r="B163" s="53"/>
      <c r="C163" s="54" t="s">
        <v>490</v>
      </c>
      <c r="D163" s="54" t="s">
        <v>55</v>
      </c>
      <c r="E163" s="55" t="s">
        <v>491</v>
      </c>
      <c r="F163" s="56" t="s">
        <v>492</v>
      </c>
      <c r="G163" s="57" t="s">
        <v>63</v>
      </c>
      <c r="H163" s="80">
        <v>1700</v>
      </c>
      <c r="I163" s="81">
        <v>38</v>
      </c>
      <c r="J163" s="11"/>
      <c r="K163" s="58"/>
      <c r="L163" s="59"/>
      <c r="M163" s="60"/>
      <c r="N163" s="60"/>
      <c r="O163" s="60"/>
      <c r="P163" s="60"/>
      <c r="Q163" s="60"/>
      <c r="R163" s="61"/>
      <c r="S163" s="76"/>
      <c r="T163" s="76"/>
      <c r="AA163" s="62"/>
      <c r="AC163" s="62"/>
      <c r="AD163" s="62"/>
      <c r="AH163" s="7"/>
      <c r="AN163" s="63"/>
      <c r="AO163" s="63"/>
      <c r="AP163" s="63"/>
      <c r="AQ163" s="63"/>
      <c r="AR163" s="63"/>
      <c r="AS163" s="7"/>
      <c r="AT163" s="63"/>
      <c r="AU163" s="7"/>
      <c r="AV163" s="62"/>
    </row>
    <row r="164" spans="1:48" s="2" customFormat="1" ht="24" customHeight="1" x14ac:dyDescent="0.2">
      <c r="A164" s="76"/>
      <c r="B164" s="53"/>
      <c r="C164" s="54" t="s">
        <v>494</v>
      </c>
      <c r="D164" s="54" t="s">
        <v>55</v>
      </c>
      <c r="E164" s="55" t="s">
        <v>495</v>
      </c>
      <c r="F164" s="56" t="s">
        <v>496</v>
      </c>
      <c r="G164" s="57" t="s">
        <v>63</v>
      </c>
      <c r="H164" s="80">
        <v>1700</v>
      </c>
      <c r="I164" s="81">
        <v>385</v>
      </c>
      <c r="J164" s="11"/>
      <c r="K164" s="58"/>
      <c r="L164" s="59"/>
      <c r="M164" s="60"/>
      <c r="N164" s="60"/>
      <c r="O164" s="60"/>
      <c r="P164" s="60"/>
      <c r="Q164" s="60"/>
      <c r="R164" s="61"/>
      <c r="S164" s="76"/>
      <c r="T164" s="76"/>
      <c r="AA164" s="62"/>
      <c r="AC164" s="62"/>
      <c r="AD164" s="62"/>
      <c r="AH164" s="7"/>
      <c r="AN164" s="63"/>
      <c r="AO164" s="63"/>
      <c r="AP164" s="63"/>
      <c r="AQ164" s="63"/>
      <c r="AR164" s="63"/>
      <c r="AS164" s="7"/>
      <c r="AT164" s="63"/>
      <c r="AU164" s="7"/>
      <c r="AV164" s="62"/>
    </row>
    <row r="165" spans="1:48" s="2" customFormat="1" ht="24" customHeight="1" x14ac:dyDescent="0.2">
      <c r="A165" s="76"/>
      <c r="B165" s="53"/>
      <c r="C165" s="54" t="s">
        <v>498</v>
      </c>
      <c r="D165" s="54" t="s">
        <v>55</v>
      </c>
      <c r="E165" s="55" t="s">
        <v>499</v>
      </c>
      <c r="F165" s="56" t="s">
        <v>500</v>
      </c>
      <c r="G165" s="57" t="s">
        <v>63</v>
      </c>
      <c r="H165" s="80">
        <v>1700</v>
      </c>
      <c r="I165" s="81">
        <v>150</v>
      </c>
      <c r="J165" s="11"/>
      <c r="K165" s="58"/>
      <c r="L165" s="59"/>
      <c r="M165" s="60"/>
      <c r="N165" s="60"/>
      <c r="O165" s="60"/>
      <c r="P165" s="60"/>
      <c r="Q165" s="60"/>
      <c r="R165" s="61"/>
      <c r="S165" s="76"/>
      <c r="T165" s="76"/>
      <c r="AA165" s="62"/>
      <c r="AC165" s="62"/>
      <c r="AD165" s="62"/>
      <c r="AH165" s="7"/>
      <c r="AN165" s="63"/>
      <c r="AO165" s="63"/>
      <c r="AP165" s="63"/>
      <c r="AQ165" s="63"/>
      <c r="AR165" s="63"/>
      <c r="AS165" s="7"/>
      <c r="AT165" s="63"/>
      <c r="AU165" s="7"/>
      <c r="AV165" s="62"/>
    </row>
    <row r="166" spans="1:48" s="2" customFormat="1" ht="16.5" customHeight="1" x14ac:dyDescent="0.2">
      <c r="A166" s="76"/>
      <c r="B166" s="53"/>
      <c r="C166" s="64" t="s">
        <v>502</v>
      </c>
      <c r="D166" s="64" t="s">
        <v>111</v>
      </c>
      <c r="E166" s="65" t="s">
        <v>503</v>
      </c>
      <c r="F166" s="66" t="s">
        <v>504</v>
      </c>
      <c r="G166" s="67" t="s">
        <v>63</v>
      </c>
      <c r="H166" s="83">
        <v>2400</v>
      </c>
      <c r="I166" s="84">
        <v>280</v>
      </c>
      <c r="J166" s="68"/>
      <c r="K166" s="69"/>
      <c r="L166" s="70"/>
      <c r="M166" s="60"/>
      <c r="N166" s="60"/>
      <c r="O166" s="60"/>
      <c r="P166" s="60"/>
      <c r="Q166" s="60"/>
      <c r="R166" s="61"/>
      <c r="S166" s="76"/>
      <c r="T166" s="76"/>
      <c r="AA166" s="62"/>
      <c r="AC166" s="62"/>
      <c r="AD166" s="62"/>
      <c r="AH166" s="7"/>
      <c r="AN166" s="63"/>
      <c r="AO166" s="63"/>
      <c r="AP166" s="63"/>
      <c r="AQ166" s="63"/>
      <c r="AR166" s="63"/>
      <c r="AS166" s="7"/>
      <c r="AT166" s="63"/>
      <c r="AU166" s="7"/>
      <c r="AV166" s="62"/>
    </row>
    <row r="167" spans="1:48" s="2" customFormat="1" ht="24" customHeight="1" x14ac:dyDescent="0.2">
      <c r="A167" s="76"/>
      <c r="B167" s="53"/>
      <c r="C167" s="54" t="s">
        <v>506</v>
      </c>
      <c r="D167" s="54" t="s">
        <v>55</v>
      </c>
      <c r="E167" s="55" t="s">
        <v>507</v>
      </c>
      <c r="F167" s="56" t="s">
        <v>508</v>
      </c>
      <c r="G167" s="57" t="s">
        <v>99</v>
      </c>
      <c r="H167" s="80">
        <v>2400</v>
      </c>
      <c r="I167" s="81">
        <v>58</v>
      </c>
      <c r="J167" s="11"/>
      <c r="K167" s="58"/>
      <c r="L167" s="59"/>
      <c r="M167" s="60"/>
      <c r="N167" s="60"/>
      <c r="O167" s="60"/>
      <c r="P167" s="60"/>
      <c r="Q167" s="60"/>
      <c r="R167" s="61"/>
      <c r="S167" s="76"/>
      <c r="T167" s="76"/>
      <c r="AA167" s="62"/>
      <c r="AC167" s="62"/>
      <c r="AD167" s="62"/>
      <c r="AH167" s="7"/>
      <c r="AN167" s="63"/>
      <c r="AO167" s="63"/>
      <c r="AP167" s="63"/>
      <c r="AQ167" s="63"/>
      <c r="AR167" s="63"/>
      <c r="AS167" s="7"/>
      <c r="AT167" s="63"/>
      <c r="AU167" s="7"/>
      <c r="AV167" s="62"/>
    </row>
    <row r="168" spans="1:48" s="2" customFormat="1" ht="16.5" customHeight="1" x14ac:dyDescent="0.2">
      <c r="A168" s="76"/>
      <c r="B168" s="53"/>
      <c r="C168" s="54" t="s">
        <v>510</v>
      </c>
      <c r="D168" s="54" t="s">
        <v>55</v>
      </c>
      <c r="E168" s="55" t="s">
        <v>511</v>
      </c>
      <c r="F168" s="56" t="s">
        <v>512</v>
      </c>
      <c r="G168" s="57" t="s">
        <v>99</v>
      </c>
      <c r="H168" s="80">
        <v>300</v>
      </c>
      <c r="I168" s="81">
        <v>135</v>
      </c>
      <c r="J168" s="11"/>
      <c r="K168" s="58"/>
      <c r="L168" s="59"/>
      <c r="M168" s="60"/>
      <c r="N168" s="60"/>
      <c r="O168" s="60"/>
      <c r="P168" s="60"/>
      <c r="Q168" s="60"/>
      <c r="R168" s="61"/>
      <c r="S168" s="76"/>
      <c r="T168" s="76"/>
      <c r="AA168" s="62"/>
      <c r="AC168" s="62"/>
      <c r="AD168" s="62"/>
      <c r="AH168" s="7"/>
      <c r="AN168" s="63"/>
      <c r="AO168" s="63"/>
      <c r="AP168" s="63"/>
      <c r="AQ168" s="63"/>
      <c r="AR168" s="63"/>
      <c r="AS168" s="7"/>
      <c r="AT168" s="63"/>
      <c r="AU168" s="7"/>
      <c r="AV168" s="62"/>
    </row>
    <row r="169" spans="1:48" s="2" customFormat="1" ht="16.5" customHeight="1" x14ac:dyDescent="0.2">
      <c r="A169" s="76"/>
      <c r="B169" s="53"/>
      <c r="C169" s="64" t="s">
        <v>514</v>
      </c>
      <c r="D169" s="64" t="s">
        <v>111</v>
      </c>
      <c r="E169" s="65" t="s">
        <v>515</v>
      </c>
      <c r="F169" s="66" t="s">
        <v>516</v>
      </c>
      <c r="G169" s="67" t="s">
        <v>99</v>
      </c>
      <c r="H169" s="83">
        <v>350</v>
      </c>
      <c r="I169" s="84">
        <v>26</v>
      </c>
      <c r="J169" s="68"/>
      <c r="K169" s="69"/>
      <c r="L169" s="70"/>
      <c r="M169" s="60"/>
      <c r="N169" s="60"/>
      <c r="O169" s="60"/>
      <c r="P169" s="60"/>
      <c r="Q169" s="60"/>
      <c r="R169" s="61"/>
      <c r="S169" s="76"/>
      <c r="T169" s="76"/>
      <c r="AA169" s="62"/>
      <c r="AC169" s="62"/>
      <c r="AD169" s="62"/>
      <c r="AH169" s="7"/>
      <c r="AN169" s="63"/>
      <c r="AO169" s="63"/>
      <c r="AP169" s="63"/>
      <c r="AQ169" s="63"/>
      <c r="AR169" s="63"/>
      <c r="AS169" s="7"/>
      <c r="AT169" s="63"/>
      <c r="AU169" s="7"/>
      <c r="AV169" s="62"/>
    </row>
    <row r="170" spans="1:48" s="2" customFormat="1" ht="36" customHeight="1" x14ac:dyDescent="0.2">
      <c r="A170" s="76"/>
      <c r="B170" s="53"/>
      <c r="C170" s="54" t="s">
        <v>518</v>
      </c>
      <c r="D170" s="54" t="s">
        <v>55</v>
      </c>
      <c r="E170" s="55" t="s">
        <v>519</v>
      </c>
      <c r="F170" s="56" t="s">
        <v>520</v>
      </c>
      <c r="G170" s="57" t="s">
        <v>176</v>
      </c>
      <c r="H170" s="80">
        <v>40</v>
      </c>
      <c r="I170" s="81">
        <v>500</v>
      </c>
      <c r="J170" s="11"/>
      <c r="K170" s="58"/>
      <c r="L170" s="59"/>
      <c r="M170" s="60"/>
      <c r="N170" s="60"/>
      <c r="O170" s="60"/>
      <c r="P170" s="60"/>
      <c r="Q170" s="60"/>
      <c r="R170" s="61"/>
      <c r="S170" s="76"/>
      <c r="T170" s="76"/>
      <c r="AA170" s="62"/>
      <c r="AC170" s="62"/>
      <c r="AD170" s="62"/>
      <c r="AH170" s="7"/>
      <c r="AN170" s="63"/>
      <c r="AO170" s="63"/>
      <c r="AP170" s="63"/>
      <c r="AQ170" s="63"/>
      <c r="AR170" s="63"/>
      <c r="AS170" s="7"/>
      <c r="AT170" s="63"/>
      <c r="AU170" s="7"/>
      <c r="AV170" s="62"/>
    </row>
    <row r="171" spans="1:48" s="6" customFormat="1" ht="22.9" customHeight="1" x14ac:dyDescent="0.2">
      <c r="B171" s="43"/>
      <c r="D171" s="44" t="s">
        <v>10</v>
      </c>
      <c r="E171" s="52" t="s">
        <v>522</v>
      </c>
      <c r="F171" s="52" t="s">
        <v>523</v>
      </c>
      <c r="H171" s="82"/>
      <c r="J171" s="43"/>
      <c r="K171" s="46"/>
      <c r="L171" s="47"/>
      <c r="M171" s="47"/>
      <c r="N171" s="48"/>
      <c r="O171" s="47"/>
      <c r="P171" s="48"/>
      <c r="Q171" s="47"/>
      <c r="R171" s="49"/>
      <c r="AA171" s="44"/>
      <c r="AC171" s="50"/>
      <c r="AD171" s="50"/>
      <c r="AH171" s="44"/>
      <c r="AT171" s="51"/>
    </row>
    <row r="172" spans="1:48" s="2" customFormat="1" ht="24" customHeight="1" x14ac:dyDescent="0.2">
      <c r="A172" s="76"/>
      <c r="B172" s="53"/>
      <c r="C172" s="54" t="s">
        <v>524</v>
      </c>
      <c r="D172" s="54" t="s">
        <v>55</v>
      </c>
      <c r="E172" s="55" t="s">
        <v>525</v>
      </c>
      <c r="F172" s="56" t="s">
        <v>526</v>
      </c>
      <c r="G172" s="57" t="s">
        <v>63</v>
      </c>
      <c r="H172" s="80">
        <v>1000</v>
      </c>
      <c r="I172" s="81">
        <v>120</v>
      </c>
      <c r="J172" s="11"/>
      <c r="K172" s="58"/>
      <c r="L172" s="59"/>
      <c r="M172" s="60"/>
      <c r="N172" s="60"/>
      <c r="O172" s="60"/>
      <c r="P172" s="60"/>
      <c r="Q172" s="60"/>
      <c r="R172" s="61"/>
      <c r="S172" s="76"/>
      <c r="T172" s="76"/>
      <c r="AA172" s="62"/>
      <c r="AC172" s="62"/>
      <c r="AD172" s="62"/>
      <c r="AH172" s="7"/>
      <c r="AN172" s="63"/>
      <c r="AO172" s="63"/>
      <c r="AP172" s="63"/>
      <c r="AQ172" s="63"/>
      <c r="AR172" s="63"/>
      <c r="AS172" s="7"/>
      <c r="AT172" s="63"/>
      <c r="AU172" s="7"/>
      <c r="AV172" s="62"/>
    </row>
    <row r="173" spans="1:48" s="2" customFormat="1" ht="24" customHeight="1" x14ac:dyDescent="0.2">
      <c r="A173" s="76"/>
      <c r="B173" s="53"/>
      <c r="C173" s="54" t="s">
        <v>528</v>
      </c>
      <c r="D173" s="54" t="s">
        <v>55</v>
      </c>
      <c r="E173" s="55" t="s">
        <v>529</v>
      </c>
      <c r="F173" s="56" t="s">
        <v>530</v>
      </c>
      <c r="G173" s="57" t="s">
        <v>63</v>
      </c>
      <c r="H173" s="80">
        <v>1000</v>
      </c>
      <c r="I173" s="81">
        <v>32</v>
      </c>
      <c r="J173" s="11"/>
      <c r="K173" s="58"/>
      <c r="L173" s="59"/>
      <c r="M173" s="60"/>
      <c r="N173" s="60"/>
      <c r="O173" s="60"/>
      <c r="P173" s="60"/>
      <c r="Q173" s="60"/>
      <c r="R173" s="61"/>
      <c r="S173" s="76"/>
      <c r="T173" s="76"/>
      <c r="AA173" s="62"/>
      <c r="AC173" s="62"/>
      <c r="AD173" s="62"/>
      <c r="AH173" s="7"/>
      <c r="AN173" s="63"/>
      <c r="AO173" s="63"/>
      <c r="AP173" s="63"/>
      <c r="AQ173" s="63"/>
      <c r="AR173" s="63"/>
      <c r="AS173" s="7"/>
      <c r="AT173" s="63"/>
      <c r="AU173" s="7"/>
      <c r="AV173" s="62"/>
    </row>
    <row r="174" spans="1:48" s="2" customFormat="1" ht="24" customHeight="1" x14ac:dyDescent="0.2">
      <c r="A174" s="76"/>
      <c r="B174" s="53"/>
      <c r="C174" s="54" t="s">
        <v>532</v>
      </c>
      <c r="D174" s="54" t="s">
        <v>55</v>
      </c>
      <c r="E174" s="55" t="s">
        <v>533</v>
      </c>
      <c r="F174" s="56" t="s">
        <v>534</v>
      </c>
      <c r="G174" s="57" t="s">
        <v>63</v>
      </c>
      <c r="H174" s="80">
        <v>1000</v>
      </c>
      <c r="I174" s="81">
        <v>410</v>
      </c>
      <c r="J174" s="11"/>
      <c r="K174" s="58"/>
      <c r="L174" s="59"/>
      <c r="M174" s="60"/>
      <c r="N174" s="60"/>
      <c r="O174" s="60"/>
      <c r="P174" s="60"/>
      <c r="Q174" s="60"/>
      <c r="R174" s="61"/>
      <c r="S174" s="76"/>
      <c r="T174" s="76"/>
      <c r="AA174" s="62"/>
      <c r="AC174" s="62"/>
      <c r="AD174" s="62"/>
      <c r="AH174" s="7"/>
      <c r="AN174" s="63"/>
      <c r="AO174" s="63"/>
      <c r="AP174" s="63"/>
      <c r="AQ174" s="63"/>
      <c r="AR174" s="63"/>
      <c r="AS174" s="7"/>
      <c r="AT174" s="63"/>
      <c r="AU174" s="7"/>
      <c r="AV174" s="62"/>
    </row>
    <row r="175" spans="1:48" s="2" customFormat="1" ht="36" customHeight="1" x14ac:dyDescent="0.2">
      <c r="A175" s="76"/>
      <c r="B175" s="53"/>
      <c r="C175" s="54" t="s">
        <v>536</v>
      </c>
      <c r="D175" s="54" t="s">
        <v>55</v>
      </c>
      <c r="E175" s="55" t="s">
        <v>537</v>
      </c>
      <c r="F175" s="56" t="s">
        <v>538</v>
      </c>
      <c r="G175" s="57" t="s">
        <v>63</v>
      </c>
      <c r="H175" s="80">
        <v>1000</v>
      </c>
      <c r="I175" s="81">
        <v>480</v>
      </c>
      <c r="J175" s="11"/>
      <c r="K175" s="58"/>
      <c r="L175" s="59"/>
      <c r="M175" s="60"/>
      <c r="N175" s="60"/>
      <c r="O175" s="60"/>
      <c r="P175" s="60"/>
      <c r="Q175" s="60"/>
      <c r="R175" s="61"/>
      <c r="S175" s="76"/>
      <c r="T175" s="76"/>
      <c r="AA175" s="62"/>
      <c r="AC175" s="62"/>
      <c r="AD175" s="62"/>
      <c r="AH175" s="7"/>
      <c r="AN175" s="63"/>
      <c r="AO175" s="63"/>
      <c r="AP175" s="63"/>
      <c r="AQ175" s="63"/>
      <c r="AR175" s="63"/>
      <c r="AS175" s="7"/>
      <c r="AT175" s="63"/>
      <c r="AU175" s="7"/>
      <c r="AV175" s="62"/>
    </row>
    <row r="176" spans="1:48" s="2" customFormat="1" ht="16.5" customHeight="1" x14ac:dyDescent="0.2">
      <c r="A176" s="76"/>
      <c r="B176" s="53"/>
      <c r="C176" s="64" t="s">
        <v>540</v>
      </c>
      <c r="D176" s="64" t="s">
        <v>111</v>
      </c>
      <c r="E176" s="65" t="s">
        <v>541</v>
      </c>
      <c r="F176" s="66" t="s">
        <v>542</v>
      </c>
      <c r="G176" s="67" t="s">
        <v>63</v>
      </c>
      <c r="H176" s="83">
        <v>1050</v>
      </c>
      <c r="I176" s="84">
        <v>310</v>
      </c>
      <c r="J176" s="68"/>
      <c r="K176" s="69"/>
      <c r="L176" s="70"/>
      <c r="M176" s="60"/>
      <c r="N176" s="60"/>
      <c r="O176" s="60"/>
      <c r="P176" s="60"/>
      <c r="Q176" s="60"/>
      <c r="R176" s="61"/>
      <c r="S176" s="76"/>
      <c r="T176" s="76"/>
      <c r="AA176" s="62"/>
      <c r="AC176" s="62"/>
      <c r="AD176" s="62"/>
      <c r="AH176" s="7"/>
      <c r="AN176" s="63"/>
      <c r="AO176" s="63"/>
      <c r="AP176" s="63"/>
      <c r="AQ176" s="63"/>
      <c r="AR176" s="63"/>
      <c r="AS176" s="7"/>
      <c r="AT176" s="63"/>
      <c r="AU176" s="7"/>
      <c r="AV176" s="62"/>
    </row>
    <row r="177" spans="1:48" s="2" customFormat="1" ht="24" customHeight="1" x14ac:dyDescent="0.2">
      <c r="A177" s="76"/>
      <c r="B177" s="53"/>
      <c r="C177" s="54" t="s">
        <v>544</v>
      </c>
      <c r="D177" s="54" t="s">
        <v>55</v>
      </c>
      <c r="E177" s="55" t="s">
        <v>545</v>
      </c>
      <c r="F177" s="56" t="s">
        <v>546</v>
      </c>
      <c r="G177" s="57" t="s">
        <v>99</v>
      </c>
      <c r="H177" s="80">
        <v>100</v>
      </c>
      <c r="I177" s="81">
        <v>165</v>
      </c>
      <c r="J177" s="11"/>
      <c r="K177" s="58"/>
      <c r="L177" s="59"/>
      <c r="M177" s="60"/>
      <c r="N177" s="60"/>
      <c r="O177" s="60"/>
      <c r="P177" s="60"/>
      <c r="Q177" s="60"/>
      <c r="R177" s="61"/>
      <c r="S177" s="76"/>
      <c r="T177" s="76"/>
      <c r="AA177" s="62"/>
      <c r="AC177" s="62"/>
      <c r="AD177" s="62"/>
      <c r="AH177" s="7"/>
      <c r="AN177" s="63"/>
      <c r="AO177" s="63"/>
      <c r="AP177" s="63"/>
      <c r="AQ177" s="63"/>
      <c r="AR177" s="63"/>
      <c r="AS177" s="7"/>
      <c r="AT177" s="63"/>
      <c r="AU177" s="7"/>
      <c r="AV177" s="62"/>
    </row>
    <row r="178" spans="1:48" s="2" customFormat="1" ht="24" customHeight="1" x14ac:dyDescent="0.2">
      <c r="A178" s="76"/>
      <c r="B178" s="53"/>
      <c r="C178" s="54" t="s">
        <v>548</v>
      </c>
      <c r="D178" s="54" t="s">
        <v>55</v>
      </c>
      <c r="E178" s="55" t="s">
        <v>549</v>
      </c>
      <c r="F178" s="56" t="s">
        <v>550</v>
      </c>
      <c r="G178" s="57" t="s">
        <v>99</v>
      </c>
      <c r="H178" s="80">
        <v>100</v>
      </c>
      <c r="I178" s="81">
        <v>120</v>
      </c>
      <c r="J178" s="11"/>
      <c r="K178" s="58"/>
      <c r="L178" s="59"/>
      <c r="M178" s="60"/>
      <c r="N178" s="60"/>
      <c r="O178" s="60"/>
      <c r="P178" s="60"/>
      <c r="Q178" s="60"/>
      <c r="R178" s="61"/>
      <c r="S178" s="76"/>
      <c r="T178" s="76"/>
      <c r="AA178" s="62"/>
      <c r="AC178" s="62"/>
      <c r="AD178" s="62"/>
      <c r="AH178" s="7"/>
      <c r="AN178" s="63"/>
      <c r="AO178" s="63"/>
      <c r="AP178" s="63"/>
      <c r="AQ178" s="63"/>
      <c r="AR178" s="63"/>
      <c r="AS178" s="7"/>
      <c r="AT178" s="63"/>
      <c r="AU178" s="7"/>
      <c r="AV178" s="62"/>
    </row>
    <row r="179" spans="1:48" s="2" customFormat="1" ht="24" customHeight="1" x14ac:dyDescent="0.2">
      <c r="A179" s="76"/>
      <c r="B179" s="53"/>
      <c r="C179" s="54" t="s">
        <v>552</v>
      </c>
      <c r="D179" s="54" t="s">
        <v>55</v>
      </c>
      <c r="E179" s="55" t="s">
        <v>553</v>
      </c>
      <c r="F179" s="56" t="s">
        <v>554</v>
      </c>
      <c r="G179" s="57" t="s">
        <v>63</v>
      </c>
      <c r="H179" s="80">
        <v>35</v>
      </c>
      <c r="I179" s="81">
        <v>480</v>
      </c>
      <c r="J179" s="11"/>
      <c r="K179" s="58"/>
      <c r="L179" s="59"/>
      <c r="M179" s="60"/>
      <c r="N179" s="60"/>
      <c r="O179" s="60"/>
      <c r="P179" s="60"/>
      <c r="Q179" s="60"/>
      <c r="R179" s="61"/>
      <c r="S179" s="76"/>
      <c r="T179" s="76"/>
      <c r="AA179" s="62"/>
      <c r="AC179" s="62"/>
      <c r="AD179" s="62"/>
      <c r="AH179" s="7"/>
      <c r="AN179" s="63"/>
      <c r="AO179" s="63"/>
      <c r="AP179" s="63"/>
      <c r="AQ179" s="63"/>
      <c r="AR179" s="63"/>
      <c r="AS179" s="7"/>
      <c r="AT179" s="63"/>
      <c r="AU179" s="7"/>
      <c r="AV179" s="62"/>
    </row>
    <row r="180" spans="1:48" s="2" customFormat="1" ht="16.5" customHeight="1" x14ac:dyDescent="0.2">
      <c r="A180" s="76"/>
      <c r="B180" s="53"/>
      <c r="C180" s="64" t="s">
        <v>556</v>
      </c>
      <c r="D180" s="64" t="s">
        <v>111</v>
      </c>
      <c r="E180" s="65" t="s">
        <v>557</v>
      </c>
      <c r="F180" s="66" t="s">
        <v>558</v>
      </c>
      <c r="G180" s="67" t="s">
        <v>58</v>
      </c>
      <c r="H180" s="83">
        <v>35</v>
      </c>
      <c r="I180" s="84">
        <v>500</v>
      </c>
      <c r="J180" s="68"/>
      <c r="K180" s="69"/>
      <c r="L180" s="70"/>
      <c r="M180" s="60"/>
      <c r="N180" s="60"/>
      <c r="O180" s="60"/>
      <c r="P180" s="60"/>
      <c r="Q180" s="60"/>
      <c r="R180" s="61"/>
      <c r="S180" s="76"/>
      <c r="T180" s="76"/>
      <c r="AA180" s="62"/>
      <c r="AC180" s="62"/>
      <c r="AD180" s="62"/>
      <c r="AH180" s="7"/>
      <c r="AN180" s="63"/>
      <c r="AO180" s="63"/>
      <c r="AP180" s="63"/>
      <c r="AQ180" s="63"/>
      <c r="AR180" s="63"/>
      <c r="AS180" s="7"/>
      <c r="AT180" s="63"/>
      <c r="AU180" s="7"/>
      <c r="AV180" s="62"/>
    </row>
    <row r="181" spans="1:48" s="2" customFormat="1" ht="48" customHeight="1" x14ac:dyDescent="0.2">
      <c r="A181" s="76"/>
      <c r="B181" s="53"/>
      <c r="C181" s="54" t="s">
        <v>560</v>
      </c>
      <c r="D181" s="54" t="s">
        <v>55</v>
      </c>
      <c r="E181" s="55" t="s">
        <v>561</v>
      </c>
      <c r="F181" s="56" t="s">
        <v>562</v>
      </c>
      <c r="G181" s="57" t="s">
        <v>176</v>
      </c>
      <c r="H181" s="80">
        <v>5</v>
      </c>
      <c r="I181" s="81">
        <v>600</v>
      </c>
      <c r="J181" s="11"/>
      <c r="K181" s="58"/>
      <c r="L181" s="59"/>
      <c r="M181" s="60"/>
      <c r="N181" s="60"/>
      <c r="O181" s="60"/>
      <c r="P181" s="60"/>
      <c r="Q181" s="60"/>
      <c r="R181" s="61"/>
      <c r="S181" s="76"/>
      <c r="T181" s="76"/>
      <c r="AA181" s="62"/>
      <c r="AC181" s="62"/>
      <c r="AD181" s="62"/>
      <c r="AH181" s="7"/>
      <c r="AN181" s="63"/>
      <c r="AO181" s="63"/>
      <c r="AP181" s="63"/>
      <c r="AQ181" s="63"/>
      <c r="AR181" s="63"/>
      <c r="AS181" s="7"/>
      <c r="AT181" s="63"/>
      <c r="AU181" s="7"/>
      <c r="AV181" s="62"/>
    </row>
    <row r="182" spans="1:48" s="6" customFormat="1" ht="22.9" customHeight="1" x14ac:dyDescent="0.2">
      <c r="B182" s="43"/>
      <c r="D182" s="44" t="s">
        <v>10</v>
      </c>
      <c r="E182" s="52" t="s">
        <v>564</v>
      </c>
      <c r="F182" s="52" t="s">
        <v>565</v>
      </c>
      <c r="H182" s="82"/>
      <c r="J182" s="43"/>
      <c r="K182" s="46"/>
      <c r="L182" s="47"/>
      <c r="M182" s="47"/>
      <c r="N182" s="48"/>
      <c r="O182" s="47"/>
      <c r="P182" s="48"/>
      <c r="Q182" s="47"/>
      <c r="R182" s="49"/>
      <c r="AA182" s="44"/>
      <c r="AC182" s="50"/>
      <c r="AD182" s="50"/>
      <c r="AH182" s="44"/>
      <c r="AT182" s="51"/>
    </row>
    <row r="183" spans="1:48" s="2" customFormat="1" ht="24" customHeight="1" x14ac:dyDescent="0.2">
      <c r="A183" s="76"/>
      <c r="B183" s="53"/>
      <c r="C183" s="54" t="s">
        <v>566</v>
      </c>
      <c r="D183" s="54" t="s">
        <v>55</v>
      </c>
      <c r="E183" s="55" t="s">
        <v>567</v>
      </c>
      <c r="F183" s="56" t="s">
        <v>568</v>
      </c>
      <c r="G183" s="57" t="s">
        <v>63</v>
      </c>
      <c r="H183" s="80">
        <v>130</v>
      </c>
      <c r="I183" s="81">
        <v>110</v>
      </c>
      <c r="J183" s="11"/>
      <c r="K183" s="58"/>
      <c r="L183" s="59"/>
      <c r="M183" s="60"/>
      <c r="N183" s="60"/>
      <c r="O183" s="60"/>
      <c r="P183" s="60"/>
      <c r="Q183" s="60"/>
      <c r="R183" s="61"/>
      <c r="S183" s="76"/>
      <c r="T183" s="76"/>
      <c r="AA183" s="62"/>
      <c r="AC183" s="62"/>
      <c r="AD183" s="62"/>
      <c r="AH183" s="7"/>
      <c r="AN183" s="63"/>
      <c r="AO183" s="63"/>
      <c r="AP183" s="63"/>
      <c r="AQ183" s="63"/>
      <c r="AR183" s="63"/>
      <c r="AS183" s="7"/>
      <c r="AT183" s="63"/>
      <c r="AU183" s="7"/>
      <c r="AV183" s="62"/>
    </row>
    <row r="184" spans="1:48" s="2" customFormat="1" ht="24" customHeight="1" x14ac:dyDescent="0.2">
      <c r="A184" s="76"/>
      <c r="B184" s="53"/>
      <c r="C184" s="54" t="s">
        <v>570</v>
      </c>
      <c r="D184" s="54" t="s">
        <v>55</v>
      </c>
      <c r="E184" s="55" t="s">
        <v>571</v>
      </c>
      <c r="F184" s="56" t="s">
        <v>572</v>
      </c>
      <c r="G184" s="57" t="s">
        <v>63</v>
      </c>
      <c r="H184" s="80">
        <v>130</v>
      </c>
      <c r="I184" s="81">
        <v>100</v>
      </c>
      <c r="J184" s="11"/>
      <c r="K184" s="58"/>
      <c r="L184" s="59"/>
      <c r="M184" s="60"/>
      <c r="N184" s="60"/>
      <c r="O184" s="60"/>
      <c r="P184" s="60"/>
      <c r="Q184" s="60"/>
      <c r="R184" s="61"/>
      <c r="S184" s="76"/>
      <c r="T184" s="76"/>
      <c r="AA184" s="62"/>
      <c r="AC184" s="62"/>
      <c r="AD184" s="62"/>
      <c r="AH184" s="7"/>
      <c r="AN184" s="63"/>
      <c r="AO184" s="63"/>
      <c r="AP184" s="63"/>
      <c r="AQ184" s="63"/>
      <c r="AR184" s="63"/>
      <c r="AS184" s="7"/>
      <c r="AT184" s="63"/>
      <c r="AU184" s="7"/>
      <c r="AV184" s="62"/>
    </row>
    <row r="185" spans="1:48" s="2" customFormat="1" ht="36" customHeight="1" x14ac:dyDescent="0.2">
      <c r="A185" s="76"/>
      <c r="B185" s="53"/>
      <c r="C185" s="54" t="s">
        <v>574</v>
      </c>
      <c r="D185" s="54" t="s">
        <v>55</v>
      </c>
      <c r="E185" s="55" t="s">
        <v>575</v>
      </c>
      <c r="F185" s="56" t="s">
        <v>576</v>
      </c>
      <c r="G185" s="57" t="s">
        <v>63</v>
      </c>
      <c r="H185" s="80">
        <v>600</v>
      </c>
      <c r="I185" s="81">
        <v>48</v>
      </c>
      <c r="J185" s="11"/>
      <c r="K185" s="58"/>
      <c r="L185" s="59"/>
      <c r="M185" s="60"/>
      <c r="N185" s="60"/>
      <c r="O185" s="60"/>
      <c r="P185" s="60"/>
      <c r="Q185" s="60"/>
      <c r="R185" s="61"/>
      <c r="S185" s="76"/>
      <c r="T185" s="76"/>
      <c r="AA185" s="62"/>
      <c r="AC185" s="62"/>
      <c r="AD185" s="62"/>
      <c r="AH185" s="7"/>
      <c r="AN185" s="63"/>
      <c r="AO185" s="63"/>
      <c r="AP185" s="63"/>
      <c r="AQ185" s="63"/>
      <c r="AR185" s="63"/>
      <c r="AS185" s="7"/>
      <c r="AT185" s="63"/>
      <c r="AU185" s="7"/>
      <c r="AV185" s="62"/>
    </row>
    <row r="186" spans="1:48" s="2" customFormat="1" ht="36" customHeight="1" x14ac:dyDescent="0.2">
      <c r="A186" s="76"/>
      <c r="B186" s="53"/>
      <c r="C186" s="54" t="s">
        <v>578</v>
      </c>
      <c r="D186" s="54" t="s">
        <v>55</v>
      </c>
      <c r="E186" s="55" t="s">
        <v>579</v>
      </c>
      <c r="F186" s="56" t="s">
        <v>580</v>
      </c>
      <c r="G186" s="57" t="s">
        <v>63</v>
      </c>
      <c r="H186" s="80">
        <v>600</v>
      </c>
      <c r="I186" s="81">
        <v>80</v>
      </c>
      <c r="J186" s="11"/>
      <c r="K186" s="58"/>
      <c r="L186" s="59"/>
      <c r="M186" s="60"/>
      <c r="N186" s="60"/>
      <c r="O186" s="60"/>
      <c r="P186" s="60"/>
      <c r="Q186" s="60"/>
      <c r="R186" s="61"/>
      <c r="S186" s="76"/>
      <c r="T186" s="76"/>
      <c r="AA186" s="62"/>
      <c r="AC186" s="62"/>
      <c r="AD186" s="62"/>
      <c r="AH186" s="7"/>
      <c r="AN186" s="63"/>
      <c r="AO186" s="63"/>
      <c r="AP186" s="63"/>
      <c r="AQ186" s="63"/>
      <c r="AR186" s="63"/>
      <c r="AS186" s="7"/>
      <c r="AT186" s="63"/>
      <c r="AU186" s="7"/>
      <c r="AV186" s="62"/>
    </row>
    <row r="187" spans="1:48" s="6" customFormat="1" ht="22.9" customHeight="1" x14ac:dyDescent="0.2">
      <c r="B187" s="43"/>
      <c r="D187" s="44" t="s">
        <v>10</v>
      </c>
      <c r="E187" s="52" t="s">
        <v>582</v>
      </c>
      <c r="F187" s="52" t="s">
        <v>583</v>
      </c>
      <c r="H187" s="82"/>
      <c r="J187" s="43"/>
      <c r="K187" s="46"/>
      <c r="L187" s="47"/>
      <c r="M187" s="47"/>
      <c r="N187" s="48"/>
      <c r="O187" s="47"/>
      <c r="P187" s="48"/>
      <c r="Q187" s="47"/>
      <c r="R187" s="49"/>
      <c r="AA187" s="44"/>
      <c r="AC187" s="50"/>
      <c r="AD187" s="50"/>
      <c r="AH187" s="44"/>
      <c r="AT187" s="51"/>
    </row>
    <row r="188" spans="1:48" s="2" customFormat="1" ht="16.5" customHeight="1" x14ac:dyDescent="0.2">
      <c r="A188" s="76"/>
      <c r="B188" s="53"/>
      <c r="C188" s="54" t="s">
        <v>584</v>
      </c>
      <c r="D188" s="54" t="s">
        <v>55</v>
      </c>
      <c r="E188" s="55" t="s">
        <v>585</v>
      </c>
      <c r="F188" s="56" t="s">
        <v>586</v>
      </c>
      <c r="G188" s="57" t="s">
        <v>63</v>
      </c>
      <c r="H188" s="80">
        <v>100000</v>
      </c>
      <c r="I188" s="81">
        <v>36</v>
      </c>
      <c r="J188" s="11"/>
      <c r="K188" s="58"/>
      <c r="L188" s="59"/>
      <c r="M188" s="60"/>
      <c r="N188" s="60"/>
      <c r="O188" s="60"/>
      <c r="P188" s="60"/>
      <c r="Q188" s="60"/>
      <c r="R188" s="61"/>
      <c r="S188" s="76"/>
      <c r="T188" s="76"/>
      <c r="AA188" s="62"/>
      <c r="AC188" s="62"/>
      <c r="AD188" s="62"/>
      <c r="AH188" s="7"/>
      <c r="AN188" s="63"/>
      <c r="AO188" s="63"/>
      <c r="AP188" s="63"/>
      <c r="AQ188" s="63"/>
      <c r="AR188" s="63"/>
      <c r="AS188" s="7"/>
      <c r="AT188" s="63"/>
      <c r="AU188" s="7"/>
      <c r="AV188" s="62"/>
    </row>
    <row r="189" spans="1:48" s="2" customFormat="1" ht="24" customHeight="1" x14ac:dyDescent="0.2">
      <c r="A189" s="76"/>
      <c r="B189" s="53"/>
      <c r="C189" s="54" t="s">
        <v>588</v>
      </c>
      <c r="D189" s="54" t="s">
        <v>55</v>
      </c>
      <c r="E189" s="55" t="s">
        <v>589</v>
      </c>
      <c r="F189" s="56" t="s">
        <v>590</v>
      </c>
      <c r="G189" s="57" t="s">
        <v>63</v>
      </c>
      <c r="H189" s="80">
        <v>60000</v>
      </c>
      <c r="I189" s="81">
        <v>15</v>
      </c>
      <c r="J189" s="11"/>
      <c r="K189" s="58"/>
      <c r="L189" s="59"/>
      <c r="M189" s="60"/>
      <c r="N189" s="60"/>
      <c r="O189" s="60"/>
      <c r="P189" s="60"/>
      <c r="Q189" s="60"/>
      <c r="R189" s="61"/>
      <c r="S189" s="76"/>
      <c r="T189" s="76"/>
      <c r="AA189" s="62"/>
      <c r="AC189" s="62"/>
      <c r="AD189" s="62"/>
      <c r="AH189" s="7"/>
      <c r="AN189" s="63"/>
      <c r="AO189" s="63"/>
      <c r="AP189" s="63"/>
      <c r="AQ189" s="63"/>
      <c r="AR189" s="63"/>
      <c r="AS189" s="7"/>
      <c r="AT189" s="63"/>
      <c r="AU189" s="7"/>
      <c r="AV189" s="62"/>
    </row>
    <row r="190" spans="1:48" s="2" customFormat="1" ht="36" customHeight="1" x14ac:dyDescent="0.2">
      <c r="A190" s="76"/>
      <c r="B190" s="53"/>
      <c r="C190" s="54" t="s">
        <v>592</v>
      </c>
      <c r="D190" s="54" t="s">
        <v>55</v>
      </c>
      <c r="E190" s="55" t="s">
        <v>593</v>
      </c>
      <c r="F190" s="56" t="s">
        <v>594</v>
      </c>
      <c r="G190" s="57" t="s">
        <v>63</v>
      </c>
      <c r="H190" s="80">
        <v>250000</v>
      </c>
      <c r="I190" s="81">
        <v>58</v>
      </c>
      <c r="J190" s="11"/>
      <c r="K190" s="58"/>
      <c r="L190" s="59"/>
      <c r="M190" s="60"/>
      <c r="N190" s="60"/>
      <c r="O190" s="60"/>
      <c r="P190" s="60"/>
      <c r="Q190" s="60"/>
      <c r="R190" s="61"/>
      <c r="S190" s="76"/>
      <c r="T190" s="76"/>
      <c r="AA190" s="62"/>
      <c r="AC190" s="62"/>
      <c r="AD190" s="62"/>
      <c r="AH190" s="7"/>
      <c r="AN190" s="63"/>
      <c r="AO190" s="63"/>
      <c r="AP190" s="63"/>
      <c r="AQ190" s="63"/>
      <c r="AR190" s="63"/>
      <c r="AS190" s="7"/>
      <c r="AT190" s="63"/>
      <c r="AU190" s="7"/>
      <c r="AV190" s="62"/>
    </row>
    <row r="191" spans="1:48" s="2" customFormat="1" ht="36" customHeight="1" x14ac:dyDescent="0.2">
      <c r="A191" s="76"/>
      <c r="B191" s="53"/>
      <c r="C191" s="54" t="s">
        <v>596</v>
      </c>
      <c r="D191" s="54" t="s">
        <v>55</v>
      </c>
      <c r="E191" s="55" t="s">
        <v>597</v>
      </c>
      <c r="F191" s="56" t="s">
        <v>598</v>
      </c>
      <c r="G191" s="57" t="s">
        <v>63</v>
      </c>
      <c r="H191" s="80">
        <v>50000</v>
      </c>
      <c r="I191" s="81">
        <v>36</v>
      </c>
      <c r="J191" s="11"/>
      <c r="K191" s="71"/>
      <c r="L191" s="72"/>
      <c r="M191" s="73"/>
      <c r="N191" s="73"/>
      <c r="O191" s="73"/>
      <c r="P191" s="73"/>
      <c r="Q191" s="73"/>
      <c r="R191" s="74"/>
      <c r="S191" s="76"/>
      <c r="T191" s="76"/>
      <c r="AA191" s="62"/>
      <c r="AC191" s="62"/>
      <c r="AD191" s="62"/>
      <c r="AH191" s="7"/>
      <c r="AN191" s="63"/>
      <c r="AO191" s="63"/>
      <c r="AP191" s="63"/>
      <c r="AQ191" s="63"/>
      <c r="AR191" s="63"/>
      <c r="AS191" s="7"/>
      <c r="AT191" s="63"/>
      <c r="AU191" s="7"/>
      <c r="AV191" s="62"/>
    </row>
    <row r="192" spans="1:48" s="2" customFormat="1" ht="6.95" customHeight="1" x14ac:dyDescent="0.2">
      <c r="A192" s="76"/>
      <c r="B192" s="12"/>
      <c r="C192" s="13"/>
      <c r="D192" s="13"/>
      <c r="E192" s="13"/>
      <c r="F192" s="13"/>
      <c r="G192" s="13"/>
      <c r="H192" s="85"/>
      <c r="I192" s="13"/>
      <c r="J192" s="11"/>
      <c r="K192" s="76"/>
      <c r="M192" s="76"/>
      <c r="N192" s="76"/>
      <c r="O192" s="76"/>
      <c r="P192" s="76"/>
      <c r="Q192" s="76"/>
      <c r="R192" s="76"/>
      <c r="S192" s="76"/>
      <c r="T192" s="76"/>
    </row>
    <row r="193" spans="8:8" x14ac:dyDescent="0.2">
      <c r="H193" s="107"/>
    </row>
    <row r="194" spans="8:8" x14ac:dyDescent="0.2">
      <c r="H194" s="107"/>
    </row>
  </sheetData>
  <sheetProtection algorithmName="SHA-512" hashValue="JWIsCu+/ecitu5h6ejqYNO40Udo2zxrNxkN/46H0lBYSXb3AYAO7jl3ePhoQqrASiE3YQgveNOZH4feTUACMTA==" saltValue="+fTCSVASkYnKkLphHpbrGQ==" spinCount="100000" sheet="1" objects="1" scenarios="1"/>
  <mergeCells count="2">
    <mergeCell ref="E7:H7"/>
    <mergeCell ref="E9:H9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1"/>
  <sheetViews>
    <sheetView workbookViewId="0">
      <selection activeCell="AE6" sqref="AE6"/>
    </sheetView>
  </sheetViews>
  <sheetFormatPr defaultRowHeight="15" x14ac:dyDescent="0.3"/>
  <cols>
    <col min="1" max="1" width="1.33203125" style="164" customWidth="1"/>
    <col min="2" max="2" width="1.5" style="164" customWidth="1"/>
    <col min="3" max="3" width="3.5" style="164" customWidth="1"/>
    <col min="4" max="4" width="3.6640625" style="164" customWidth="1"/>
    <col min="5" max="5" width="14.6640625" style="164" customWidth="1"/>
    <col min="6" max="7" width="9.5" style="164" customWidth="1"/>
    <col min="8" max="8" width="10.6640625" style="164" customWidth="1"/>
    <col min="9" max="9" width="6" style="164" customWidth="1"/>
    <col min="10" max="10" width="4.5" style="164" customWidth="1"/>
    <col min="11" max="11" width="9.83203125" style="164" customWidth="1"/>
    <col min="12" max="12" width="10.33203125" style="164" customWidth="1"/>
    <col min="13" max="14" width="5.1640625" style="164" customWidth="1"/>
    <col min="15" max="15" width="1.6640625" style="164" customWidth="1"/>
    <col min="16" max="16" width="10.6640625" style="164" customWidth="1"/>
    <col min="17" max="17" width="3.5" style="164" customWidth="1"/>
    <col min="18" max="18" width="1.5" style="164" customWidth="1"/>
    <col min="19" max="19" width="8.5" style="164" customWidth="1"/>
    <col min="20" max="20" width="25.5" style="164" hidden="1" customWidth="1"/>
    <col min="21" max="21" width="14" style="164" hidden="1" customWidth="1"/>
    <col min="22" max="22" width="10.5" style="164" hidden="1" customWidth="1"/>
    <col min="23" max="23" width="14" style="164" hidden="1" customWidth="1"/>
    <col min="24" max="24" width="10.5" style="164" hidden="1" customWidth="1"/>
    <col min="25" max="25" width="12.83203125" style="164" hidden="1" customWidth="1"/>
    <col min="26" max="26" width="9.5" style="164" hidden="1" customWidth="1"/>
    <col min="27" max="27" width="12.83203125" style="164" hidden="1" customWidth="1"/>
    <col min="28" max="28" width="14" style="164" hidden="1" customWidth="1"/>
    <col min="29" max="256" width="9.33203125" style="164"/>
    <col min="257" max="257" width="7.1640625" style="164" customWidth="1"/>
    <col min="258" max="258" width="1.5" style="164" customWidth="1"/>
    <col min="259" max="259" width="3.5" style="164" customWidth="1"/>
    <col min="260" max="260" width="3.6640625" style="164" customWidth="1"/>
    <col min="261" max="261" width="14.6640625" style="164" customWidth="1"/>
    <col min="262" max="263" width="9.5" style="164" customWidth="1"/>
    <col min="264" max="264" width="10.6640625" style="164" customWidth="1"/>
    <col min="265" max="265" width="6" style="164" customWidth="1"/>
    <col min="266" max="266" width="4.5" style="164" customWidth="1"/>
    <col min="267" max="267" width="9.83203125" style="164" customWidth="1"/>
    <col min="268" max="268" width="10.33203125" style="164" customWidth="1"/>
    <col min="269" max="270" width="5.1640625" style="164" customWidth="1"/>
    <col min="271" max="271" width="1.6640625" style="164" customWidth="1"/>
    <col min="272" max="272" width="10.6640625" style="164" customWidth="1"/>
    <col min="273" max="273" width="3.5" style="164" customWidth="1"/>
    <col min="274" max="274" width="1.5" style="164" customWidth="1"/>
    <col min="275" max="275" width="7.1640625" style="164" customWidth="1"/>
    <col min="276" max="284" width="0" style="164" hidden="1" customWidth="1"/>
    <col min="285" max="512" width="9.33203125" style="164"/>
    <col min="513" max="513" width="7.1640625" style="164" customWidth="1"/>
    <col min="514" max="514" width="1.5" style="164" customWidth="1"/>
    <col min="515" max="515" width="3.5" style="164" customWidth="1"/>
    <col min="516" max="516" width="3.6640625" style="164" customWidth="1"/>
    <col min="517" max="517" width="14.6640625" style="164" customWidth="1"/>
    <col min="518" max="519" width="9.5" style="164" customWidth="1"/>
    <col min="520" max="520" width="10.6640625" style="164" customWidth="1"/>
    <col min="521" max="521" width="6" style="164" customWidth="1"/>
    <col min="522" max="522" width="4.5" style="164" customWidth="1"/>
    <col min="523" max="523" width="9.83203125" style="164" customWidth="1"/>
    <col min="524" max="524" width="10.33203125" style="164" customWidth="1"/>
    <col min="525" max="526" width="5.1640625" style="164" customWidth="1"/>
    <col min="527" max="527" width="1.6640625" style="164" customWidth="1"/>
    <col min="528" max="528" width="10.6640625" style="164" customWidth="1"/>
    <col min="529" max="529" width="3.5" style="164" customWidth="1"/>
    <col min="530" max="530" width="1.5" style="164" customWidth="1"/>
    <col min="531" max="531" width="7.1640625" style="164" customWidth="1"/>
    <col min="532" max="540" width="0" style="164" hidden="1" customWidth="1"/>
    <col min="541" max="768" width="9.33203125" style="164"/>
    <col min="769" max="769" width="7.1640625" style="164" customWidth="1"/>
    <col min="770" max="770" width="1.5" style="164" customWidth="1"/>
    <col min="771" max="771" width="3.5" style="164" customWidth="1"/>
    <col min="772" max="772" width="3.6640625" style="164" customWidth="1"/>
    <col min="773" max="773" width="14.6640625" style="164" customWidth="1"/>
    <col min="774" max="775" width="9.5" style="164" customWidth="1"/>
    <col min="776" max="776" width="10.6640625" style="164" customWidth="1"/>
    <col min="777" max="777" width="6" style="164" customWidth="1"/>
    <col min="778" max="778" width="4.5" style="164" customWidth="1"/>
    <col min="779" max="779" width="9.83203125" style="164" customWidth="1"/>
    <col min="780" max="780" width="10.33203125" style="164" customWidth="1"/>
    <col min="781" max="782" width="5.1640625" style="164" customWidth="1"/>
    <col min="783" max="783" width="1.6640625" style="164" customWidth="1"/>
    <col min="784" max="784" width="10.6640625" style="164" customWidth="1"/>
    <col min="785" max="785" width="3.5" style="164" customWidth="1"/>
    <col min="786" max="786" width="1.5" style="164" customWidth="1"/>
    <col min="787" max="787" width="7.1640625" style="164" customWidth="1"/>
    <col min="788" max="796" width="0" style="164" hidden="1" customWidth="1"/>
    <col min="797" max="1024" width="9.33203125" style="164"/>
    <col min="1025" max="1025" width="7.1640625" style="164" customWidth="1"/>
    <col min="1026" max="1026" width="1.5" style="164" customWidth="1"/>
    <col min="1027" max="1027" width="3.5" style="164" customWidth="1"/>
    <col min="1028" max="1028" width="3.6640625" style="164" customWidth="1"/>
    <col min="1029" max="1029" width="14.6640625" style="164" customWidth="1"/>
    <col min="1030" max="1031" width="9.5" style="164" customWidth="1"/>
    <col min="1032" max="1032" width="10.6640625" style="164" customWidth="1"/>
    <col min="1033" max="1033" width="6" style="164" customWidth="1"/>
    <col min="1034" max="1034" width="4.5" style="164" customWidth="1"/>
    <col min="1035" max="1035" width="9.83203125" style="164" customWidth="1"/>
    <col min="1036" max="1036" width="10.33203125" style="164" customWidth="1"/>
    <col min="1037" max="1038" width="5.1640625" style="164" customWidth="1"/>
    <col min="1039" max="1039" width="1.6640625" style="164" customWidth="1"/>
    <col min="1040" max="1040" width="10.6640625" style="164" customWidth="1"/>
    <col min="1041" max="1041" width="3.5" style="164" customWidth="1"/>
    <col min="1042" max="1042" width="1.5" style="164" customWidth="1"/>
    <col min="1043" max="1043" width="7.1640625" style="164" customWidth="1"/>
    <col min="1044" max="1052" width="0" style="164" hidden="1" customWidth="1"/>
    <col min="1053" max="1280" width="9.33203125" style="164"/>
    <col min="1281" max="1281" width="7.1640625" style="164" customWidth="1"/>
    <col min="1282" max="1282" width="1.5" style="164" customWidth="1"/>
    <col min="1283" max="1283" width="3.5" style="164" customWidth="1"/>
    <col min="1284" max="1284" width="3.6640625" style="164" customWidth="1"/>
    <col min="1285" max="1285" width="14.6640625" style="164" customWidth="1"/>
    <col min="1286" max="1287" width="9.5" style="164" customWidth="1"/>
    <col min="1288" max="1288" width="10.6640625" style="164" customWidth="1"/>
    <col min="1289" max="1289" width="6" style="164" customWidth="1"/>
    <col min="1290" max="1290" width="4.5" style="164" customWidth="1"/>
    <col min="1291" max="1291" width="9.83203125" style="164" customWidth="1"/>
    <col min="1292" max="1292" width="10.33203125" style="164" customWidth="1"/>
    <col min="1293" max="1294" width="5.1640625" style="164" customWidth="1"/>
    <col min="1295" max="1295" width="1.6640625" style="164" customWidth="1"/>
    <col min="1296" max="1296" width="10.6640625" style="164" customWidth="1"/>
    <col min="1297" max="1297" width="3.5" style="164" customWidth="1"/>
    <col min="1298" max="1298" width="1.5" style="164" customWidth="1"/>
    <col min="1299" max="1299" width="7.1640625" style="164" customWidth="1"/>
    <col min="1300" max="1308" width="0" style="164" hidden="1" customWidth="1"/>
    <col min="1309" max="1536" width="9.33203125" style="164"/>
    <col min="1537" max="1537" width="7.1640625" style="164" customWidth="1"/>
    <col min="1538" max="1538" width="1.5" style="164" customWidth="1"/>
    <col min="1539" max="1539" width="3.5" style="164" customWidth="1"/>
    <col min="1540" max="1540" width="3.6640625" style="164" customWidth="1"/>
    <col min="1541" max="1541" width="14.6640625" style="164" customWidth="1"/>
    <col min="1542" max="1543" width="9.5" style="164" customWidth="1"/>
    <col min="1544" max="1544" width="10.6640625" style="164" customWidth="1"/>
    <col min="1545" max="1545" width="6" style="164" customWidth="1"/>
    <col min="1546" max="1546" width="4.5" style="164" customWidth="1"/>
    <col min="1547" max="1547" width="9.83203125" style="164" customWidth="1"/>
    <col min="1548" max="1548" width="10.33203125" style="164" customWidth="1"/>
    <col min="1549" max="1550" width="5.1640625" style="164" customWidth="1"/>
    <col min="1551" max="1551" width="1.6640625" style="164" customWidth="1"/>
    <col min="1552" max="1552" width="10.6640625" style="164" customWidth="1"/>
    <col min="1553" max="1553" width="3.5" style="164" customWidth="1"/>
    <col min="1554" max="1554" width="1.5" style="164" customWidth="1"/>
    <col min="1555" max="1555" width="7.1640625" style="164" customWidth="1"/>
    <col min="1556" max="1564" width="0" style="164" hidden="1" customWidth="1"/>
    <col min="1565" max="1792" width="9.33203125" style="164"/>
    <col min="1793" max="1793" width="7.1640625" style="164" customWidth="1"/>
    <col min="1794" max="1794" width="1.5" style="164" customWidth="1"/>
    <col min="1795" max="1795" width="3.5" style="164" customWidth="1"/>
    <col min="1796" max="1796" width="3.6640625" style="164" customWidth="1"/>
    <col min="1797" max="1797" width="14.6640625" style="164" customWidth="1"/>
    <col min="1798" max="1799" width="9.5" style="164" customWidth="1"/>
    <col min="1800" max="1800" width="10.6640625" style="164" customWidth="1"/>
    <col min="1801" max="1801" width="6" style="164" customWidth="1"/>
    <col min="1802" max="1802" width="4.5" style="164" customWidth="1"/>
    <col min="1803" max="1803" width="9.83203125" style="164" customWidth="1"/>
    <col min="1804" max="1804" width="10.33203125" style="164" customWidth="1"/>
    <col min="1805" max="1806" width="5.1640625" style="164" customWidth="1"/>
    <col min="1807" max="1807" width="1.6640625" style="164" customWidth="1"/>
    <col min="1808" max="1808" width="10.6640625" style="164" customWidth="1"/>
    <col min="1809" max="1809" width="3.5" style="164" customWidth="1"/>
    <col min="1810" max="1810" width="1.5" style="164" customWidth="1"/>
    <col min="1811" max="1811" width="7.1640625" style="164" customWidth="1"/>
    <col min="1812" max="1820" width="0" style="164" hidden="1" customWidth="1"/>
    <col min="1821" max="2048" width="9.33203125" style="164"/>
    <col min="2049" max="2049" width="7.1640625" style="164" customWidth="1"/>
    <col min="2050" max="2050" width="1.5" style="164" customWidth="1"/>
    <col min="2051" max="2051" width="3.5" style="164" customWidth="1"/>
    <col min="2052" max="2052" width="3.6640625" style="164" customWidth="1"/>
    <col min="2053" max="2053" width="14.6640625" style="164" customWidth="1"/>
    <col min="2054" max="2055" width="9.5" style="164" customWidth="1"/>
    <col min="2056" max="2056" width="10.6640625" style="164" customWidth="1"/>
    <col min="2057" max="2057" width="6" style="164" customWidth="1"/>
    <col min="2058" max="2058" width="4.5" style="164" customWidth="1"/>
    <col min="2059" max="2059" width="9.83203125" style="164" customWidth="1"/>
    <col min="2060" max="2060" width="10.33203125" style="164" customWidth="1"/>
    <col min="2061" max="2062" width="5.1640625" style="164" customWidth="1"/>
    <col min="2063" max="2063" width="1.6640625" style="164" customWidth="1"/>
    <col min="2064" max="2064" width="10.6640625" style="164" customWidth="1"/>
    <col min="2065" max="2065" width="3.5" style="164" customWidth="1"/>
    <col min="2066" max="2066" width="1.5" style="164" customWidth="1"/>
    <col min="2067" max="2067" width="7.1640625" style="164" customWidth="1"/>
    <col min="2068" max="2076" width="0" style="164" hidden="1" customWidth="1"/>
    <col min="2077" max="2304" width="9.33203125" style="164"/>
    <col min="2305" max="2305" width="7.1640625" style="164" customWidth="1"/>
    <col min="2306" max="2306" width="1.5" style="164" customWidth="1"/>
    <col min="2307" max="2307" width="3.5" style="164" customWidth="1"/>
    <col min="2308" max="2308" width="3.6640625" style="164" customWidth="1"/>
    <col min="2309" max="2309" width="14.6640625" style="164" customWidth="1"/>
    <col min="2310" max="2311" width="9.5" style="164" customWidth="1"/>
    <col min="2312" max="2312" width="10.6640625" style="164" customWidth="1"/>
    <col min="2313" max="2313" width="6" style="164" customWidth="1"/>
    <col min="2314" max="2314" width="4.5" style="164" customWidth="1"/>
    <col min="2315" max="2315" width="9.83203125" style="164" customWidth="1"/>
    <col min="2316" max="2316" width="10.33203125" style="164" customWidth="1"/>
    <col min="2317" max="2318" width="5.1640625" style="164" customWidth="1"/>
    <col min="2319" max="2319" width="1.6640625" style="164" customWidth="1"/>
    <col min="2320" max="2320" width="10.6640625" style="164" customWidth="1"/>
    <col min="2321" max="2321" width="3.5" style="164" customWidth="1"/>
    <col min="2322" max="2322" width="1.5" style="164" customWidth="1"/>
    <col min="2323" max="2323" width="7.1640625" style="164" customWidth="1"/>
    <col min="2324" max="2332" width="0" style="164" hidden="1" customWidth="1"/>
    <col min="2333" max="2560" width="9.33203125" style="164"/>
    <col min="2561" max="2561" width="7.1640625" style="164" customWidth="1"/>
    <col min="2562" max="2562" width="1.5" style="164" customWidth="1"/>
    <col min="2563" max="2563" width="3.5" style="164" customWidth="1"/>
    <col min="2564" max="2564" width="3.6640625" style="164" customWidth="1"/>
    <col min="2565" max="2565" width="14.6640625" style="164" customWidth="1"/>
    <col min="2566" max="2567" width="9.5" style="164" customWidth="1"/>
    <col min="2568" max="2568" width="10.6640625" style="164" customWidth="1"/>
    <col min="2569" max="2569" width="6" style="164" customWidth="1"/>
    <col min="2570" max="2570" width="4.5" style="164" customWidth="1"/>
    <col min="2571" max="2571" width="9.83203125" style="164" customWidth="1"/>
    <col min="2572" max="2572" width="10.33203125" style="164" customWidth="1"/>
    <col min="2573" max="2574" width="5.1640625" style="164" customWidth="1"/>
    <col min="2575" max="2575" width="1.6640625" style="164" customWidth="1"/>
    <col min="2576" max="2576" width="10.6640625" style="164" customWidth="1"/>
    <col min="2577" max="2577" width="3.5" style="164" customWidth="1"/>
    <col min="2578" max="2578" width="1.5" style="164" customWidth="1"/>
    <col min="2579" max="2579" width="7.1640625" style="164" customWidth="1"/>
    <col min="2580" max="2588" width="0" style="164" hidden="1" customWidth="1"/>
    <col min="2589" max="2816" width="9.33203125" style="164"/>
    <col min="2817" max="2817" width="7.1640625" style="164" customWidth="1"/>
    <col min="2818" max="2818" width="1.5" style="164" customWidth="1"/>
    <col min="2819" max="2819" width="3.5" style="164" customWidth="1"/>
    <col min="2820" max="2820" width="3.6640625" style="164" customWidth="1"/>
    <col min="2821" max="2821" width="14.6640625" style="164" customWidth="1"/>
    <col min="2822" max="2823" width="9.5" style="164" customWidth="1"/>
    <col min="2824" max="2824" width="10.6640625" style="164" customWidth="1"/>
    <col min="2825" max="2825" width="6" style="164" customWidth="1"/>
    <col min="2826" max="2826" width="4.5" style="164" customWidth="1"/>
    <col min="2827" max="2827" width="9.83203125" style="164" customWidth="1"/>
    <col min="2828" max="2828" width="10.33203125" style="164" customWidth="1"/>
    <col min="2829" max="2830" width="5.1640625" style="164" customWidth="1"/>
    <col min="2831" max="2831" width="1.6640625" style="164" customWidth="1"/>
    <col min="2832" max="2832" width="10.6640625" style="164" customWidth="1"/>
    <col min="2833" max="2833" width="3.5" style="164" customWidth="1"/>
    <col min="2834" max="2834" width="1.5" style="164" customWidth="1"/>
    <col min="2835" max="2835" width="7.1640625" style="164" customWidth="1"/>
    <col min="2836" max="2844" width="0" style="164" hidden="1" customWidth="1"/>
    <col min="2845" max="3072" width="9.33203125" style="164"/>
    <col min="3073" max="3073" width="7.1640625" style="164" customWidth="1"/>
    <col min="3074" max="3074" width="1.5" style="164" customWidth="1"/>
    <col min="3075" max="3075" width="3.5" style="164" customWidth="1"/>
    <col min="3076" max="3076" width="3.6640625" style="164" customWidth="1"/>
    <col min="3077" max="3077" width="14.6640625" style="164" customWidth="1"/>
    <col min="3078" max="3079" width="9.5" style="164" customWidth="1"/>
    <col min="3080" max="3080" width="10.6640625" style="164" customWidth="1"/>
    <col min="3081" max="3081" width="6" style="164" customWidth="1"/>
    <col min="3082" max="3082" width="4.5" style="164" customWidth="1"/>
    <col min="3083" max="3083" width="9.83203125" style="164" customWidth="1"/>
    <col min="3084" max="3084" width="10.33203125" style="164" customWidth="1"/>
    <col min="3085" max="3086" width="5.1640625" style="164" customWidth="1"/>
    <col min="3087" max="3087" width="1.6640625" style="164" customWidth="1"/>
    <col min="3088" max="3088" width="10.6640625" style="164" customWidth="1"/>
    <col min="3089" max="3089" width="3.5" style="164" customWidth="1"/>
    <col min="3090" max="3090" width="1.5" style="164" customWidth="1"/>
    <col min="3091" max="3091" width="7.1640625" style="164" customWidth="1"/>
    <col min="3092" max="3100" width="0" style="164" hidden="1" customWidth="1"/>
    <col min="3101" max="3328" width="9.33203125" style="164"/>
    <col min="3329" max="3329" width="7.1640625" style="164" customWidth="1"/>
    <col min="3330" max="3330" width="1.5" style="164" customWidth="1"/>
    <col min="3331" max="3331" width="3.5" style="164" customWidth="1"/>
    <col min="3332" max="3332" width="3.6640625" style="164" customWidth="1"/>
    <col min="3333" max="3333" width="14.6640625" style="164" customWidth="1"/>
    <col min="3334" max="3335" width="9.5" style="164" customWidth="1"/>
    <col min="3336" max="3336" width="10.6640625" style="164" customWidth="1"/>
    <col min="3337" max="3337" width="6" style="164" customWidth="1"/>
    <col min="3338" max="3338" width="4.5" style="164" customWidth="1"/>
    <col min="3339" max="3339" width="9.83203125" style="164" customWidth="1"/>
    <col min="3340" max="3340" width="10.33203125" style="164" customWidth="1"/>
    <col min="3341" max="3342" width="5.1640625" style="164" customWidth="1"/>
    <col min="3343" max="3343" width="1.6640625" style="164" customWidth="1"/>
    <col min="3344" max="3344" width="10.6640625" style="164" customWidth="1"/>
    <col min="3345" max="3345" width="3.5" style="164" customWidth="1"/>
    <col min="3346" max="3346" width="1.5" style="164" customWidth="1"/>
    <col min="3347" max="3347" width="7.1640625" style="164" customWidth="1"/>
    <col min="3348" max="3356" width="0" style="164" hidden="1" customWidth="1"/>
    <col min="3357" max="3584" width="9.33203125" style="164"/>
    <col min="3585" max="3585" width="7.1640625" style="164" customWidth="1"/>
    <col min="3586" max="3586" width="1.5" style="164" customWidth="1"/>
    <col min="3587" max="3587" width="3.5" style="164" customWidth="1"/>
    <col min="3588" max="3588" width="3.6640625" style="164" customWidth="1"/>
    <col min="3589" max="3589" width="14.6640625" style="164" customWidth="1"/>
    <col min="3590" max="3591" width="9.5" style="164" customWidth="1"/>
    <col min="3592" max="3592" width="10.6640625" style="164" customWidth="1"/>
    <col min="3593" max="3593" width="6" style="164" customWidth="1"/>
    <col min="3594" max="3594" width="4.5" style="164" customWidth="1"/>
    <col min="3595" max="3595" width="9.83203125" style="164" customWidth="1"/>
    <col min="3596" max="3596" width="10.33203125" style="164" customWidth="1"/>
    <col min="3597" max="3598" width="5.1640625" style="164" customWidth="1"/>
    <col min="3599" max="3599" width="1.6640625" style="164" customWidth="1"/>
    <col min="3600" max="3600" width="10.6640625" style="164" customWidth="1"/>
    <col min="3601" max="3601" width="3.5" style="164" customWidth="1"/>
    <col min="3602" max="3602" width="1.5" style="164" customWidth="1"/>
    <col min="3603" max="3603" width="7.1640625" style="164" customWidth="1"/>
    <col min="3604" max="3612" width="0" style="164" hidden="1" customWidth="1"/>
    <col min="3613" max="3840" width="9.33203125" style="164"/>
    <col min="3841" max="3841" width="7.1640625" style="164" customWidth="1"/>
    <col min="3842" max="3842" width="1.5" style="164" customWidth="1"/>
    <col min="3843" max="3843" width="3.5" style="164" customWidth="1"/>
    <col min="3844" max="3844" width="3.6640625" style="164" customWidth="1"/>
    <col min="3845" max="3845" width="14.6640625" style="164" customWidth="1"/>
    <col min="3846" max="3847" width="9.5" style="164" customWidth="1"/>
    <col min="3848" max="3848" width="10.6640625" style="164" customWidth="1"/>
    <col min="3849" max="3849" width="6" style="164" customWidth="1"/>
    <col min="3850" max="3850" width="4.5" style="164" customWidth="1"/>
    <col min="3851" max="3851" width="9.83203125" style="164" customWidth="1"/>
    <col min="3852" max="3852" width="10.33203125" style="164" customWidth="1"/>
    <col min="3853" max="3854" width="5.1640625" style="164" customWidth="1"/>
    <col min="3855" max="3855" width="1.6640625" style="164" customWidth="1"/>
    <col min="3856" max="3856" width="10.6640625" style="164" customWidth="1"/>
    <col min="3857" max="3857" width="3.5" style="164" customWidth="1"/>
    <col min="3858" max="3858" width="1.5" style="164" customWidth="1"/>
    <col min="3859" max="3859" width="7.1640625" style="164" customWidth="1"/>
    <col min="3860" max="3868" width="0" style="164" hidden="1" customWidth="1"/>
    <col min="3869" max="4096" width="9.33203125" style="164"/>
    <col min="4097" max="4097" width="7.1640625" style="164" customWidth="1"/>
    <col min="4098" max="4098" width="1.5" style="164" customWidth="1"/>
    <col min="4099" max="4099" width="3.5" style="164" customWidth="1"/>
    <col min="4100" max="4100" width="3.6640625" style="164" customWidth="1"/>
    <col min="4101" max="4101" width="14.6640625" style="164" customWidth="1"/>
    <col min="4102" max="4103" width="9.5" style="164" customWidth="1"/>
    <col min="4104" max="4104" width="10.6640625" style="164" customWidth="1"/>
    <col min="4105" max="4105" width="6" style="164" customWidth="1"/>
    <col min="4106" max="4106" width="4.5" style="164" customWidth="1"/>
    <col min="4107" max="4107" width="9.83203125" style="164" customWidth="1"/>
    <col min="4108" max="4108" width="10.33203125" style="164" customWidth="1"/>
    <col min="4109" max="4110" width="5.1640625" style="164" customWidth="1"/>
    <col min="4111" max="4111" width="1.6640625" style="164" customWidth="1"/>
    <col min="4112" max="4112" width="10.6640625" style="164" customWidth="1"/>
    <col min="4113" max="4113" width="3.5" style="164" customWidth="1"/>
    <col min="4114" max="4114" width="1.5" style="164" customWidth="1"/>
    <col min="4115" max="4115" width="7.1640625" style="164" customWidth="1"/>
    <col min="4116" max="4124" width="0" style="164" hidden="1" customWidth="1"/>
    <col min="4125" max="4352" width="9.33203125" style="164"/>
    <col min="4353" max="4353" width="7.1640625" style="164" customWidth="1"/>
    <col min="4354" max="4354" width="1.5" style="164" customWidth="1"/>
    <col min="4355" max="4355" width="3.5" style="164" customWidth="1"/>
    <col min="4356" max="4356" width="3.6640625" style="164" customWidth="1"/>
    <col min="4357" max="4357" width="14.6640625" style="164" customWidth="1"/>
    <col min="4358" max="4359" width="9.5" style="164" customWidth="1"/>
    <col min="4360" max="4360" width="10.6640625" style="164" customWidth="1"/>
    <col min="4361" max="4361" width="6" style="164" customWidth="1"/>
    <col min="4362" max="4362" width="4.5" style="164" customWidth="1"/>
    <col min="4363" max="4363" width="9.83203125" style="164" customWidth="1"/>
    <col min="4364" max="4364" width="10.33203125" style="164" customWidth="1"/>
    <col min="4365" max="4366" width="5.1640625" style="164" customWidth="1"/>
    <col min="4367" max="4367" width="1.6640625" style="164" customWidth="1"/>
    <col min="4368" max="4368" width="10.6640625" style="164" customWidth="1"/>
    <col min="4369" max="4369" width="3.5" style="164" customWidth="1"/>
    <col min="4370" max="4370" width="1.5" style="164" customWidth="1"/>
    <col min="4371" max="4371" width="7.1640625" style="164" customWidth="1"/>
    <col min="4372" max="4380" width="0" style="164" hidden="1" customWidth="1"/>
    <col min="4381" max="4608" width="9.33203125" style="164"/>
    <col min="4609" max="4609" width="7.1640625" style="164" customWidth="1"/>
    <col min="4610" max="4610" width="1.5" style="164" customWidth="1"/>
    <col min="4611" max="4611" width="3.5" style="164" customWidth="1"/>
    <col min="4612" max="4612" width="3.6640625" style="164" customWidth="1"/>
    <col min="4613" max="4613" width="14.6640625" style="164" customWidth="1"/>
    <col min="4614" max="4615" width="9.5" style="164" customWidth="1"/>
    <col min="4616" max="4616" width="10.6640625" style="164" customWidth="1"/>
    <col min="4617" max="4617" width="6" style="164" customWidth="1"/>
    <col min="4618" max="4618" width="4.5" style="164" customWidth="1"/>
    <col min="4619" max="4619" width="9.83203125" style="164" customWidth="1"/>
    <col min="4620" max="4620" width="10.33203125" style="164" customWidth="1"/>
    <col min="4621" max="4622" width="5.1640625" style="164" customWidth="1"/>
    <col min="4623" max="4623" width="1.6640625" style="164" customWidth="1"/>
    <col min="4624" max="4624" width="10.6640625" style="164" customWidth="1"/>
    <col min="4625" max="4625" width="3.5" style="164" customWidth="1"/>
    <col min="4626" max="4626" width="1.5" style="164" customWidth="1"/>
    <col min="4627" max="4627" width="7.1640625" style="164" customWidth="1"/>
    <col min="4628" max="4636" width="0" style="164" hidden="1" customWidth="1"/>
    <col min="4637" max="4864" width="9.33203125" style="164"/>
    <col min="4865" max="4865" width="7.1640625" style="164" customWidth="1"/>
    <col min="4866" max="4866" width="1.5" style="164" customWidth="1"/>
    <col min="4867" max="4867" width="3.5" style="164" customWidth="1"/>
    <col min="4868" max="4868" width="3.6640625" style="164" customWidth="1"/>
    <col min="4869" max="4869" width="14.6640625" style="164" customWidth="1"/>
    <col min="4870" max="4871" width="9.5" style="164" customWidth="1"/>
    <col min="4872" max="4872" width="10.6640625" style="164" customWidth="1"/>
    <col min="4873" max="4873" width="6" style="164" customWidth="1"/>
    <col min="4874" max="4874" width="4.5" style="164" customWidth="1"/>
    <col min="4875" max="4875" width="9.83203125" style="164" customWidth="1"/>
    <col min="4876" max="4876" width="10.33203125" style="164" customWidth="1"/>
    <col min="4877" max="4878" width="5.1640625" style="164" customWidth="1"/>
    <col min="4879" max="4879" width="1.6640625" style="164" customWidth="1"/>
    <col min="4880" max="4880" width="10.6640625" style="164" customWidth="1"/>
    <col min="4881" max="4881" width="3.5" style="164" customWidth="1"/>
    <col min="4882" max="4882" width="1.5" style="164" customWidth="1"/>
    <col min="4883" max="4883" width="7.1640625" style="164" customWidth="1"/>
    <col min="4884" max="4892" width="0" style="164" hidden="1" customWidth="1"/>
    <col min="4893" max="5120" width="9.33203125" style="164"/>
    <col min="5121" max="5121" width="7.1640625" style="164" customWidth="1"/>
    <col min="5122" max="5122" width="1.5" style="164" customWidth="1"/>
    <col min="5123" max="5123" width="3.5" style="164" customWidth="1"/>
    <col min="5124" max="5124" width="3.6640625" style="164" customWidth="1"/>
    <col min="5125" max="5125" width="14.6640625" style="164" customWidth="1"/>
    <col min="5126" max="5127" width="9.5" style="164" customWidth="1"/>
    <col min="5128" max="5128" width="10.6640625" style="164" customWidth="1"/>
    <col min="5129" max="5129" width="6" style="164" customWidth="1"/>
    <col min="5130" max="5130" width="4.5" style="164" customWidth="1"/>
    <col min="5131" max="5131" width="9.83203125" style="164" customWidth="1"/>
    <col min="5132" max="5132" width="10.33203125" style="164" customWidth="1"/>
    <col min="5133" max="5134" width="5.1640625" style="164" customWidth="1"/>
    <col min="5135" max="5135" width="1.6640625" style="164" customWidth="1"/>
    <col min="5136" max="5136" width="10.6640625" style="164" customWidth="1"/>
    <col min="5137" max="5137" width="3.5" style="164" customWidth="1"/>
    <col min="5138" max="5138" width="1.5" style="164" customWidth="1"/>
    <col min="5139" max="5139" width="7.1640625" style="164" customWidth="1"/>
    <col min="5140" max="5148" width="0" style="164" hidden="1" customWidth="1"/>
    <col min="5149" max="5376" width="9.33203125" style="164"/>
    <col min="5377" max="5377" width="7.1640625" style="164" customWidth="1"/>
    <col min="5378" max="5378" width="1.5" style="164" customWidth="1"/>
    <col min="5379" max="5379" width="3.5" style="164" customWidth="1"/>
    <col min="5380" max="5380" width="3.6640625" style="164" customWidth="1"/>
    <col min="5381" max="5381" width="14.6640625" style="164" customWidth="1"/>
    <col min="5382" max="5383" width="9.5" style="164" customWidth="1"/>
    <col min="5384" max="5384" width="10.6640625" style="164" customWidth="1"/>
    <col min="5385" max="5385" width="6" style="164" customWidth="1"/>
    <col min="5386" max="5386" width="4.5" style="164" customWidth="1"/>
    <col min="5387" max="5387" width="9.83203125" style="164" customWidth="1"/>
    <col min="5388" max="5388" width="10.33203125" style="164" customWidth="1"/>
    <col min="5389" max="5390" width="5.1640625" style="164" customWidth="1"/>
    <col min="5391" max="5391" width="1.6640625" style="164" customWidth="1"/>
    <col min="5392" max="5392" width="10.6640625" style="164" customWidth="1"/>
    <col min="5393" max="5393" width="3.5" style="164" customWidth="1"/>
    <col min="5394" max="5394" width="1.5" style="164" customWidth="1"/>
    <col min="5395" max="5395" width="7.1640625" style="164" customWidth="1"/>
    <col min="5396" max="5404" width="0" style="164" hidden="1" customWidth="1"/>
    <col min="5405" max="5632" width="9.33203125" style="164"/>
    <col min="5633" max="5633" width="7.1640625" style="164" customWidth="1"/>
    <col min="5634" max="5634" width="1.5" style="164" customWidth="1"/>
    <col min="5635" max="5635" width="3.5" style="164" customWidth="1"/>
    <col min="5636" max="5636" width="3.6640625" style="164" customWidth="1"/>
    <col min="5637" max="5637" width="14.6640625" style="164" customWidth="1"/>
    <col min="5638" max="5639" width="9.5" style="164" customWidth="1"/>
    <col min="5640" max="5640" width="10.6640625" style="164" customWidth="1"/>
    <col min="5641" max="5641" width="6" style="164" customWidth="1"/>
    <col min="5642" max="5642" width="4.5" style="164" customWidth="1"/>
    <col min="5643" max="5643" width="9.83203125" style="164" customWidth="1"/>
    <col min="5644" max="5644" width="10.33203125" style="164" customWidth="1"/>
    <col min="5645" max="5646" width="5.1640625" style="164" customWidth="1"/>
    <col min="5647" max="5647" width="1.6640625" style="164" customWidth="1"/>
    <col min="5648" max="5648" width="10.6640625" style="164" customWidth="1"/>
    <col min="5649" max="5649" width="3.5" style="164" customWidth="1"/>
    <col min="5650" max="5650" width="1.5" style="164" customWidth="1"/>
    <col min="5651" max="5651" width="7.1640625" style="164" customWidth="1"/>
    <col min="5652" max="5660" width="0" style="164" hidden="1" customWidth="1"/>
    <col min="5661" max="5888" width="9.33203125" style="164"/>
    <col min="5889" max="5889" width="7.1640625" style="164" customWidth="1"/>
    <col min="5890" max="5890" width="1.5" style="164" customWidth="1"/>
    <col min="5891" max="5891" width="3.5" style="164" customWidth="1"/>
    <col min="5892" max="5892" width="3.6640625" style="164" customWidth="1"/>
    <col min="5893" max="5893" width="14.6640625" style="164" customWidth="1"/>
    <col min="5894" max="5895" width="9.5" style="164" customWidth="1"/>
    <col min="5896" max="5896" width="10.6640625" style="164" customWidth="1"/>
    <col min="5897" max="5897" width="6" style="164" customWidth="1"/>
    <col min="5898" max="5898" width="4.5" style="164" customWidth="1"/>
    <col min="5899" max="5899" width="9.83203125" style="164" customWidth="1"/>
    <col min="5900" max="5900" width="10.33203125" style="164" customWidth="1"/>
    <col min="5901" max="5902" width="5.1640625" style="164" customWidth="1"/>
    <col min="5903" max="5903" width="1.6640625" style="164" customWidth="1"/>
    <col min="5904" max="5904" width="10.6640625" style="164" customWidth="1"/>
    <col min="5905" max="5905" width="3.5" style="164" customWidth="1"/>
    <col min="5906" max="5906" width="1.5" style="164" customWidth="1"/>
    <col min="5907" max="5907" width="7.1640625" style="164" customWidth="1"/>
    <col min="5908" max="5916" width="0" style="164" hidden="1" customWidth="1"/>
    <col min="5917" max="6144" width="9.33203125" style="164"/>
    <col min="6145" max="6145" width="7.1640625" style="164" customWidth="1"/>
    <col min="6146" max="6146" width="1.5" style="164" customWidth="1"/>
    <col min="6147" max="6147" width="3.5" style="164" customWidth="1"/>
    <col min="6148" max="6148" width="3.6640625" style="164" customWidth="1"/>
    <col min="6149" max="6149" width="14.6640625" style="164" customWidth="1"/>
    <col min="6150" max="6151" width="9.5" style="164" customWidth="1"/>
    <col min="6152" max="6152" width="10.6640625" style="164" customWidth="1"/>
    <col min="6153" max="6153" width="6" style="164" customWidth="1"/>
    <col min="6154" max="6154" width="4.5" style="164" customWidth="1"/>
    <col min="6155" max="6155" width="9.83203125" style="164" customWidth="1"/>
    <col min="6156" max="6156" width="10.33203125" style="164" customWidth="1"/>
    <col min="6157" max="6158" width="5.1640625" style="164" customWidth="1"/>
    <col min="6159" max="6159" width="1.6640625" style="164" customWidth="1"/>
    <col min="6160" max="6160" width="10.6640625" style="164" customWidth="1"/>
    <col min="6161" max="6161" width="3.5" style="164" customWidth="1"/>
    <col min="6162" max="6162" width="1.5" style="164" customWidth="1"/>
    <col min="6163" max="6163" width="7.1640625" style="164" customWidth="1"/>
    <col min="6164" max="6172" width="0" style="164" hidden="1" customWidth="1"/>
    <col min="6173" max="6400" width="9.33203125" style="164"/>
    <col min="6401" max="6401" width="7.1640625" style="164" customWidth="1"/>
    <col min="6402" max="6402" width="1.5" style="164" customWidth="1"/>
    <col min="6403" max="6403" width="3.5" style="164" customWidth="1"/>
    <col min="6404" max="6404" width="3.6640625" style="164" customWidth="1"/>
    <col min="6405" max="6405" width="14.6640625" style="164" customWidth="1"/>
    <col min="6406" max="6407" width="9.5" style="164" customWidth="1"/>
    <col min="6408" max="6408" width="10.6640625" style="164" customWidth="1"/>
    <col min="6409" max="6409" width="6" style="164" customWidth="1"/>
    <col min="6410" max="6410" width="4.5" style="164" customWidth="1"/>
    <col min="6411" max="6411" width="9.83203125" style="164" customWidth="1"/>
    <col min="6412" max="6412" width="10.33203125" style="164" customWidth="1"/>
    <col min="6413" max="6414" width="5.1640625" style="164" customWidth="1"/>
    <col min="6415" max="6415" width="1.6640625" style="164" customWidth="1"/>
    <col min="6416" max="6416" width="10.6640625" style="164" customWidth="1"/>
    <col min="6417" max="6417" width="3.5" style="164" customWidth="1"/>
    <col min="6418" max="6418" width="1.5" style="164" customWidth="1"/>
    <col min="6419" max="6419" width="7.1640625" style="164" customWidth="1"/>
    <col min="6420" max="6428" width="0" style="164" hidden="1" customWidth="1"/>
    <col min="6429" max="6656" width="9.33203125" style="164"/>
    <col min="6657" max="6657" width="7.1640625" style="164" customWidth="1"/>
    <col min="6658" max="6658" width="1.5" style="164" customWidth="1"/>
    <col min="6659" max="6659" width="3.5" style="164" customWidth="1"/>
    <col min="6660" max="6660" width="3.6640625" style="164" customWidth="1"/>
    <col min="6661" max="6661" width="14.6640625" style="164" customWidth="1"/>
    <col min="6662" max="6663" width="9.5" style="164" customWidth="1"/>
    <col min="6664" max="6664" width="10.6640625" style="164" customWidth="1"/>
    <col min="6665" max="6665" width="6" style="164" customWidth="1"/>
    <col min="6666" max="6666" width="4.5" style="164" customWidth="1"/>
    <col min="6667" max="6667" width="9.83203125" style="164" customWidth="1"/>
    <col min="6668" max="6668" width="10.33203125" style="164" customWidth="1"/>
    <col min="6669" max="6670" width="5.1640625" style="164" customWidth="1"/>
    <col min="6671" max="6671" width="1.6640625" style="164" customWidth="1"/>
    <col min="6672" max="6672" width="10.6640625" style="164" customWidth="1"/>
    <col min="6673" max="6673" width="3.5" style="164" customWidth="1"/>
    <col min="6674" max="6674" width="1.5" style="164" customWidth="1"/>
    <col min="6675" max="6675" width="7.1640625" style="164" customWidth="1"/>
    <col min="6676" max="6684" width="0" style="164" hidden="1" customWidth="1"/>
    <col min="6685" max="6912" width="9.33203125" style="164"/>
    <col min="6913" max="6913" width="7.1640625" style="164" customWidth="1"/>
    <col min="6914" max="6914" width="1.5" style="164" customWidth="1"/>
    <col min="6915" max="6915" width="3.5" style="164" customWidth="1"/>
    <col min="6916" max="6916" width="3.6640625" style="164" customWidth="1"/>
    <col min="6917" max="6917" width="14.6640625" style="164" customWidth="1"/>
    <col min="6918" max="6919" width="9.5" style="164" customWidth="1"/>
    <col min="6920" max="6920" width="10.6640625" style="164" customWidth="1"/>
    <col min="6921" max="6921" width="6" style="164" customWidth="1"/>
    <col min="6922" max="6922" width="4.5" style="164" customWidth="1"/>
    <col min="6923" max="6923" width="9.83203125" style="164" customWidth="1"/>
    <col min="6924" max="6924" width="10.33203125" style="164" customWidth="1"/>
    <col min="6925" max="6926" width="5.1640625" style="164" customWidth="1"/>
    <col min="6927" max="6927" width="1.6640625" style="164" customWidth="1"/>
    <col min="6928" max="6928" width="10.6640625" style="164" customWidth="1"/>
    <col min="6929" max="6929" width="3.5" style="164" customWidth="1"/>
    <col min="6930" max="6930" width="1.5" style="164" customWidth="1"/>
    <col min="6931" max="6931" width="7.1640625" style="164" customWidth="1"/>
    <col min="6932" max="6940" width="0" style="164" hidden="1" customWidth="1"/>
    <col min="6941" max="7168" width="9.33203125" style="164"/>
    <col min="7169" max="7169" width="7.1640625" style="164" customWidth="1"/>
    <col min="7170" max="7170" width="1.5" style="164" customWidth="1"/>
    <col min="7171" max="7171" width="3.5" style="164" customWidth="1"/>
    <col min="7172" max="7172" width="3.6640625" style="164" customWidth="1"/>
    <col min="7173" max="7173" width="14.6640625" style="164" customWidth="1"/>
    <col min="7174" max="7175" width="9.5" style="164" customWidth="1"/>
    <col min="7176" max="7176" width="10.6640625" style="164" customWidth="1"/>
    <col min="7177" max="7177" width="6" style="164" customWidth="1"/>
    <col min="7178" max="7178" width="4.5" style="164" customWidth="1"/>
    <col min="7179" max="7179" width="9.83203125" style="164" customWidth="1"/>
    <col min="7180" max="7180" width="10.33203125" style="164" customWidth="1"/>
    <col min="7181" max="7182" width="5.1640625" style="164" customWidth="1"/>
    <col min="7183" max="7183" width="1.6640625" style="164" customWidth="1"/>
    <col min="7184" max="7184" width="10.6640625" style="164" customWidth="1"/>
    <col min="7185" max="7185" width="3.5" style="164" customWidth="1"/>
    <col min="7186" max="7186" width="1.5" style="164" customWidth="1"/>
    <col min="7187" max="7187" width="7.1640625" style="164" customWidth="1"/>
    <col min="7188" max="7196" width="0" style="164" hidden="1" customWidth="1"/>
    <col min="7197" max="7424" width="9.33203125" style="164"/>
    <col min="7425" max="7425" width="7.1640625" style="164" customWidth="1"/>
    <col min="7426" max="7426" width="1.5" style="164" customWidth="1"/>
    <col min="7427" max="7427" width="3.5" style="164" customWidth="1"/>
    <col min="7428" max="7428" width="3.6640625" style="164" customWidth="1"/>
    <col min="7429" max="7429" width="14.6640625" style="164" customWidth="1"/>
    <col min="7430" max="7431" width="9.5" style="164" customWidth="1"/>
    <col min="7432" max="7432" width="10.6640625" style="164" customWidth="1"/>
    <col min="7433" max="7433" width="6" style="164" customWidth="1"/>
    <col min="7434" max="7434" width="4.5" style="164" customWidth="1"/>
    <col min="7435" max="7435" width="9.83203125" style="164" customWidth="1"/>
    <col min="7436" max="7436" width="10.33203125" style="164" customWidth="1"/>
    <col min="7437" max="7438" width="5.1640625" style="164" customWidth="1"/>
    <col min="7439" max="7439" width="1.6640625" style="164" customWidth="1"/>
    <col min="7440" max="7440" width="10.6640625" style="164" customWidth="1"/>
    <col min="7441" max="7441" width="3.5" style="164" customWidth="1"/>
    <col min="7442" max="7442" width="1.5" style="164" customWidth="1"/>
    <col min="7443" max="7443" width="7.1640625" style="164" customWidth="1"/>
    <col min="7444" max="7452" width="0" style="164" hidden="1" customWidth="1"/>
    <col min="7453" max="7680" width="9.33203125" style="164"/>
    <col min="7681" max="7681" width="7.1640625" style="164" customWidth="1"/>
    <col min="7682" max="7682" width="1.5" style="164" customWidth="1"/>
    <col min="7683" max="7683" width="3.5" style="164" customWidth="1"/>
    <col min="7684" max="7684" width="3.6640625" style="164" customWidth="1"/>
    <col min="7685" max="7685" width="14.6640625" style="164" customWidth="1"/>
    <col min="7686" max="7687" width="9.5" style="164" customWidth="1"/>
    <col min="7688" max="7688" width="10.6640625" style="164" customWidth="1"/>
    <col min="7689" max="7689" width="6" style="164" customWidth="1"/>
    <col min="7690" max="7690" width="4.5" style="164" customWidth="1"/>
    <col min="7691" max="7691" width="9.83203125" style="164" customWidth="1"/>
    <col min="7692" max="7692" width="10.33203125" style="164" customWidth="1"/>
    <col min="7693" max="7694" width="5.1640625" style="164" customWidth="1"/>
    <col min="7695" max="7695" width="1.6640625" style="164" customWidth="1"/>
    <col min="7696" max="7696" width="10.6640625" style="164" customWidth="1"/>
    <col min="7697" max="7697" width="3.5" style="164" customWidth="1"/>
    <col min="7698" max="7698" width="1.5" style="164" customWidth="1"/>
    <col min="7699" max="7699" width="7.1640625" style="164" customWidth="1"/>
    <col min="7700" max="7708" width="0" style="164" hidden="1" customWidth="1"/>
    <col min="7709" max="7936" width="9.33203125" style="164"/>
    <col min="7937" max="7937" width="7.1640625" style="164" customWidth="1"/>
    <col min="7938" max="7938" width="1.5" style="164" customWidth="1"/>
    <col min="7939" max="7939" width="3.5" style="164" customWidth="1"/>
    <col min="7940" max="7940" width="3.6640625" style="164" customWidth="1"/>
    <col min="7941" max="7941" width="14.6640625" style="164" customWidth="1"/>
    <col min="7942" max="7943" width="9.5" style="164" customWidth="1"/>
    <col min="7944" max="7944" width="10.6640625" style="164" customWidth="1"/>
    <col min="7945" max="7945" width="6" style="164" customWidth="1"/>
    <col min="7946" max="7946" width="4.5" style="164" customWidth="1"/>
    <col min="7947" max="7947" width="9.83203125" style="164" customWidth="1"/>
    <col min="7948" max="7948" width="10.33203125" style="164" customWidth="1"/>
    <col min="7949" max="7950" width="5.1640625" style="164" customWidth="1"/>
    <col min="7951" max="7951" width="1.6640625" style="164" customWidth="1"/>
    <col min="7952" max="7952" width="10.6640625" style="164" customWidth="1"/>
    <col min="7953" max="7953" width="3.5" style="164" customWidth="1"/>
    <col min="7954" max="7954" width="1.5" style="164" customWidth="1"/>
    <col min="7955" max="7955" width="7.1640625" style="164" customWidth="1"/>
    <col min="7956" max="7964" width="0" style="164" hidden="1" customWidth="1"/>
    <col min="7965" max="8192" width="9.33203125" style="164"/>
    <col min="8193" max="8193" width="7.1640625" style="164" customWidth="1"/>
    <col min="8194" max="8194" width="1.5" style="164" customWidth="1"/>
    <col min="8195" max="8195" width="3.5" style="164" customWidth="1"/>
    <col min="8196" max="8196" width="3.6640625" style="164" customWidth="1"/>
    <col min="8197" max="8197" width="14.6640625" style="164" customWidth="1"/>
    <col min="8198" max="8199" width="9.5" style="164" customWidth="1"/>
    <col min="8200" max="8200" width="10.6640625" style="164" customWidth="1"/>
    <col min="8201" max="8201" width="6" style="164" customWidth="1"/>
    <col min="8202" max="8202" width="4.5" style="164" customWidth="1"/>
    <col min="8203" max="8203" width="9.83203125" style="164" customWidth="1"/>
    <col min="8204" max="8204" width="10.33203125" style="164" customWidth="1"/>
    <col min="8205" max="8206" width="5.1640625" style="164" customWidth="1"/>
    <col min="8207" max="8207" width="1.6640625" style="164" customWidth="1"/>
    <col min="8208" max="8208" width="10.6640625" style="164" customWidth="1"/>
    <col min="8209" max="8209" width="3.5" style="164" customWidth="1"/>
    <col min="8210" max="8210" width="1.5" style="164" customWidth="1"/>
    <col min="8211" max="8211" width="7.1640625" style="164" customWidth="1"/>
    <col min="8212" max="8220" width="0" style="164" hidden="1" customWidth="1"/>
    <col min="8221" max="8448" width="9.33203125" style="164"/>
    <col min="8449" max="8449" width="7.1640625" style="164" customWidth="1"/>
    <col min="8450" max="8450" width="1.5" style="164" customWidth="1"/>
    <col min="8451" max="8451" width="3.5" style="164" customWidth="1"/>
    <col min="8452" max="8452" width="3.6640625" style="164" customWidth="1"/>
    <col min="8453" max="8453" width="14.6640625" style="164" customWidth="1"/>
    <col min="8454" max="8455" width="9.5" style="164" customWidth="1"/>
    <col min="8456" max="8456" width="10.6640625" style="164" customWidth="1"/>
    <col min="8457" max="8457" width="6" style="164" customWidth="1"/>
    <col min="8458" max="8458" width="4.5" style="164" customWidth="1"/>
    <col min="8459" max="8459" width="9.83203125" style="164" customWidth="1"/>
    <col min="8460" max="8460" width="10.33203125" style="164" customWidth="1"/>
    <col min="8461" max="8462" width="5.1640625" style="164" customWidth="1"/>
    <col min="8463" max="8463" width="1.6640625" style="164" customWidth="1"/>
    <col min="8464" max="8464" width="10.6640625" style="164" customWidth="1"/>
    <col min="8465" max="8465" width="3.5" style="164" customWidth="1"/>
    <col min="8466" max="8466" width="1.5" style="164" customWidth="1"/>
    <col min="8467" max="8467" width="7.1640625" style="164" customWidth="1"/>
    <col min="8468" max="8476" width="0" style="164" hidden="1" customWidth="1"/>
    <col min="8477" max="8704" width="9.33203125" style="164"/>
    <col min="8705" max="8705" width="7.1640625" style="164" customWidth="1"/>
    <col min="8706" max="8706" width="1.5" style="164" customWidth="1"/>
    <col min="8707" max="8707" width="3.5" style="164" customWidth="1"/>
    <col min="8708" max="8708" width="3.6640625" style="164" customWidth="1"/>
    <col min="8709" max="8709" width="14.6640625" style="164" customWidth="1"/>
    <col min="8710" max="8711" width="9.5" style="164" customWidth="1"/>
    <col min="8712" max="8712" width="10.6640625" style="164" customWidth="1"/>
    <col min="8713" max="8713" width="6" style="164" customWidth="1"/>
    <col min="8714" max="8714" width="4.5" style="164" customWidth="1"/>
    <col min="8715" max="8715" width="9.83203125" style="164" customWidth="1"/>
    <col min="8716" max="8716" width="10.33203125" style="164" customWidth="1"/>
    <col min="8717" max="8718" width="5.1640625" style="164" customWidth="1"/>
    <col min="8719" max="8719" width="1.6640625" style="164" customWidth="1"/>
    <col min="8720" max="8720" width="10.6640625" style="164" customWidth="1"/>
    <col min="8721" max="8721" width="3.5" style="164" customWidth="1"/>
    <col min="8722" max="8722" width="1.5" style="164" customWidth="1"/>
    <col min="8723" max="8723" width="7.1640625" style="164" customWidth="1"/>
    <col min="8724" max="8732" width="0" style="164" hidden="1" customWidth="1"/>
    <col min="8733" max="8960" width="9.33203125" style="164"/>
    <col min="8961" max="8961" width="7.1640625" style="164" customWidth="1"/>
    <col min="8962" max="8962" width="1.5" style="164" customWidth="1"/>
    <col min="8963" max="8963" width="3.5" style="164" customWidth="1"/>
    <col min="8964" max="8964" width="3.6640625" style="164" customWidth="1"/>
    <col min="8965" max="8965" width="14.6640625" style="164" customWidth="1"/>
    <col min="8966" max="8967" width="9.5" style="164" customWidth="1"/>
    <col min="8968" max="8968" width="10.6640625" style="164" customWidth="1"/>
    <col min="8969" max="8969" width="6" style="164" customWidth="1"/>
    <col min="8970" max="8970" width="4.5" style="164" customWidth="1"/>
    <col min="8971" max="8971" width="9.83203125" style="164" customWidth="1"/>
    <col min="8972" max="8972" width="10.33203125" style="164" customWidth="1"/>
    <col min="8973" max="8974" width="5.1640625" style="164" customWidth="1"/>
    <col min="8975" max="8975" width="1.6640625" style="164" customWidth="1"/>
    <col min="8976" max="8976" width="10.6640625" style="164" customWidth="1"/>
    <col min="8977" max="8977" width="3.5" style="164" customWidth="1"/>
    <col min="8978" max="8978" width="1.5" style="164" customWidth="1"/>
    <col min="8979" max="8979" width="7.1640625" style="164" customWidth="1"/>
    <col min="8980" max="8988" width="0" style="164" hidden="1" customWidth="1"/>
    <col min="8989" max="9216" width="9.33203125" style="164"/>
    <col min="9217" max="9217" width="7.1640625" style="164" customWidth="1"/>
    <col min="9218" max="9218" width="1.5" style="164" customWidth="1"/>
    <col min="9219" max="9219" width="3.5" style="164" customWidth="1"/>
    <col min="9220" max="9220" width="3.6640625" style="164" customWidth="1"/>
    <col min="9221" max="9221" width="14.6640625" style="164" customWidth="1"/>
    <col min="9222" max="9223" width="9.5" style="164" customWidth="1"/>
    <col min="9224" max="9224" width="10.6640625" style="164" customWidth="1"/>
    <col min="9225" max="9225" width="6" style="164" customWidth="1"/>
    <col min="9226" max="9226" width="4.5" style="164" customWidth="1"/>
    <col min="9227" max="9227" width="9.83203125" style="164" customWidth="1"/>
    <col min="9228" max="9228" width="10.33203125" style="164" customWidth="1"/>
    <col min="9229" max="9230" width="5.1640625" style="164" customWidth="1"/>
    <col min="9231" max="9231" width="1.6640625" style="164" customWidth="1"/>
    <col min="9232" max="9232" width="10.6640625" style="164" customWidth="1"/>
    <col min="9233" max="9233" width="3.5" style="164" customWidth="1"/>
    <col min="9234" max="9234" width="1.5" style="164" customWidth="1"/>
    <col min="9235" max="9235" width="7.1640625" style="164" customWidth="1"/>
    <col min="9236" max="9244" width="0" style="164" hidden="1" customWidth="1"/>
    <col min="9245" max="9472" width="9.33203125" style="164"/>
    <col min="9473" max="9473" width="7.1640625" style="164" customWidth="1"/>
    <col min="9474" max="9474" width="1.5" style="164" customWidth="1"/>
    <col min="9475" max="9475" width="3.5" style="164" customWidth="1"/>
    <col min="9476" max="9476" width="3.6640625" style="164" customWidth="1"/>
    <col min="9477" max="9477" width="14.6640625" style="164" customWidth="1"/>
    <col min="9478" max="9479" width="9.5" style="164" customWidth="1"/>
    <col min="9480" max="9480" width="10.6640625" style="164" customWidth="1"/>
    <col min="9481" max="9481" width="6" style="164" customWidth="1"/>
    <col min="9482" max="9482" width="4.5" style="164" customWidth="1"/>
    <col min="9483" max="9483" width="9.83203125" style="164" customWidth="1"/>
    <col min="9484" max="9484" width="10.33203125" style="164" customWidth="1"/>
    <col min="9485" max="9486" width="5.1640625" style="164" customWidth="1"/>
    <col min="9487" max="9487" width="1.6640625" style="164" customWidth="1"/>
    <col min="9488" max="9488" width="10.6640625" style="164" customWidth="1"/>
    <col min="9489" max="9489" width="3.5" style="164" customWidth="1"/>
    <col min="9490" max="9490" width="1.5" style="164" customWidth="1"/>
    <col min="9491" max="9491" width="7.1640625" style="164" customWidth="1"/>
    <col min="9492" max="9500" width="0" style="164" hidden="1" customWidth="1"/>
    <col min="9501" max="9728" width="9.33203125" style="164"/>
    <col min="9729" max="9729" width="7.1640625" style="164" customWidth="1"/>
    <col min="9730" max="9730" width="1.5" style="164" customWidth="1"/>
    <col min="9731" max="9731" width="3.5" style="164" customWidth="1"/>
    <col min="9732" max="9732" width="3.6640625" style="164" customWidth="1"/>
    <col min="9733" max="9733" width="14.6640625" style="164" customWidth="1"/>
    <col min="9734" max="9735" width="9.5" style="164" customWidth="1"/>
    <col min="9736" max="9736" width="10.6640625" style="164" customWidth="1"/>
    <col min="9737" max="9737" width="6" style="164" customWidth="1"/>
    <col min="9738" max="9738" width="4.5" style="164" customWidth="1"/>
    <col min="9739" max="9739" width="9.83203125" style="164" customWidth="1"/>
    <col min="9740" max="9740" width="10.33203125" style="164" customWidth="1"/>
    <col min="9741" max="9742" width="5.1640625" style="164" customWidth="1"/>
    <col min="9743" max="9743" width="1.6640625" style="164" customWidth="1"/>
    <col min="9744" max="9744" width="10.6640625" style="164" customWidth="1"/>
    <col min="9745" max="9745" width="3.5" style="164" customWidth="1"/>
    <col min="9746" max="9746" width="1.5" style="164" customWidth="1"/>
    <col min="9747" max="9747" width="7.1640625" style="164" customWidth="1"/>
    <col min="9748" max="9756" width="0" style="164" hidden="1" customWidth="1"/>
    <col min="9757" max="9984" width="9.33203125" style="164"/>
    <col min="9985" max="9985" width="7.1640625" style="164" customWidth="1"/>
    <col min="9986" max="9986" width="1.5" style="164" customWidth="1"/>
    <col min="9987" max="9987" width="3.5" style="164" customWidth="1"/>
    <col min="9988" max="9988" width="3.6640625" style="164" customWidth="1"/>
    <col min="9989" max="9989" width="14.6640625" style="164" customWidth="1"/>
    <col min="9990" max="9991" width="9.5" style="164" customWidth="1"/>
    <col min="9992" max="9992" width="10.6640625" style="164" customWidth="1"/>
    <col min="9993" max="9993" width="6" style="164" customWidth="1"/>
    <col min="9994" max="9994" width="4.5" style="164" customWidth="1"/>
    <col min="9995" max="9995" width="9.83203125" style="164" customWidth="1"/>
    <col min="9996" max="9996" width="10.33203125" style="164" customWidth="1"/>
    <col min="9997" max="9998" width="5.1640625" style="164" customWidth="1"/>
    <col min="9999" max="9999" width="1.6640625" style="164" customWidth="1"/>
    <col min="10000" max="10000" width="10.6640625" style="164" customWidth="1"/>
    <col min="10001" max="10001" width="3.5" style="164" customWidth="1"/>
    <col min="10002" max="10002" width="1.5" style="164" customWidth="1"/>
    <col min="10003" max="10003" width="7.1640625" style="164" customWidth="1"/>
    <col min="10004" max="10012" width="0" style="164" hidden="1" customWidth="1"/>
    <col min="10013" max="10240" width="9.33203125" style="164"/>
    <col min="10241" max="10241" width="7.1640625" style="164" customWidth="1"/>
    <col min="10242" max="10242" width="1.5" style="164" customWidth="1"/>
    <col min="10243" max="10243" width="3.5" style="164" customWidth="1"/>
    <col min="10244" max="10244" width="3.6640625" style="164" customWidth="1"/>
    <col min="10245" max="10245" width="14.6640625" style="164" customWidth="1"/>
    <col min="10246" max="10247" width="9.5" style="164" customWidth="1"/>
    <col min="10248" max="10248" width="10.6640625" style="164" customWidth="1"/>
    <col min="10249" max="10249" width="6" style="164" customWidth="1"/>
    <col min="10250" max="10250" width="4.5" style="164" customWidth="1"/>
    <col min="10251" max="10251" width="9.83203125" style="164" customWidth="1"/>
    <col min="10252" max="10252" width="10.33203125" style="164" customWidth="1"/>
    <col min="10253" max="10254" width="5.1640625" style="164" customWidth="1"/>
    <col min="10255" max="10255" width="1.6640625" style="164" customWidth="1"/>
    <col min="10256" max="10256" width="10.6640625" style="164" customWidth="1"/>
    <col min="10257" max="10257" width="3.5" style="164" customWidth="1"/>
    <col min="10258" max="10258" width="1.5" style="164" customWidth="1"/>
    <col min="10259" max="10259" width="7.1640625" style="164" customWidth="1"/>
    <col min="10260" max="10268" width="0" style="164" hidden="1" customWidth="1"/>
    <col min="10269" max="10496" width="9.33203125" style="164"/>
    <col min="10497" max="10497" width="7.1640625" style="164" customWidth="1"/>
    <col min="10498" max="10498" width="1.5" style="164" customWidth="1"/>
    <col min="10499" max="10499" width="3.5" style="164" customWidth="1"/>
    <col min="10500" max="10500" width="3.6640625" style="164" customWidth="1"/>
    <col min="10501" max="10501" width="14.6640625" style="164" customWidth="1"/>
    <col min="10502" max="10503" width="9.5" style="164" customWidth="1"/>
    <col min="10504" max="10504" width="10.6640625" style="164" customWidth="1"/>
    <col min="10505" max="10505" width="6" style="164" customWidth="1"/>
    <col min="10506" max="10506" width="4.5" style="164" customWidth="1"/>
    <col min="10507" max="10507" width="9.83203125" style="164" customWidth="1"/>
    <col min="10508" max="10508" width="10.33203125" style="164" customWidth="1"/>
    <col min="10509" max="10510" width="5.1640625" style="164" customWidth="1"/>
    <col min="10511" max="10511" width="1.6640625" style="164" customWidth="1"/>
    <col min="10512" max="10512" width="10.6640625" style="164" customWidth="1"/>
    <col min="10513" max="10513" width="3.5" style="164" customWidth="1"/>
    <col min="10514" max="10514" width="1.5" style="164" customWidth="1"/>
    <col min="10515" max="10515" width="7.1640625" style="164" customWidth="1"/>
    <col min="10516" max="10524" width="0" style="164" hidden="1" customWidth="1"/>
    <col min="10525" max="10752" width="9.33203125" style="164"/>
    <col min="10753" max="10753" width="7.1640625" style="164" customWidth="1"/>
    <col min="10754" max="10754" width="1.5" style="164" customWidth="1"/>
    <col min="10755" max="10755" width="3.5" style="164" customWidth="1"/>
    <col min="10756" max="10756" width="3.6640625" style="164" customWidth="1"/>
    <col min="10757" max="10757" width="14.6640625" style="164" customWidth="1"/>
    <col min="10758" max="10759" width="9.5" style="164" customWidth="1"/>
    <col min="10760" max="10760" width="10.6640625" style="164" customWidth="1"/>
    <col min="10761" max="10761" width="6" style="164" customWidth="1"/>
    <col min="10762" max="10762" width="4.5" style="164" customWidth="1"/>
    <col min="10763" max="10763" width="9.83203125" style="164" customWidth="1"/>
    <col min="10764" max="10764" width="10.33203125" style="164" customWidth="1"/>
    <col min="10765" max="10766" width="5.1640625" style="164" customWidth="1"/>
    <col min="10767" max="10767" width="1.6640625" style="164" customWidth="1"/>
    <col min="10768" max="10768" width="10.6640625" style="164" customWidth="1"/>
    <col min="10769" max="10769" width="3.5" style="164" customWidth="1"/>
    <col min="10770" max="10770" width="1.5" style="164" customWidth="1"/>
    <col min="10771" max="10771" width="7.1640625" style="164" customWidth="1"/>
    <col min="10772" max="10780" width="0" style="164" hidden="1" customWidth="1"/>
    <col min="10781" max="11008" width="9.33203125" style="164"/>
    <col min="11009" max="11009" width="7.1640625" style="164" customWidth="1"/>
    <col min="11010" max="11010" width="1.5" style="164" customWidth="1"/>
    <col min="11011" max="11011" width="3.5" style="164" customWidth="1"/>
    <col min="11012" max="11012" width="3.6640625" style="164" customWidth="1"/>
    <col min="11013" max="11013" width="14.6640625" style="164" customWidth="1"/>
    <col min="11014" max="11015" width="9.5" style="164" customWidth="1"/>
    <col min="11016" max="11016" width="10.6640625" style="164" customWidth="1"/>
    <col min="11017" max="11017" width="6" style="164" customWidth="1"/>
    <col min="11018" max="11018" width="4.5" style="164" customWidth="1"/>
    <col min="11019" max="11019" width="9.83203125" style="164" customWidth="1"/>
    <col min="11020" max="11020" width="10.33203125" style="164" customWidth="1"/>
    <col min="11021" max="11022" width="5.1640625" style="164" customWidth="1"/>
    <col min="11023" max="11023" width="1.6640625" style="164" customWidth="1"/>
    <col min="11024" max="11024" width="10.6640625" style="164" customWidth="1"/>
    <col min="11025" max="11025" width="3.5" style="164" customWidth="1"/>
    <col min="11026" max="11026" width="1.5" style="164" customWidth="1"/>
    <col min="11027" max="11027" width="7.1640625" style="164" customWidth="1"/>
    <col min="11028" max="11036" width="0" style="164" hidden="1" customWidth="1"/>
    <col min="11037" max="11264" width="9.33203125" style="164"/>
    <col min="11265" max="11265" width="7.1640625" style="164" customWidth="1"/>
    <col min="11266" max="11266" width="1.5" style="164" customWidth="1"/>
    <col min="11267" max="11267" width="3.5" style="164" customWidth="1"/>
    <col min="11268" max="11268" width="3.6640625" style="164" customWidth="1"/>
    <col min="11269" max="11269" width="14.6640625" style="164" customWidth="1"/>
    <col min="11270" max="11271" width="9.5" style="164" customWidth="1"/>
    <col min="11272" max="11272" width="10.6640625" style="164" customWidth="1"/>
    <col min="11273" max="11273" width="6" style="164" customWidth="1"/>
    <col min="11274" max="11274" width="4.5" style="164" customWidth="1"/>
    <col min="11275" max="11275" width="9.83203125" style="164" customWidth="1"/>
    <col min="11276" max="11276" width="10.33203125" style="164" customWidth="1"/>
    <col min="11277" max="11278" width="5.1640625" style="164" customWidth="1"/>
    <col min="11279" max="11279" width="1.6640625" style="164" customWidth="1"/>
    <col min="11280" max="11280" width="10.6640625" style="164" customWidth="1"/>
    <col min="11281" max="11281" width="3.5" style="164" customWidth="1"/>
    <col min="11282" max="11282" width="1.5" style="164" customWidth="1"/>
    <col min="11283" max="11283" width="7.1640625" style="164" customWidth="1"/>
    <col min="11284" max="11292" width="0" style="164" hidden="1" customWidth="1"/>
    <col min="11293" max="11520" width="9.33203125" style="164"/>
    <col min="11521" max="11521" width="7.1640625" style="164" customWidth="1"/>
    <col min="11522" max="11522" width="1.5" style="164" customWidth="1"/>
    <col min="11523" max="11523" width="3.5" style="164" customWidth="1"/>
    <col min="11524" max="11524" width="3.6640625" style="164" customWidth="1"/>
    <col min="11525" max="11525" width="14.6640625" style="164" customWidth="1"/>
    <col min="11526" max="11527" width="9.5" style="164" customWidth="1"/>
    <col min="11528" max="11528" width="10.6640625" style="164" customWidth="1"/>
    <col min="11529" max="11529" width="6" style="164" customWidth="1"/>
    <col min="11530" max="11530" width="4.5" style="164" customWidth="1"/>
    <col min="11531" max="11531" width="9.83203125" style="164" customWidth="1"/>
    <col min="11532" max="11532" width="10.33203125" style="164" customWidth="1"/>
    <col min="11533" max="11534" width="5.1640625" style="164" customWidth="1"/>
    <col min="11535" max="11535" width="1.6640625" style="164" customWidth="1"/>
    <col min="11536" max="11536" width="10.6640625" style="164" customWidth="1"/>
    <col min="11537" max="11537" width="3.5" style="164" customWidth="1"/>
    <col min="11538" max="11538" width="1.5" style="164" customWidth="1"/>
    <col min="11539" max="11539" width="7.1640625" style="164" customWidth="1"/>
    <col min="11540" max="11548" width="0" style="164" hidden="1" customWidth="1"/>
    <col min="11549" max="11776" width="9.33203125" style="164"/>
    <col min="11777" max="11777" width="7.1640625" style="164" customWidth="1"/>
    <col min="11778" max="11778" width="1.5" style="164" customWidth="1"/>
    <col min="11779" max="11779" width="3.5" style="164" customWidth="1"/>
    <col min="11780" max="11780" width="3.6640625" style="164" customWidth="1"/>
    <col min="11781" max="11781" width="14.6640625" style="164" customWidth="1"/>
    <col min="11782" max="11783" width="9.5" style="164" customWidth="1"/>
    <col min="11784" max="11784" width="10.6640625" style="164" customWidth="1"/>
    <col min="11785" max="11785" width="6" style="164" customWidth="1"/>
    <col min="11786" max="11786" width="4.5" style="164" customWidth="1"/>
    <col min="11787" max="11787" width="9.83203125" style="164" customWidth="1"/>
    <col min="11788" max="11788" width="10.33203125" style="164" customWidth="1"/>
    <col min="11789" max="11790" width="5.1640625" style="164" customWidth="1"/>
    <col min="11791" max="11791" width="1.6640625" style="164" customWidth="1"/>
    <col min="11792" max="11792" width="10.6640625" style="164" customWidth="1"/>
    <col min="11793" max="11793" width="3.5" style="164" customWidth="1"/>
    <col min="11794" max="11794" width="1.5" style="164" customWidth="1"/>
    <col min="11795" max="11795" width="7.1640625" style="164" customWidth="1"/>
    <col min="11796" max="11804" width="0" style="164" hidden="1" customWidth="1"/>
    <col min="11805" max="12032" width="9.33203125" style="164"/>
    <col min="12033" max="12033" width="7.1640625" style="164" customWidth="1"/>
    <col min="12034" max="12034" width="1.5" style="164" customWidth="1"/>
    <col min="12035" max="12035" width="3.5" style="164" customWidth="1"/>
    <col min="12036" max="12036" width="3.6640625" style="164" customWidth="1"/>
    <col min="12037" max="12037" width="14.6640625" style="164" customWidth="1"/>
    <col min="12038" max="12039" width="9.5" style="164" customWidth="1"/>
    <col min="12040" max="12040" width="10.6640625" style="164" customWidth="1"/>
    <col min="12041" max="12041" width="6" style="164" customWidth="1"/>
    <col min="12042" max="12042" width="4.5" style="164" customWidth="1"/>
    <col min="12043" max="12043" width="9.83203125" style="164" customWidth="1"/>
    <col min="12044" max="12044" width="10.33203125" style="164" customWidth="1"/>
    <col min="12045" max="12046" width="5.1640625" style="164" customWidth="1"/>
    <col min="12047" max="12047" width="1.6640625" style="164" customWidth="1"/>
    <col min="12048" max="12048" width="10.6640625" style="164" customWidth="1"/>
    <col min="12049" max="12049" width="3.5" style="164" customWidth="1"/>
    <col min="12050" max="12050" width="1.5" style="164" customWidth="1"/>
    <col min="12051" max="12051" width="7.1640625" style="164" customWidth="1"/>
    <col min="12052" max="12060" width="0" style="164" hidden="1" customWidth="1"/>
    <col min="12061" max="12288" width="9.33203125" style="164"/>
    <col min="12289" max="12289" width="7.1640625" style="164" customWidth="1"/>
    <col min="12290" max="12290" width="1.5" style="164" customWidth="1"/>
    <col min="12291" max="12291" width="3.5" style="164" customWidth="1"/>
    <col min="12292" max="12292" width="3.6640625" style="164" customWidth="1"/>
    <col min="12293" max="12293" width="14.6640625" style="164" customWidth="1"/>
    <col min="12294" max="12295" width="9.5" style="164" customWidth="1"/>
    <col min="12296" max="12296" width="10.6640625" style="164" customWidth="1"/>
    <col min="12297" max="12297" width="6" style="164" customWidth="1"/>
    <col min="12298" max="12298" width="4.5" style="164" customWidth="1"/>
    <col min="12299" max="12299" width="9.83203125" style="164" customWidth="1"/>
    <col min="12300" max="12300" width="10.33203125" style="164" customWidth="1"/>
    <col min="12301" max="12302" width="5.1640625" style="164" customWidth="1"/>
    <col min="12303" max="12303" width="1.6640625" style="164" customWidth="1"/>
    <col min="12304" max="12304" width="10.6640625" style="164" customWidth="1"/>
    <col min="12305" max="12305" width="3.5" style="164" customWidth="1"/>
    <col min="12306" max="12306" width="1.5" style="164" customWidth="1"/>
    <col min="12307" max="12307" width="7.1640625" style="164" customWidth="1"/>
    <col min="12308" max="12316" width="0" style="164" hidden="1" customWidth="1"/>
    <col min="12317" max="12544" width="9.33203125" style="164"/>
    <col min="12545" max="12545" width="7.1640625" style="164" customWidth="1"/>
    <col min="12546" max="12546" width="1.5" style="164" customWidth="1"/>
    <col min="12547" max="12547" width="3.5" style="164" customWidth="1"/>
    <col min="12548" max="12548" width="3.6640625" style="164" customWidth="1"/>
    <col min="12549" max="12549" width="14.6640625" style="164" customWidth="1"/>
    <col min="12550" max="12551" width="9.5" style="164" customWidth="1"/>
    <col min="12552" max="12552" width="10.6640625" style="164" customWidth="1"/>
    <col min="12553" max="12553" width="6" style="164" customWidth="1"/>
    <col min="12554" max="12554" width="4.5" style="164" customWidth="1"/>
    <col min="12555" max="12555" width="9.83203125" style="164" customWidth="1"/>
    <col min="12556" max="12556" width="10.33203125" style="164" customWidth="1"/>
    <col min="12557" max="12558" width="5.1640625" style="164" customWidth="1"/>
    <col min="12559" max="12559" width="1.6640625" style="164" customWidth="1"/>
    <col min="12560" max="12560" width="10.6640625" style="164" customWidth="1"/>
    <col min="12561" max="12561" width="3.5" style="164" customWidth="1"/>
    <col min="12562" max="12562" width="1.5" style="164" customWidth="1"/>
    <col min="12563" max="12563" width="7.1640625" style="164" customWidth="1"/>
    <col min="12564" max="12572" width="0" style="164" hidden="1" customWidth="1"/>
    <col min="12573" max="12800" width="9.33203125" style="164"/>
    <col min="12801" max="12801" width="7.1640625" style="164" customWidth="1"/>
    <col min="12802" max="12802" width="1.5" style="164" customWidth="1"/>
    <col min="12803" max="12803" width="3.5" style="164" customWidth="1"/>
    <col min="12804" max="12804" width="3.6640625" style="164" customWidth="1"/>
    <col min="12805" max="12805" width="14.6640625" style="164" customWidth="1"/>
    <col min="12806" max="12807" width="9.5" style="164" customWidth="1"/>
    <col min="12808" max="12808" width="10.6640625" style="164" customWidth="1"/>
    <col min="12809" max="12809" width="6" style="164" customWidth="1"/>
    <col min="12810" max="12810" width="4.5" style="164" customWidth="1"/>
    <col min="12811" max="12811" width="9.83203125" style="164" customWidth="1"/>
    <col min="12812" max="12812" width="10.33203125" style="164" customWidth="1"/>
    <col min="12813" max="12814" width="5.1640625" style="164" customWidth="1"/>
    <col min="12815" max="12815" width="1.6640625" style="164" customWidth="1"/>
    <col min="12816" max="12816" width="10.6640625" style="164" customWidth="1"/>
    <col min="12817" max="12817" width="3.5" style="164" customWidth="1"/>
    <col min="12818" max="12818" width="1.5" style="164" customWidth="1"/>
    <col min="12819" max="12819" width="7.1640625" style="164" customWidth="1"/>
    <col min="12820" max="12828" width="0" style="164" hidden="1" customWidth="1"/>
    <col min="12829" max="13056" width="9.33203125" style="164"/>
    <col min="13057" max="13057" width="7.1640625" style="164" customWidth="1"/>
    <col min="13058" max="13058" width="1.5" style="164" customWidth="1"/>
    <col min="13059" max="13059" width="3.5" style="164" customWidth="1"/>
    <col min="13060" max="13060" width="3.6640625" style="164" customWidth="1"/>
    <col min="13061" max="13061" width="14.6640625" style="164" customWidth="1"/>
    <col min="13062" max="13063" width="9.5" style="164" customWidth="1"/>
    <col min="13064" max="13064" width="10.6640625" style="164" customWidth="1"/>
    <col min="13065" max="13065" width="6" style="164" customWidth="1"/>
    <col min="13066" max="13066" width="4.5" style="164" customWidth="1"/>
    <col min="13067" max="13067" width="9.83203125" style="164" customWidth="1"/>
    <col min="13068" max="13068" width="10.33203125" style="164" customWidth="1"/>
    <col min="13069" max="13070" width="5.1640625" style="164" customWidth="1"/>
    <col min="13071" max="13071" width="1.6640625" style="164" customWidth="1"/>
    <col min="13072" max="13072" width="10.6640625" style="164" customWidth="1"/>
    <col min="13073" max="13073" width="3.5" style="164" customWidth="1"/>
    <col min="13074" max="13074" width="1.5" style="164" customWidth="1"/>
    <col min="13075" max="13075" width="7.1640625" style="164" customWidth="1"/>
    <col min="13076" max="13084" width="0" style="164" hidden="1" customWidth="1"/>
    <col min="13085" max="13312" width="9.33203125" style="164"/>
    <col min="13313" max="13313" width="7.1640625" style="164" customWidth="1"/>
    <col min="13314" max="13314" width="1.5" style="164" customWidth="1"/>
    <col min="13315" max="13315" width="3.5" style="164" customWidth="1"/>
    <col min="13316" max="13316" width="3.6640625" style="164" customWidth="1"/>
    <col min="13317" max="13317" width="14.6640625" style="164" customWidth="1"/>
    <col min="13318" max="13319" width="9.5" style="164" customWidth="1"/>
    <col min="13320" max="13320" width="10.6640625" style="164" customWidth="1"/>
    <col min="13321" max="13321" width="6" style="164" customWidth="1"/>
    <col min="13322" max="13322" width="4.5" style="164" customWidth="1"/>
    <col min="13323" max="13323" width="9.83203125" style="164" customWidth="1"/>
    <col min="13324" max="13324" width="10.33203125" style="164" customWidth="1"/>
    <col min="13325" max="13326" width="5.1640625" style="164" customWidth="1"/>
    <col min="13327" max="13327" width="1.6640625" style="164" customWidth="1"/>
    <col min="13328" max="13328" width="10.6640625" style="164" customWidth="1"/>
    <col min="13329" max="13329" width="3.5" style="164" customWidth="1"/>
    <col min="13330" max="13330" width="1.5" style="164" customWidth="1"/>
    <col min="13331" max="13331" width="7.1640625" style="164" customWidth="1"/>
    <col min="13332" max="13340" width="0" style="164" hidden="1" customWidth="1"/>
    <col min="13341" max="13568" width="9.33203125" style="164"/>
    <col min="13569" max="13569" width="7.1640625" style="164" customWidth="1"/>
    <col min="13570" max="13570" width="1.5" style="164" customWidth="1"/>
    <col min="13571" max="13571" width="3.5" style="164" customWidth="1"/>
    <col min="13572" max="13572" width="3.6640625" style="164" customWidth="1"/>
    <col min="13573" max="13573" width="14.6640625" style="164" customWidth="1"/>
    <col min="13574" max="13575" width="9.5" style="164" customWidth="1"/>
    <col min="13576" max="13576" width="10.6640625" style="164" customWidth="1"/>
    <col min="13577" max="13577" width="6" style="164" customWidth="1"/>
    <col min="13578" max="13578" width="4.5" style="164" customWidth="1"/>
    <col min="13579" max="13579" width="9.83203125" style="164" customWidth="1"/>
    <col min="13580" max="13580" width="10.33203125" style="164" customWidth="1"/>
    <col min="13581" max="13582" width="5.1640625" style="164" customWidth="1"/>
    <col min="13583" max="13583" width="1.6640625" style="164" customWidth="1"/>
    <col min="13584" max="13584" width="10.6640625" style="164" customWidth="1"/>
    <col min="13585" max="13585" width="3.5" style="164" customWidth="1"/>
    <col min="13586" max="13586" width="1.5" style="164" customWidth="1"/>
    <col min="13587" max="13587" width="7.1640625" style="164" customWidth="1"/>
    <col min="13588" max="13596" width="0" style="164" hidden="1" customWidth="1"/>
    <col min="13597" max="13824" width="9.33203125" style="164"/>
    <col min="13825" max="13825" width="7.1640625" style="164" customWidth="1"/>
    <col min="13826" max="13826" width="1.5" style="164" customWidth="1"/>
    <col min="13827" max="13827" width="3.5" style="164" customWidth="1"/>
    <col min="13828" max="13828" width="3.6640625" style="164" customWidth="1"/>
    <col min="13829" max="13829" width="14.6640625" style="164" customWidth="1"/>
    <col min="13830" max="13831" width="9.5" style="164" customWidth="1"/>
    <col min="13832" max="13832" width="10.6640625" style="164" customWidth="1"/>
    <col min="13833" max="13833" width="6" style="164" customWidth="1"/>
    <col min="13834" max="13834" width="4.5" style="164" customWidth="1"/>
    <col min="13835" max="13835" width="9.83203125" style="164" customWidth="1"/>
    <col min="13836" max="13836" width="10.33203125" style="164" customWidth="1"/>
    <col min="13837" max="13838" width="5.1640625" style="164" customWidth="1"/>
    <col min="13839" max="13839" width="1.6640625" style="164" customWidth="1"/>
    <col min="13840" max="13840" width="10.6640625" style="164" customWidth="1"/>
    <col min="13841" max="13841" width="3.5" style="164" customWidth="1"/>
    <col min="13842" max="13842" width="1.5" style="164" customWidth="1"/>
    <col min="13843" max="13843" width="7.1640625" style="164" customWidth="1"/>
    <col min="13844" max="13852" width="0" style="164" hidden="1" customWidth="1"/>
    <col min="13853" max="14080" width="9.33203125" style="164"/>
    <col min="14081" max="14081" width="7.1640625" style="164" customWidth="1"/>
    <col min="14082" max="14082" width="1.5" style="164" customWidth="1"/>
    <col min="14083" max="14083" width="3.5" style="164" customWidth="1"/>
    <col min="14084" max="14084" width="3.6640625" style="164" customWidth="1"/>
    <col min="14085" max="14085" width="14.6640625" style="164" customWidth="1"/>
    <col min="14086" max="14087" width="9.5" style="164" customWidth="1"/>
    <col min="14088" max="14088" width="10.6640625" style="164" customWidth="1"/>
    <col min="14089" max="14089" width="6" style="164" customWidth="1"/>
    <col min="14090" max="14090" width="4.5" style="164" customWidth="1"/>
    <col min="14091" max="14091" width="9.83203125" style="164" customWidth="1"/>
    <col min="14092" max="14092" width="10.33203125" style="164" customWidth="1"/>
    <col min="14093" max="14094" width="5.1640625" style="164" customWidth="1"/>
    <col min="14095" max="14095" width="1.6640625" style="164" customWidth="1"/>
    <col min="14096" max="14096" width="10.6640625" style="164" customWidth="1"/>
    <col min="14097" max="14097" width="3.5" style="164" customWidth="1"/>
    <col min="14098" max="14098" width="1.5" style="164" customWidth="1"/>
    <col min="14099" max="14099" width="7.1640625" style="164" customWidth="1"/>
    <col min="14100" max="14108" width="0" style="164" hidden="1" customWidth="1"/>
    <col min="14109" max="14336" width="9.33203125" style="164"/>
    <col min="14337" max="14337" width="7.1640625" style="164" customWidth="1"/>
    <col min="14338" max="14338" width="1.5" style="164" customWidth="1"/>
    <col min="14339" max="14339" width="3.5" style="164" customWidth="1"/>
    <col min="14340" max="14340" width="3.6640625" style="164" customWidth="1"/>
    <col min="14341" max="14341" width="14.6640625" style="164" customWidth="1"/>
    <col min="14342" max="14343" width="9.5" style="164" customWidth="1"/>
    <col min="14344" max="14344" width="10.6640625" style="164" customWidth="1"/>
    <col min="14345" max="14345" width="6" style="164" customWidth="1"/>
    <col min="14346" max="14346" width="4.5" style="164" customWidth="1"/>
    <col min="14347" max="14347" width="9.83203125" style="164" customWidth="1"/>
    <col min="14348" max="14348" width="10.33203125" style="164" customWidth="1"/>
    <col min="14349" max="14350" width="5.1640625" style="164" customWidth="1"/>
    <col min="14351" max="14351" width="1.6640625" style="164" customWidth="1"/>
    <col min="14352" max="14352" width="10.6640625" style="164" customWidth="1"/>
    <col min="14353" max="14353" width="3.5" style="164" customWidth="1"/>
    <col min="14354" max="14354" width="1.5" style="164" customWidth="1"/>
    <col min="14355" max="14355" width="7.1640625" style="164" customWidth="1"/>
    <col min="14356" max="14364" width="0" style="164" hidden="1" customWidth="1"/>
    <col min="14365" max="14592" width="9.33203125" style="164"/>
    <col min="14593" max="14593" width="7.1640625" style="164" customWidth="1"/>
    <col min="14594" max="14594" width="1.5" style="164" customWidth="1"/>
    <col min="14595" max="14595" width="3.5" style="164" customWidth="1"/>
    <col min="14596" max="14596" width="3.6640625" style="164" customWidth="1"/>
    <col min="14597" max="14597" width="14.6640625" style="164" customWidth="1"/>
    <col min="14598" max="14599" width="9.5" style="164" customWidth="1"/>
    <col min="14600" max="14600" width="10.6640625" style="164" customWidth="1"/>
    <col min="14601" max="14601" width="6" style="164" customWidth="1"/>
    <col min="14602" max="14602" width="4.5" style="164" customWidth="1"/>
    <col min="14603" max="14603" width="9.83203125" style="164" customWidth="1"/>
    <col min="14604" max="14604" width="10.33203125" style="164" customWidth="1"/>
    <col min="14605" max="14606" width="5.1640625" style="164" customWidth="1"/>
    <col min="14607" max="14607" width="1.6640625" style="164" customWidth="1"/>
    <col min="14608" max="14608" width="10.6640625" style="164" customWidth="1"/>
    <col min="14609" max="14609" width="3.5" style="164" customWidth="1"/>
    <col min="14610" max="14610" width="1.5" style="164" customWidth="1"/>
    <col min="14611" max="14611" width="7.1640625" style="164" customWidth="1"/>
    <col min="14612" max="14620" width="0" style="164" hidden="1" customWidth="1"/>
    <col min="14621" max="14848" width="9.33203125" style="164"/>
    <col min="14849" max="14849" width="7.1640625" style="164" customWidth="1"/>
    <col min="14850" max="14850" width="1.5" style="164" customWidth="1"/>
    <col min="14851" max="14851" width="3.5" style="164" customWidth="1"/>
    <col min="14852" max="14852" width="3.6640625" style="164" customWidth="1"/>
    <col min="14853" max="14853" width="14.6640625" style="164" customWidth="1"/>
    <col min="14854" max="14855" width="9.5" style="164" customWidth="1"/>
    <col min="14856" max="14856" width="10.6640625" style="164" customWidth="1"/>
    <col min="14857" max="14857" width="6" style="164" customWidth="1"/>
    <col min="14858" max="14858" width="4.5" style="164" customWidth="1"/>
    <col min="14859" max="14859" width="9.83203125" style="164" customWidth="1"/>
    <col min="14860" max="14860" width="10.33203125" style="164" customWidth="1"/>
    <col min="14861" max="14862" width="5.1640625" style="164" customWidth="1"/>
    <col min="14863" max="14863" width="1.6640625" style="164" customWidth="1"/>
    <col min="14864" max="14864" width="10.6640625" style="164" customWidth="1"/>
    <col min="14865" max="14865" width="3.5" style="164" customWidth="1"/>
    <col min="14866" max="14866" width="1.5" style="164" customWidth="1"/>
    <col min="14867" max="14867" width="7.1640625" style="164" customWidth="1"/>
    <col min="14868" max="14876" width="0" style="164" hidden="1" customWidth="1"/>
    <col min="14877" max="15104" width="9.33203125" style="164"/>
    <col min="15105" max="15105" width="7.1640625" style="164" customWidth="1"/>
    <col min="15106" max="15106" width="1.5" style="164" customWidth="1"/>
    <col min="15107" max="15107" width="3.5" style="164" customWidth="1"/>
    <col min="15108" max="15108" width="3.6640625" style="164" customWidth="1"/>
    <col min="15109" max="15109" width="14.6640625" style="164" customWidth="1"/>
    <col min="15110" max="15111" width="9.5" style="164" customWidth="1"/>
    <col min="15112" max="15112" width="10.6640625" style="164" customWidth="1"/>
    <col min="15113" max="15113" width="6" style="164" customWidth="1"/>
    <col min="15114" max="15114" width="4.5" style="164" customWidth="1"/>
    <col min="15115" max="15115" width="9.83203125" style="164" customWidth="1"/>
    <col min="15116" max="15116" width="10.33203125" style="164" customWidth="1"/>
    <col min="15117" max="15118" width="5.1640625" style="164" customWidth="1"/>
    <col min="15119" max="15119" width="1.6640625" style="164" customWidth="1"/>
    <col min="15120" max="15120" width="10.6640625" style="164" customWidth="1"/>
    <col min="15121" max="15121" width="3.5" style="164" customWidth="1"/>
    <col min="15122" max="15122" width="1.5" style="164" customWidth="1"/>
    <col min="15123" max="15123" width="7.1640625" style="164" customWidth="1"/>
    <col min="15124" max="15132" width="0" style="164" hidden="1" customWidth="1"/>
    <col min="15133" max="15360" width="9.33203125" style="164"/>
    <col min="15361" max="15361" width="7.1640625" style="164" customWidth="1"/>
    <col min="15362" max="15362" width="1.5" style="164" customWidth="1"/>
    <col min="15363" max="15363" width="3.5" style="164" customWidth="1"/>
    <col min="15364" max="15364" width="3.6640625" style="164" customWidth="1"/>
    <col min="15365" max="15365" width="14.6640625" style="164" customWidth="1"/>
    <col min="15366" max="15367" width="9.5" style="164" customWidth="1"/>
    <col min="15368" max="15368" width="10.6640625" style="164" customWidth="1"/>
    <col min="15369" max="15369" width="6" style="164" customWidth="1"/>
    <col min="15370" max="15370" width="4.5" style="164" customWidth="1"/>
    <col min="15371" max="15371" width="9.83203125" style="164" customWidth="1"/>
    <col min="15372" max="15372" width="10.33203125" style="164" customWidth="1"/>
    <col min="15373" max="15374" width="5.1640625" style="164" customWidth="1"/>
    <col min="15375" max="15375" width="1.6640625" style="164" customWidth="1"/>
    <col min="15376" max="15376" width="10.6640625" style="164" customWidth="1"/>
    <col min="15377" max="15377" width="3.5" style="164" customWidth="1"/>
    <col min="15378" max="15378" width="1.5" style="164" customWidth="1"/>
    <col min="15379" max="15379" width="7.1640625" style="164" customWidth="1"/>
    <col min="15380" max="15388" width="0" style="164" hidden="1" customWidth="1"/>
    <col min="15389" max="15616" width="9.33203125" style="164"/>
    <col min="15617" max="15617" width="7.1640625" style="164" customWidth="1"/>
    <col min="15618" max="15618" width="1.5" style="164" customWidth="1"/>
    <col min="15619" max="15619" width="3.5" style="164" customWidth="1"/>
    <col min="15620" max="15620" width="3.6640625" style="164" customWidth="1"/>
    <col min="15621" max="15621" width="14.6640625" style="164" customWidth="1"/>
    <col min="15622" max="15623" width="9.5" style="164" customWidth="1"/>
    <col min="15624" max="15624" width="10.6640625" style="164" customWidth="1"/>
    <col min="15625" max="15625" width="6" style="164" customWidth="1"/>
    <col min="15626" max="15626" width="4.5" style="164" customWidth="1"/>
    <col min="15627" max="15627" width="9.83203125" style="164" customWidth="1"/>
    <col min="15628" max="15628" width="10.33203125" style="164" customWidth="1"/>
    <col min="15629" max="15630" width="5.1640625" style="164" customWidth="1"/>
    <col min="15631" max="15631" width="1.6640625" style="164" customWidth="1"/>
    <col min="15632" max="15632" width="10.6640625" style="164" customWidth="1"/>
    <col min="15633" max="15633" width="3.5" style="164" customWidth="1"/>
    <col min="15634" max="15634" width="1.5" style="164" customWidth="1"/>
    <col min="15635" max="15635" width="7.1640625" style="164" customWidth="1"/>
    <col min="15636" max="15644" width="0" style="164" hidden="1" customWidth="1"/>
    <col min="15645" max="15872" width="9.33203125" style="164"/>
    <col min="15873" max="15873" width="7.1640625" style="164" customWidth="1"/>
    <col min="15874" max="15874" width="1.5" style="164" customWidth="1"/>
    <col min="15875" max="15875" width="3.5" style="164" customWidth="1"/>
    <col min="15876" max="15876" width="3.6640625" style="164" customWidth="1"/>
    <col min="15877" max="15877" width="14.6640625" style="164" customWidth="1"/>
    <col min="15878" max="15879" width="9.5" style="164" customWidth="1"/>
    <col min="15880" max="15880" width="10.6640625" style="164" customWidth="1"/>
    <col min="15881" max="15881" width="6" style="164" customWidth="1"/>
    <col min="15882" max="15882" width="4.5" style="164" customWidth="1"/>
    <col min="15883" max="15883" width="9.83203125" style="164" customWidth="1"/>
    <col min="15884" max="15884" width="10.33203125" style="164" customWidth="1"/>
    <col min="15885" max="15886" width="5.1640625" style="164" customWidth="1"/>
    <col min="15887" max="15887" width="1.6640625" style="164" customWidth="1"/>
    <col min="15888" max="15888" width="10.6640625" style="164" customWidth="1"/>
    <col min="15889" max="15889" width="3.5" style="164" customWidth="1"/>
    <col min="15890" max="15890" width="1.5" style="164" customWidth="1"/>
    <col min="15891" max="15891" width="7.1640625" style="164" customWidth="1"/>
    <col min="15892" max="15900" width="0" style="164" hidden="1" customWidth="1"/>
    <col min="15901" max="16128" width="9.33203125" style="164"/>
    <col min="16129" max="16129" width="7.1640625" style="164" customWidth="1"/>
    <col min="16130" max="16130" width="1.5" style="164" customWidth="1"/>
    <col min="16131" max="16131" width="3.5" style="164" customWidth="1"/>
    <col min="16132" max="16132" width="3.6640625" style="164" customWidth="1"/>
    <col min="16133" max="16133" width="14.6640625" style="164" customWidth="1"/>
    <col min="16134" max="16135" width="9.5" style="164" customWidth="1"/>
    <col min="16136" max="16136" width="10.6640625" style="164" customWidth="1"/>
    <col min="16137" max="16137" width="6" style="164" customWidth="1"/>
    <col min="16138" max="16138" width="4.5" style="164" customWidth="1"/>
    <col min="16139" max="16139" width="9.83203125" style="164" customWidth="1"/>
    <col min="16140" max="16140" width="10.33203125" style="164" customWidth="1"/>
    <col min="16141" max="16142" width="5.1640625" style="164" customWidth="1"/>
    <col min="16143" max="16143" width="1.6640625" style="164" customWidth="1"/>
    <col min="16144" max="16144" width="10.6640625" style="164" customWidth="1"/>
    <col min="16145" max="16145" width="3.5" style="164" customWidth="1"/>
    <col min="16146" max="16146" width="1.5" style="164" customWidth="1"/>
    <col min="16147" max="16147" width="7.1640625" style="164" customWidth="1"/>
    <col min="16148" max="16156" width="0" style="164" hidden="1" customWidth="1"/>
    <col min="16157" max="16384" width="9.33203125" style="164"/>
  </cols>
  <sheetData>
    <row r="1" spans="2:27" s="108" customFormat="1" x14ac:dyDescent="0.3"/>
    <row r="2" spans="2:27" s="112" customFormat="1" ht="18.75" customHeight="1" x14ac:dyDescent="0.2">
      <c r="B2" s="109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1"/>
    </row>
    <row r="3" spans="2:27" s="112" customFormat="1" ht="55.5" customHeight="1" x14ac:dyDescent="0.2">
      <c r="B3" s="113"/>
      <c r="C3" s="204" t="s">
        <v>641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114"/>
    </row>
    <row r="4" spans="2:27" s="112" customFormat="1" ht="6.95" customHeight="1" x14ac:dyDescent="0.2">
      <c r="B4" s="113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4"/>
    </row>
    <row r="5" spans="2:27" s="112" customFormat="1" ht="10.35" customHeight="1" x14ac:dyDescent="0.2">
      <c r="B5" s="113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4"/>
    </row>
    <row r="6" spans="2:27" s="120" customFormat="1" ht="29.25" customHeight="1" x14ac:dyDescent="0.2">
      <c r="B6" s="116"/>
      <c r="C6" s="117" t="s">
        <v>39</v>
      </c>
      <c r="D6" s="118" t="s">
        <v>8</v>
      </c>
      <c r="E6" s="118" t="s">
        <v>6</v>
      </c>
      <c r="F6" s="206" t="s">
        <v>7</v>
      </c>
      <c r="G6" s="206"/>
      <c r="H6" s="206"/>
      <c r="I6" s="206"/>
      <c r="J6" s="118" t="s">
        <v>40</v>
      </c>
      <c r="K6" s="118" t="s">
        <v>41</v>
      </c>
      <c r="L6" s="207" t="s">
        <v>601</v>
      </c>
      <c r="M6" s="207"/>
      <c r="N6" s="207"/>
      <c r="O6" s="207"/>
      <c r="P6" s="207"/>
      <c r="Q6" s="208"/>
      <c r="R6" s="119"/>
      <c r="T6" s="121" t="s">
        <v>601</v>
      </c>
      <c r="U6" s="122" t="s">
        <v>4</v>
      </c>
      <c r="V6" s="122" t="s">
        <v>43</v>
      </c>
      <c r="W6" s="122" t="s">
        <v>44</v>
      </c>
      <c r="X6" s="122" t="s">
        <v>602</v>
      </c>
      <c r="Y6" s="122" t="s">
        <v>603</v>
      </c>
      <c r="Z6" s="122" t="s">
        <v>47</v>
      </c>
      <c r="AA6" s="123" t="s">
        <v>48</v>
      </c>
    </row>
    <row r="7" spans="2:27" s="112" customFormat="1" ht="29.25" customHeight="1" x14ac:dyDescent="0.35">
      <c r="B7" s="113"/>
      <c r="C7" s="124" t="s">
        <v>604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209"/>
      <c r="O7" s="210"/>
      <c r="P7" s="210"/>
      <c r="Q7" s="210"/>
      <c r="R7" s="114"/>
      <c r="T7" s="125"/>
      <c r="U7" s="126"/>
      <c r="V7" s="126"/>
      <c r="W7" s="127" t="e">
        <f>W8</f>
        <v>#REF!</v>
      </c>
      <c r="X7" s="126"/>
      <c r="Y7" s="127" t="e">
        <f>Y8</f>
        <v>#REF!</v>
      </c>
      <c r="Z7" s="126"/>
      <c r="AA7" s="128" t="e">
        <f>AA8</f>
        <v>#REF!</v>
      </c>
    </row>
    <row r="8" spans="2:27" s="133" customFormat="1" ht="37.35" customHeight="1" x14ac:dyDescent="0.35">
      <c r="B8" s="129"/>
      <c r="C8" s="130"/>
      <c r="D8" s="131" t="s">
        <v>605</v>
      </c>
      <c r="E8" s="131"/>
      <c r="F8" s="131"/>
      <c r="G8" s="131"/>
      <c r="H8" s="131"/>
      <c r="I8" s="131"/>
      <c r="J8" s="131"/>
      <c r="K8" s="131"/>
      <c r="L8" s="131"/>
      <c r="M8" s="131"/>
      <c r="N8" s="211"/>
      <c r="O8" s="212"/>
      <c r="P8" s="212"/>
      <c r="Q8" s="212"/>
      <c r="R8" s="132"/>
      <c r="T8" s="134"/>
      <c r="U8" s="130"/>
      <c r="V8" s="130"/>
      <c r="W8" s="135" t="e">
        <f>#REF!+W11+W13+W15+W23</f>
        <v>#REF!</v>
      </c>
      <c r="X8" s="130"/>
      <c r="Y8" s="135" t="e">
        <f>#REF!+Y11+Y13+Y15+Y23</f>
        <v>#REF!</v>
      </c>
      <c r="Z8" s="130"/>
      <c r="AA8" s="136" t="e">
        <f>#REF!+AA11+AA13+AA15+AA23</f>
        <v>#REF!</v>
      </c>
    </row>
    <row r="9" spans="2:27" s="133" customFormat="1" ht="29.85" customHeight="1" x14ac:dyDescent="0.3">
      <c r="B9" s="129"/>
      <c r="C9" s="130"/>
      <c r="D9" s="137" t="s">
        <v>606</v>
      </c>
      <c r="E9" s="137"/>
      <c r="F9" s="137"/>
      <c r="G9" s="137"/>
      <c r="H9" s="137"/>
      <c r="I9" s="137"/>
      <c r="J9" s="137"/>
      <c r="K9" s="137"/>
      <c r="L9" s="137"/>
      <c r="M9" s="137"/>
      <c r="N9" s="198"/>
      <c r="O9" s="199"/>
      <c r="P9" s="199"/>
      <c r="Q9" s="199"/>
      <c r="R9" s="132"/>
      <c r="T9" s="134"/>
      <c r="U9" s="130"/>
      <c r="V9" s="130"/>
      <c r="W9" s="135">
        <f>SUM(W10:W10)</f>
        <v>0</v>
      </c>
      <c r="X9" s="130"/>
      <c r="Y9" s="135">
        <f>SUM(Y10:Y10)</f>
        <v>0</v>
      </c>
      <c r="Z9" s="130"/>
      <c r="AA9" s="136">
        <f>SUM(AA10:AA10)</f>
        <v>0</v>
      </c>
    </row>
    <row r="10" spans="2:27" s="112" customFormat="1" ht="27" customHeight="1" x14ac:dyDescent="0.2">
      <c r="B10" s="138"/>
      <c r="C10" s="139">
        <v>1</v>
      </c>
      <c r="D10" s="139" t="s">
        <v>55</v>
      </c>
      <c r="E10" s="140" t="s">
        <v>607</v>
      </c>
      <c r="F10" s="194" t="s">
        <v>608</v>
      </c>
      <c r="G10" s="194"/>
      <c r="H10" s="194"/>
      <c r="I10" s="194"/>
      <c r="J10" s="141" t="s">
        <v>609</v>
      </c>
      <c r="K10" s="142"/>
      <c r="L10" s="195" t="s">
        <v>610</v>
      </c>
      <c r="M10" s="196"/>
      <c r="N10" s="196"/>
      <c r="O10" s="196"/>
      <c r="P10" s="196"/>
      <c r="Q10" s="197"/>
      <c r="R10" s="143"/>
      <c r="T10" s="144" t="s">
        <v>0</v>
      </c>
      <c r="U10" s="145" t="s">
        <v>611</v>
      </c>
      <c r="V10" s="146">
        <v>0</v>
      </c>
      <c r="W10" s="146">
        <f>V10*K10</f>
        <v>0</v>
      </c>
      <c r="X10" s="146">
        <v>0</v>
      </c>
      <c r="Y10" s="146">
        <f>X10*K10</f>
        <v>0</v>
      </c>
      <c r="Z10" s="146">
        <v>0</v>
      </c>
      <c r="AA10" s="147">
        <f>Z10*K10</f>
        <v>0</v>
      </c>
    </row>
    <row r="11" spans="2:27" s="133" customFormat="1" ht="29.85" customHeight="1" x14ac:dyDescent="0.3">
      <c r="B11" s="129"/>
      <c r="C11" s="130"/>
      <c r="D11" s="137" t="s">
        <v>612</v>
      </c>
      <c r="E11" s="137"/>
      <c r="F11" s="137"/>
      <c r="G11" s="137"/>
      <c r="H11" s="137"/>
      <c r="I11" s="137"/>
      <c r="J11" s="137"/>
      <c r="K11" s="137"/>
      <c r="L11" s="137"/>
      <c r="M11" s="137"/>
      <c r="N11" s="198"/>
      <c r="O11" s="199"/>
      <c r="P11" s="199"/>
      <c r="Q11" s="199"/>
      <c r="R11" s="132"/>
      <c r="T11" s="134"/>
      <c r="U11" s="130"/>
      <c r="V11" s="130"/>
      <c r="W11" s="135">
        <f>SUM(W12:W12)</f>
        <v>0</v>
      </c>
      <c r="X11" s="130"/>
      <c r="Y11" s="135">
        <f>SUM(Y12:Y12)</f>
        <v>0</v>
      </c>
      <c r="Z11" s="130"/>
      <c r="AA11" s="136">
        <f>SUM(AA12:AA12)</f>
        <v>0</v>
      </c>
    </row>
    <row r="12" spans="2:27" s="112" customFormat="1" ht="20.45" customHeight="1" x14ac:dyDescent="0.2">
      <c r="B12" s="138"/>
      <c r="C12" s="139">
        <v>2</v>
      </c>
      <c r="D12" s="139" t="s">
        <v>55</v>
      </c>
      <c r="E12" s="140" t="s">
        <v>613</v>
      </c>
      <c r="F12" s="194" t="s">
        <v>614</v>
      </c>
      <c r="G12" s="194"/>
      <c r="H12" s="194"/>
      <c r="I12" s="194"/>
      <c r="J12" s="141" t="s">
        <v>615</v>
      </c>
      <c r="K12" s="142">
        <v>5</v>
      </c>
      <c r="L12" s="195" t="s">
        <v>616</v>
      </c>
      <c r="M12" s="196"/>
      <c r="N12" s="196"/>
      <c r="O12" s="196"/>
      <c r="P12" s="196"/>
      <c r="Q12" s="197"/>
      <c r="R12" s="143"/>
      <c r="T12" s="144" t="s">
        <v>0</v>
      </c>
      <c r="U12" s="145" t="s">
        <v>611</v>
      </c>
      <c r="V12" s="146">
        <v>0</v>
      </c>
      <c r="W12" s="146">
        <f>V12*K12</f>
        <v>0</v>
      </c>
      <c r="X12" s="146">
        <v>0</v>
      </c>
      <c r="Y12" s="146">
        <f>X12*K12</f>
        <v>0</v>
      </c>
      <c r="Z12" s="146">
        <v>0</v>
      </c>
      <c r="AA12" s="147">
        <f>Z12*K12</f>
        <v>0</v>
      </c>
    </row>
    <row r="13" spans="2:27" s="133" customFormat="1" ht="29.85" customHeight="1" x14ac:dyDescent="0.3">
      <c r="B13" s="129"/>
      <c r="C13" s="130"/>
      <c r="D13" s="137" t="s">
        <v>617</v>
      </c>
      <c r="E13" s="137"/>
      <c r="F13" s="137"/>
      <c r="G13" s="137"/>
      <c r="H13" s="137"/>
      <c r="I13" s="137"/>
      <c r="J13" s="137"/>
      <c r="K13" s="137"/>
      <c r="L13" s="137"/>
      <c r="M13" s="137"/>
      <c r="N13" s="198"/>
      <c r="O13" s="199"/>
      <c r="P13" s="199"/>
      <c r="Q13" s="199"/>
      <c r="R13" s="132"/>
      <c r="T13" s="134"/>
      <c r="U13" s="130"/>
      <c r="V13" s="130"/>
      <c r="W13" s="135">
        <f>SUM(W14:W14)</f>
        <v>0</v>
      </c>
      <c r="X13" s="130"/>
      <c r="Y13" s="135">
        <f>SUM(Y14:Y14)</f>
        <v>0</v>
      </c>
      <c r="Z13" s="130"/>
      <c r="AA13" s="136">
        <f>SUM(AA14:AA14)</f>
        <v>0</v>
      </c>
    </row>
    <row r="14" spans="2:27" s="112" customFormat="1" ht="20.45" customHeight="1" x14ac:dyDescent="0.2">
      <c r="B14" s="138"/>
      <c r="C14" s="139">
        <v>3</v>
      </c>
      <c r="D14" s="139" t="s">
        <v>55</v>
      </c>
      <c r="E14" s="140" t="s">
        <v>618</v>
      </c>
      <c r="F14" s="194" t="s">
        <v>619</v>
      </c>
      <c r="G14" s="194"/>
      <c r="H14" s="194"/>
      <c r="I14" s="194"/>
      <c r="J14" s="141" t="s">
        <v>615</v>
      </c>
      <c r="K14" s="142">
        <v>5</v>
      </c>
      <c r="L14" s="195" t="s">
        <v>616</v>
      </c>
      <c r="M14" s="196"/>
      <c r="N14" s="196"/>
      <c r="O14" s="196"/>
      <c r="P14" s="196"/>
      <c r="Q14" s="197"/>
      <c r="R14" s="143"/>
      <c r="T14" s="144" t="s">
        <v>0</v>
      </c>
      <c r="U14" s="145" t="s">
        <v>611</v>
      </c>
      <c r="V14" s="146">
        <v>0</v>
      </c>
      <c r="W14" s="146">
        <f>V14*K14</f>
        <v>0</v>
      </c>
      <c r="X14" s="146">
        <v>0</v>
      </c>
      <c r="Y14" s="146">
        <f>X14*K14</f>
        <v>0</v>
      </c>
      <c r="Z14" s="146">
        <v>0</v>
      </c>
      <c r="AA14" s="147">
        <f>Z14*K14</f>
        <v>0</v>
      </c>
    </row>
    <row r="15" spans="2:27" s="133" customFormat="1" ht="29.85" customHeight="1" x14ac:dyDescent="0.3">
      <c r="B15" s="129"/>
      <c r="C15" s="130"/>
      <c r="D15" s="137" t="s">
        <v>620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98"/>
      <c r="O15" s="199"/>
      <c r="P15" s="199"/>
      <c r="Q15" s="199"/>
      <c r="R15" s="132"/>
      <c r="T15" s="134"/>
      <c r="U15" s="130"/>
      <c r="V15" s="130"/>
      <c r="W15" s="135">
        <f>SUM(W16:W16)</f>
        <v>0</v>
      </c>
      <c r="X15" s="130"/>
      <c r="Y15" s="135">
        <f>SUM(Y16:Y16)</f>
        <v>0</v>
      </c>
      <c r="Z15" s="130"/>
      <c r="AA15" s="136">
        <f>SUM(AA16:AA16)</f>
        <v>0</v>
      </c>
    </row>
    <row r="16" spans="2:27" s="112" customFormat="1" ht="20.45" customHeight="1" x14ac:dyDescent="0.2">
      <c r="B16" s="138"/>
      <c r="C16" s="139">
        <v>4</v>
      </c>
      <c r="D16" s="139" t="s">
        <v>55</v>
      </c>
      <c r="E16" s="140" t="s">
        <v>621</v>
      </c>
      <c r="F16" s="194" t="s">
        <v>622</v>
      </c>
      <c r="G16" s="194"/>
      <c r="H16" s="194"/>
      <c r="I16" s="194"/>
      <c r="J16" s="141" t="s">
        <v>615</v>
      </c>
      <c r="K16" s="142">
        <v>5</v>
      </c>
      <c r="L16" s="195" t="s">
        <v>616</v>
      </c>
      <c r="M16" s="196"/>
      <c r="N16" s="196"/>
      <c r="O16" s="196"/>
      <c r="P16" s="196"/>
      <c r="Q16" s="197"/>
      <c r="R16" s="143"/>
      <c r="T16" s="144" t="s">
        <v>0</v>
      </c>
      <c r="U16" s="145" t="s">
        <v>611</v>
      </c>
      <c r="V16" s="146">
        <v>0</v>
      </c>
      <c r="W16" s="146">
        <f>V16*K16</f>
        <v>0</v>
      </c>
      <c r="X16" s="146">
        <v>0</v>
      </c>
      <c r="Y16" s="146">
        <f>X16*K16</f>
        <v>0</v>
      </c>
      <c r="Z16" s="146">
        <v>0</v>
      </c>
      <c r="AA16" s="147">
        <f>Z16*K16</f>
        <v>0</v>
      </c>
    </row>
    <row r="17" spans="2:27" s="112" customFormat="1" ht="27" customHeight="1" x14ac:dyDescent="0.2">
      <c r="B17" s="138"/>
      <c r="C17" s="148">
        <v>5</v>
      </c>
      <c r="D17" s="139" t="s">
        <v>55</v>
      </c>
      <c r="E17" s="149" t="s">
        <v>623</v>
      </c>
      <c r="F17" s="200" t="s">
        <v>624</v>
      </c>
      <c r="G17" s="200"/>
      <c r="H17" s="200"/>
      <c r="I17" s="200"/>
      <c r="J17" s="150" t="s">
        <v>625</v>
      </c>
      <c r="K17" s="151"/>
      <c r="L17" s="201" t="s">
        <v>626</v>
      </c>
      <c r="M17" s="201"/>
      <c r="N17" s="201"/>
      <c r="O17" s="201"/>
      <c r="P17" s="201"/>
      <c r="Q17" s="201"/>
      <c r="R17" s="143"/>
      <c r="T17" s="152"/>
      <c r="U17" s="145"/>
      <c r="V17" s="146"/>
      <c r="W17" s="146"/>
      <c r="X17" s="146"/>
      <c r="Y17" s="146"/>
      <c r="Z17" s="146"/>
      <c r="AA17" s="147"/>
    </row>
    <row r="18" spans="2:27" s="133" customFormat="1" ht="29.85" customHeight="1" x14ac:dyDescent="0.3">
      <c r="B18" s="129"/>
      <c r="C18" s="130"/>
      <c r="D18" s="137" t="s">
        <v>627</v>
      </c>
      <c r="E18" s="137"/>
      <c r="F18" s="137"/>
      <c r="G18" s="137"/>
      <c r="H18" s="137"/>
      <c r="I18" s="137"/>
      <c r="J18" s="137"/>
      <c r="K18" s="137"/>
      <c r="L18" s="137"/>
      <c r="M18" s="137"/>
      <c r="N18" s="198"/>
      <c r="O18" s="199"/>
      <c r="P18" s="199"/>
      <c r="Q18" s="199"/>
      <c r="R18" s="132"/>
      <c r="T18" s="134"/>
      <c r="U18" s="130"/>
      <c r="V18" s="130"/>
      <c r="W18" s="135">
        <f>SUM(W19:W19)</f>
        <v>0</v>
      </c>
      <c r="X18" s="130"/>
      <c r="Y18" s="135">
        <f>SUM(Y19:Y19)</f>
        <v>0</v>
      </c>
      <c r="Z18" s="130"/>
      <c r="AA18" s="136">
        <f>SUM(AA19:AA19)</f>
        <v>0</v>
      </c>
    </row>
    <row r="19" spans="2:27" s="112" customFormat="1" ht="20.45" customHeight="1" x14ac:dyDescent="0.2">
      <c r="B19" s="138"/>
      <c r="C19" s="139">
        <v>6</v>
      </c>
      <c r="D19" s="139" t="s">
        <v>55</v>
      </c>
      <c r="E19" s="140" t="s">
        <v>628</v>
      </c>
      <c r="F19" s="194" t="s">
        <v>629</v>
      </c>
      <c r="G19" s="194"/>
      <c r="H19" s="194"/>
      <c r="I19" s="194"/>
      <c r="J19" s="141" t="s">
        <v>615</v>
      </c>
      <c r="K19" s="142">
        <v>5</v>
      </c>
      <c r="L19" s="195" t="s">
        <v>616</v>
      </c>
      <c r="M19" s="196"/>
      <c r="N19" s="196"/>
      <c r="O19" s="196"/>
      <c r="P19" s="196"/>
      <c r="Q19" s="197"/>
      <c r="R19" s="143"/>
      <c r="T19" s="144" t="s">
        <v>0</v>
      </c>
      <c r="U19" s="145" t="s">
        <v>611</v>
      </c>
      <c r="V19" s="146">
        <v>0</v>
      </c>
      <c r="W19" s="146">
        <f>V19*K19</f>
        <v>0</v>
      </c>
      <c r="X19" s="146">
        <v>0</v>
      </c>
      <c r="Y19" s="146">
        <f>X19*K19</f>
        <v>0</v>
      </c>
      <c r="Z19" s="146">
        <v>0</v>
      </c>
      <c r="AA19" s="147">
        <f>Z19*K19</f>
        <v>0</v>
      </c>
    </row>
    <row r="20" spans="2:27" s="133" customFormat="1" ht="29.85" customHeight="1" x14ac:dyDescent="0.3">
      <c r="B20" s="129"/>
      <c r="C20" s="130"/>
      <c r="D20" s="137" t="s">
        <v>630</v>
      </c>
      <c r="E20" s="137"/>
      <c r="F20" s="137"/>
      <c r="G20" s="137"/>
      <c r="H20" s="137"/>
      <c r="I20" s="137"/>
      <c r="J20" s="137"/>
      <c r="K20" s="137"/>
      <c r="L20" s="137"/>
      <c r="M20" s="137"/>
      <c r="N20" s="198"/>
      <c r="O20" s="199"/>
      <c r="P20" s="199"/>
      <c r="Q20" s="199"/>
      <c r="R20" s="132"/>
      <c r="T20" s="134"/>
      <c r="U20" s="130"/>
      <c r="V20" s="130"/>
      <c r="W20" s="135">
        <f>SUM(W22:W22)</f>
        <v>0</v>
      </c>
      <c r="X20" s="130"/>
      <c r="Y20" s="135">
        <f>SUM(Y22:Y22)</f>
        <v>0</v>
      </c>
      <c r="Z20" s="130"/>
      <c r="AA20" s="136">
        <f>SUM(AA22:AA22)</f>
        <v>0</v>
      </c>
    </row>
    <row r="21" spans="2:27" s="133" customFormat="1" ht="20.25" customHeight="1" x14ac:dyDescent="0.3">
      <c r="B21" s="129"/>
      <c r="C21" s="139">
        <v>7</v>
      </c>
      <c r="D21" s="139" t="s">
        <v>55</v>
      </c>
      <c r="E21" s="140" t="s">
        <v>631</v>
      </c>
      <c r="F21" s="194" t="s">
        <v>632</v>
      </c>
      <c r="G21" s="194"/>
      <c r="H21" s="194"/>
      <c r="I21" s="194"/>
      <c r="J21" s="141" t="s">
        <v>615</v>
      </c>
      <c r="K21" s="142">
        <v>10</v>
      </c>
      <c r="L21" s="195" t="s">
        <v>616</v>
      </c>
      <c r="M21" s="196"/>
      <c r="N21" s="196"/>
      <c r="O21" s="196"/>
      <c r="P21" s="196"/>
      <c r="Q21" s="197"/>
      <c r="R21" s="132"/>
      <c r="S21" s="153"/>
      <c r="T21" s="134"/>
      <c r="U21" s="130"/>
      <c r="V21" s="130"/>
      <c r="W21" s="135"/>
      <c r="X21" s="130"/>
      <c r="Y21" s="135"/>
      <c r="Z21" s="130"/>
      <c r="AA21" s="136"/>
    </row>
    <row r="22" spans="2:27" s="112" customFormat="1" ht="27" customHeight="1" x14ac:dyDescent="0.2">
      <c r="B22" s="138"/>
      <c r="C22" s="139">
        <v>8</v>
      </c>
      <c r="D22" s="139" t="s">
        <v>55</v>
      </c>
      <c r="E22" s="140" t="s">
        <v>633</v>
      </c>
      <c r="F22" s="194" t="s">
        <v>634</v>
      </c>
      <c r="G22" s="194"/>
      <c r="H22" s="194"/>
      <c r="I22" s="194"/>
      <c r="J22" s="141" t="s">
        <v>615</v>
      </c>
      <c r="K22" s="142">
        <v>10</v>
      </c>
      <c r="L22" s="195" t="s">
        <v>616</v>
      </c>
      <c r="M22" s="196"/>
      <c r="N22" s="196"/>
      <c r="O22" s="196"/>
      <c r="P22" s="196"/>
      <c r="Q22" s="197"/>
      <c r="R22" s="143"/>
      <c r="T22" s="144" t="s">
        <v>0</v>
      </c>
      <c r="U22" s="145" t="s">
        <v>611</v>
      </c>
      <c r="V22" s="146">
        <v>0</v>
      </c>
      <c r="W22" s="146">
        <f>V22*K22</f>
        <v>0</v>
      </c>
      <c r="X22" s="146">
        <v>0</v>
      </c>
      <c r="Y22" s="146">
        <f>X22*K22</f>
        <v>0</v>
      </c>
      <c r="Z22" s="146">
        <v>0</v>
      </c>
      <c r="AA22" s="147">
        <f>Z22*K22</f>
        <v>0</v>
      </c>
    </row>
    <row r="23" spans="2:27" s="133" customFormat="1" ht="29.85" customHeight="1" x14ac:dyDescent="0.3">
      <c r="B23" s="129"/>
      <c r="C23" s="130"/>
      <c r="D23" s="137" t="s">
        <v>635</v>
      </c>
      <c r="E23" s="137"/>
      <c r="F23" s="137"/>
      <c r="G23" s="137"/>
      <c r="H23" s="137"/>
      <c r="I23" s="137"/>
      <c r="J23" s="137"/>
      <c r="K23" s="137"/>
      <c r="L23" s="137"/>
      <c r="M23" s="137"/>
      <c r="N23" s="198"/>
      <c r="O23" s="199"/>
      <c r="P23" s="199"/>
      <c r="Q23" s="199"/>
      <c r="R23" s="132"/>
      <c r="T23" s="134"/>
      <c r="U23" s="130"/>
      <c r="V23" s="130"/>
      <c r="W23" s="135">
        <f>SUM(W24:W24)</f>
        <v>0</v>
      </c>
      <c r="X23" s="130"/>
      <c r="Y23" s="135">
        <f>SUM(Y24:Y24)</f>
        <v>0</v>
      </c>
      <c r="Z23" s="130"/>
      <c r="AA23" s="136">
        <f>SUM(AA24:AA24)</f>
        <v>0</v>
      </c>
    </row>
    <row r="24" spans="2:27" s="112" customFormat="1" ht="20.45" customHeight="1" x14ac:dyDescent="0.2">
      <c r="B24" s="138"/>
      <c r="C24" s="139">
        <v>9</v>
      </c>
      <c r="D24" s="139" t="s">
        <v>55</v>
      </c>
      <c r="E24" s="140" t="s">
        <v>636</v>
      </c>
      <c r="F24" s="194" t="s">
        <v>637</v>
      </c>
      <c r="G24" s="194"/>
      <c r="H24" s="194"/>
      <c r="I24" s="194"/>
      <c r="J24" s="141" t="s">
        <v>615</v>
      </c>
      <c r="K24" s="142">
        <v>5</v>
      </c>
      <c r="L24" s="195" t="s">
        <v>616</v>
      </c>
      <c r="M24" s="196"/>
      <c r="N24" s="196"/>
      <c r="O24" s="196"/>
      <c r="P24" s="196"/>
      <c r="Q24" s="197"/>
      <c r="R24" s="143"/>
      <c r="T24" s="144" t="s">
        <v>0</v>
      </c>
      <c r="U24" s="145" t="s">
        <v>611</v>
      </c>
      <c r="V24" s="146">
        <v>0</v>
      </c>
      <c r="W24" s="146">
        <f>V24*K24</f>
        <v>0</v>
      </c>
      <c r="X24" s="146">
        <v>0</v>
      </c>
      <c r="Y24" s="146">
        <f>X24*K24</f>
        <v>0</v>
      </c>
      <c r="Z24" s="146">
        <v>0</v>
      </c>
      <c r="AA24" s="147">
        <f>Z24*K24</f>
        <v>0</v>
      </c>
    </row>
    <row r="25" spans="2:27" s="112" customFormat="1" ht="6.95" customHeight="1" x14ac:dyDescent="0.2">
      <c r="B25" s="154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6"/>
    </row>
    <row r="26" spans="2:27" s="133" customFormat="1" ht="37.35" customHeight="1" x14ac:dyDescent="0.35">
      <c r="B26" s="129"/>
      <c r="C26" s="130"/>
      <c r="D26" s="131" t="s">
        <v>638</v>
      </c>
      <c r="E26" s="131"/>
      <c r="F26" s="131"/>
      <c r="G26" s="131"/>
      <c r="H26" s="131"/>
      <c r="I26" s="131"/>
      <c r="J26" s="131"/>
      <c r="K26" s="131"/>
      <c r="L26" s="131"/>
      <c r="M26" s="131"/>
      <c r="N26" s="202"/>
      <c r="O26" s="203"/>
      <c r="P26" s="203"/>
      <c r="Q26" s="203"/>
      <c r="R26" s="132"/>
      <c r="T26" s="134"/>
      <c r="U26" s="130"/>
      <c r="V26" s="130"/>
      <c r="W26" s="135" t="e">
        <f>#REF!+W27+W29+W31+W41</f>
        <v>#REF!</v>
      </c>
      <c r="X26" s="130"/>
      <c r="Y26" s="135" t="e">
        <f>#REF!+Y27+Y29+Y31+Y41</f>
        <v>#REF!</v>
      </c>
      <c r="Z26" s="130"/>
      <c r="AA26" s="136" t="e">
        <f>#REF!+AA27+AA29+AA31+AA41</f>
        <v>#REF!</v>
      </c>
    </row>
    <row r="27" spans="2:27" s="133" customFormat="1" ht="29.85" customHeight="1" x14ac:dyDescent="0.3">
      <c r="B27" s="129"/>
      <c r="C27" s="130"/>
      <c r="D27" s="137" t="s">
        <v>606</v>
      </c>
      <c r="E27" s="137"/>
      <c r="F27" s="137"/>
      <c r="G27" s="137"/>
      <c r="H27" s="137"/>
      <c r="I27" s="137"/>
      <c r="J27" s="137"/>
      <c r="K27" s="137"/>
      <c r="L27" s="137"/>
      <c r="M27" s="137"/>
      <c r="N27" s="198"/>
      <c r="O27" s="199"/>
      <c r="P27" s="199"/>
      <c r="Q27" s="199"/>
      <c r="R27" s="132"/>
      <c r="T27" s="134"/>
      <c r="U27" s="130"/>
      <c r="V27" s="130"/>
      <c r="W27" s="135">
        <f>W28</f>
        <v>0</v>
      </c>
      <c r="X27" s="130"/>
      <c r="Y27" s="135">
        <f>Y28</f>
        <v>0</v>
      </c>
      <c r="Z27" s="130"/>
      <c r="AA27" s="136">
        <f>AA28</f>
        <v>0</v>
      </c>
    </row>
    <row r="28" spans="2:27" s="112" customFormat="1" ht="23.25" customHeight="1" x14ac:dyDescent="0.2">
      <c r="B28" s="138"/>
      <c r="C28" s="139">
        <v>10</v>
      </c>
      <c r="D28" s="139" t="s">
        <v>55</v>
      </c>
      <c r="E28" s="140" t="s">
        <v>607</v>
      </c>
      <c r="F28" s="194" t="s">
        <v>608</v>
      </c>
      <c r="G28" s="194"/>
      <c r="H28" s="194"/>
      <c r="I28" s="194"/>
      <c r="J28" s="141" t="s">
        <v>609</v>
      </c>
      <c r="K28" s="142"/>
      <c r="L28" s="195" t="s">
        <v>610</v>
      </c>
      <c r="M28" s="196"/>
      <c r="N28" s="196"/>
      <c r="O28" s="196"/>
      <c r="P28" s="196"/>
      <c r="Q28" s="197"/>
      <c r="R28" s="143"/>
      <c r="T28" s="144" t="s">
        <v>0</v>
      </c>
      <c r="U28" s="145" t="s">
        <v>611</v>
      </c>
      <c r="V28" s="146">
        <v>0</v>
      </c>
      <c r="W28" s="146">
        <f>V28*K28</f>
        <v>0</v>
      </c>
      <c r="X28" s="146">
        <v>0</v>
      </c>
      <c r="Y28" s="146">
        <f>X28*K28</f>
        <v>0</v>
      </c>
      <c r="Z28" s="146">
        <v>0</v>
      </c>
      <c r="AA28" s="147">
        <f>Z28*K28</f>
        <v>0</v>
      </c>
    </row>
    <row r="29" spans="2:27" s="133" customFormat="1" ht="29.85" customHeight="1" x14ac:dyDescent="0.3">
      <c r="B29" s="129"/>
      <c r="C29" s="130"/>
      <c r="D29" s="137" t="s">
        <v>612</v>
      </c>
      <c r="E29" s="137"/>
      <c r="F29" s="137"/>
      <c r="G29" s="137"/>
      <c r="H29" s="137"/>
      <c r="I29" s="137"/>
      <c r="J29" s="137"/>
      <c r="K29" s="137"/>
      <c r="L29" s="137"/>
      <c r="M29" s="137"/>
      <c r="N29" s="198"/>
      <c r="O29" s="199"/>
      <c r="P29" s="199"/>
      <c r="Q29" s="199"/>
      <c r="R29" s="132"/>
      <c r="T29" s="134"/>
      <c r="U29" s="130"/>
      <c r="V29" s="130"/>
      <c r="W29" s="135">
        <f>W30</f>
        <v>0</v>
      </c>
      <c r="X29" s="130"/>
      <c r="Y29" s="135">
        <f>Y30</f>
        <v>0</v>
      </c>
      <c r="Z29" s="130"/>
      <c r="AA29" s="136">
        <f>AA30</f>
        <v>0</v>
      </c>
    </row>
    <row r="30" spans="2:27" s="112" customFormat="1" ht="20.45" customHeight="1" x14ac:dyDescent="0.2">
      <c r="B30" s="138"/>
      <c r="C30" s="139">
        <v>11</v>
      </c>
      <c r="D30" s="139" t="s">
        <v>55</v>
      </c>
      <c r="E30" s="140" t="s">
        <v>613</v>
      </c>
      <c r="F30" s="194" t="s">
        <v>614</v>
      </c>
      <c r="G30" s="194"/>
      <c r="H30" s="194"/>
      <c r="I30" s="194"/>
      <c r="J30" s="141" t="s">
        <v>615</v>
      </c>
      <c r="K30" s="142">
        <v>3</v>
      </c>
      <c r="L30" s="195" t="s">
        <v>616</v>
      </c>
      <c r="M30" s="196"/>
      <c r="N30" s="196"/>
      <c r="O30" s="196"/>
      <c r="P30" s="196"/>
      <c r="Q30" s="197"/>
      <c r="R30" s="143"/>
      <c r="T30" s="144" t="s">
        <v>0</v>
      </c>
      <c r="U30" s="145" t="s">
        <v>611</v>
      </c>
      <c r="V30" s="146">
        <v>0</v>
      </c>
      <c r="W30" s="146">
        <f>V30*K30</f>
        <v>0</v>
      </c>
      <c r="X30" s="146">
        <v>0</v>
      </c>
      <c r="Y30" s="146">
        <f>X30*K30</f>
        <v>0</v>
      </c>
      <c r="Z30" s="146">
        <v>0</v>
      </c>
      <c r="AA30" s="147">
        <f>Z30*K30</f>
        <v>0</v>
      </c>
    </row>
    <row r="31" spans="2:27" s="133" customFormat="1" ht="29.85" customHeight="1" x14ac:dyDescent="0.3">
      <c r="B31" s="129"/>
      <c r="C31" s="130"/>
      <c r="D31" s="137" t="s">
        <v>617</v>
      </c>
      <c r="E31" s="137"/>
      <c r="F31" s="137"/>
      <c r="G31" s="137"/>
      <c r="H31" s="137"/>
      <c r="I31" s="137"/>
      <c r="J31" s="137"/>
      <c r="K31" s="137"/>
      <c r="L31" s="137"/>
      <c r="M31" s="137"/>
      <c r="N31" s="198"/>
      <c r="O31" s="199"/>
      <c r="P31" s="199"/>
      <c r="Q31" s="199"/>
      <c r="R31" s="132"/>
      <c r="T31" s="134"/>
      <c r="U31" s="130"/>
      <c r="V31" s="130"/>
      <c r="W31" s="135">
        <f>W32</f>
        <v>0</v>
      </c>
      <c r="X31" s="130"/>
      <c r="Y31" s="135">
        <f>Y32</f>
        <v>0</v>
      </c>
      <c r="Z31" s="130"/>
      <c r="AA31" s="136">
        <f>AA32</f>
        <v>0</v>
      </c>
    </row>
    <row r="32" spans="2:27" s="112" customFormat="1" ht="20.45" customHeight="1" x14ac:dyDescent="0.2">
      <c r="B32" s="138"/>
      <c r="C32" s="139">
        <v>12</v>
      </c>
      <c r="D32" s="139" t="s">
        <v>55</v>
      </c>
      <c r="E32" s="140" t="s">
        <v>618</v>
      </c>
      <c r="F32" s="194" t="s">
        <v>619</v>
      </c>
      <c r="G32" s="194"/>
      <c r="H32" s="194"/>
      <c r="I32" s="194"/>
      <c r="J32" s="141" t="s">
        <v>615</v>
      </c>
      <c r="K32" s="142">
        <v>3</v>
      </c>
      <c r="L32" s="195" t="s">
        <v>616</v>
      </c>
      <c r="M32" s="196"/>
      <c r="N32" s="196"/>
      <c r="O32" s="196"/>
      <c r="P32" s="196"/>
      <c r="Q32" s="197"/>
      <c r="R32" s="143"/>
      <c r="T32" s="144" t="s">
        <v>0</v>
      </c>
      <c r="U32" s="145" t="s">
        <v>611</v>
      </c>
      <c r="V32" s="146">
        <v>0</v>
      </c>
      <c r="W32" s="146">
        <f>V32*K32</f>
        <v>0</v>
      </c>
      <c r="X32" s="146">
        <v>0</v>
      </c>
      <c r="Y32" s="146">
        <f>X32*K32</f>
        <v>0</v>
      </c>
      <c r="Z32" s="146">
        <v>0</v>
      </c>
      <c r="AA32" s="147">
        <f>Z32*K32</f>
        <v>0</v>
      </c>
    </row>
    <row r="33" spans="2:27" s="133" customFormat="1" ht="29.85" customHeight="1" x14ac:dyDescent="0.3">
      <c r="B33" s="129"/>
      <c r="C33" s="130"/>
      <c r="D33" s="137" t="s">
        <v>620</v>
      </c>
      <c r="E33" s="137"/>
      <c r="F33" s="137"/>
      <c r="G33" s="137"/>
      <c r="H33" s="137"/>
      <c r="I33" s="137"/>
      <c r="J33" s="137"/>
      <c r="K33" s="137"/>
      <c r="L33" s="137"/>
      <c r="M33" s="137"/>
      <c r="N33" s="198"/>
      <c r="O33" s="199"/>
      <c r="P33" s="199"/>
      <c r="Q33" s="199"/>
      <c r="R33" s="132"/>
      <c r="T33" s="134"/>
      <c r="U33" s="130"/>
      <c r="V33" s="130"/>
      <c r="W33" s="135">
        <f>W34</f>
        <v>0</v>
      </c>
      <c r="X33" s="130"/>
      <c r="Y33" s="135">
        <f>Y34</f>
        <v>0</v>
      </c>
      <c r="Z33" s="130"/>
      <c r="AA33" s="136">
        <f>AA34</f>
        <v>0</v>
      </c>
    </row>
    <row r="34" spans="2:27" s="112" customFormat="1" ht="20.45" customHeight="1" x14ac:dyDescent="0.2">
      <c r="B34" s="138"/>
      <c r="C34" s="139">
        <v>13</v>
      </c>
      <c r="D34" s="139" t="s">
        <v>55</v>
      </c>
      <c r="E34" s="140" t="s">
        <v>621</v>
      </c>
      <c r="F34" s="194" t="s">
        <v>622</v>
      </c>
      <c r="G34" s="194"/>
      <c r="H34" s="194"/>
      <c r="I34" s="194"/>
      <c r="J34" s="141" t="s">
        <v>615</v>
      </c>
      <c r="K34" s="142">
        <v>3</v>
      </c>
      <c r="L34" s="195" t="s">
        <v>616</v>
      </c>
      <c r="M34" s="196"/>
      <c r="N34" s="196"/>
      <c r="O34" s="196"/>
      <c r="P34" s="196"/>
      <c r="Q34" s="197"/>
      <c r="R34" s="143"/>
      <c r="T34" s="144" t="s">
        <v>0</v>
      </c>
      <c r="U34" s="145" t="s">
        <v>611</v>
      </c>
      <c r="V34" s="146">
        <v>0</v>
      </c>
      <c r="W34" s="146">
        <f>V34*K34</f>
        <v>0</v>
      </c>
      <c r="X34" s="146">
        <v>0</v>
      </c>
      <c r="Y34" s="146">
        <f>X34*K34</f>
        <v>0</v>
      </c>
      <c r="Z34" s="146">
        <v>0</v>
      </c>
      <c r="AA34" s="147">
        <f>Z34*K34</f>
        <v>0</v>
      </c>
    </row>
    <row r="35" spans="2:27" s="112" customFormat="1" ht="27" customHeight="1" x14ac:dyDescent="0.2">
      <c r="B35" s="138"/>
      <c r="C35" s="148">
        <v>14</v>
      </c>
      <c r="D35" s="139" t="s">
        <v>55</v>
      </c>
      <c r="E35" s="149" t="s">
        <v>623</v>
      </c>
      <c r="F35" s="200" t="s">
        <v>624</v>
      </c>
      <c r="G35" s="200"/>
      <c r="H35" s="200"/>
      <c r="I35" s="200"/>
      <c r="J35" s="150" t="s">
        <v>625</v>
      </c>
      <c r="K35" s="151"/>
      <c r="L35" s="201" t="s">
        <v>626</v>
      </c>
      <c r="M35" s="201"/>
      <c r="N35" s="201"/>
      <c r="O35" s="201"/>
      <c r="P35" s="201"/>
      <c r="Q35" s="201"/>
      <c r="R35" s="143"/>
      <c r="T35" s="152"/>
      <c r="U35" s="145"/>
      <c r="V35" s="146"/>
      <c r="W35" s="146"/>
      <c r="X35" s="146"/>
      <c r="Y35" s="146"/>
      <c r="Z35" s="146"/>
      <c r="AA35" s="147"/>
    </row>
    <row r="36" spans="2:27" s="133" customFormat="1" ht="29.85" customHeight="1" x14ac:dyDescent="0.3">
      <c r="B36" s="129"/>
      <c r="C36" s="130"/>
      <c r="D36" s="137" t="s">
        <v>627</v>
      </c>
      <c r="E36" s="137"/>
      <c r="F36" s="137"/>
      <c r="G36" s="137"/>
      <c r="H36" s="137"/>
      <c r="I36" s="137"/>
      <c r="J36" s="137"/>
      <c r="K36" s="137"/>
      <c r="L36" s="137"/>
      <c r="M36" s="137"/>
      <c r="N36" s="198"/>
      <c r="O36" s="199"/>
      <c r="P36" s="199"/>
      <c r="Q36" s="199"/>
      <c r="R36" s="132"/>
      <c r="T36" s="134"/>
      <c r="U36" s="130"/>
      <c r="V36" s="130"/>
      <c r="W36" s="135">
        <f>W37</f>
        <v>0</v>
      </c>
      <c r="X36" s="130"/>
      <c r="Y36" s="135">
        <f>Y37</f>
        <v>0</v>
      </c>
      <c r="Z36" s="130"/>
      <c r="AA36" s="136">
        <f>AA37</f>
        <v>0</v>
      </c>
    </row>
    <row r="37" spans="2:27" s="112" customFormat="1" ht="20.45" customHeight="1" x14ac:dyDescent="0.2">
      <c r="B37" s="138"/>
      <c r="C37" s="139">
        <v>15</v>
      </c>
      <c r="D37" s="139" t="s">
        <v>55</v>
      </c>
      <c r="E37" s="140" t="s">
        <v>628</v>
      </c>
      <c r="F37" s="194" t="s">
        <v>629</v>
      </c>
      <c r="G37" s="194"/>
      <c r="H37" s="194"/>
      <c r="I37" s="194"/>
      <c r="J37" s="141" t="s">
        <v>615</v>
      </c>
      <c r="K37" s="142">
        <v>3</v>
      </c>
      <c r="L37" s="195" t="s">
        <v>616</v>
      </c>
      <c r="M37" s="196"/>
      <c r="N37" s="196"/>
      <c r="O37" s="196"/>
      <c r="P37" s="196"/>
      <c r="Q37" s="197"/>
      <c r="R37" s="143"/>
      <c r="T37" s="144" t="s">
        <v>0</v>
      </c>
      <c r="U37" s="145" t="s">
        <v>611</v>
      </c>
      <c r="V37" s="146">
        <v>0</v>
      </c>
      <c r="W37" s="146">
        <f>V37*K37</f>
        <v>0</v>
      </c>
      <c r="X37" s="146">
        <v>0</v>
      </c>
      <c r="Y37" s="146">
        <f>X37*K37</f>
        <v>0</v>
      </c>
      <c r="Z37" s="146">
        <v>0</v>
      </c>
      <c r="AA37" s="147">
        <f>Z37*K37</f>
        <v>0</v>
      </c>
    </row>
    <row r="38" spans="2:27" s="133" customFormat="1" ht="29.85" customHeight="1" x14ac:dyDescent="0.3">
      <c r="B38" s="129"/>
      <c r="C38" s="130"/>
      <c r="D38" s="137" t="s">
        <v>630</v>
      </c>
      <c r="E38" s="137"/>
      <c r="F38" s="137"/>
      <c r="G38" s="137"/>
      <c r="H38" s="137"/>
      <c r="I38" s="137"/>
      <c r="J38" s="137"/>
      <c r="K38" s="137"/>
      <c r="L38" s="137"/>
      <c r="M38" s="137"/>
      <c r="N38" s="198"/>
      <c r="O38" s="199"/>
      <c r="P38" s="199"/>
      <c r="Q38" s="199"/>
      <c r="R38" s="132"/>
      <c r="T38" s="134"/>
      <c r="U38" s="130"/>
      <c r="V38" s="130"/>
      <c r="W38" s="135"/>
      <c r="X38" s="130"/>
      <c r="Y38" s="135"/>
      <c r="Z38" s="130"/>
      <c r="AA38" s="136"/>
    </row>
    <row r="39" spans="2:27" s="133" customFormat="1" ht="20.25" customHeight="1" x14ac:dyDescent="0.3">
      <c r="B39" s="129"/>
      <c r="C39" s="139">
        <v>16</v>
      </c>
      <c r="D39" s="139" t="s">
        <v>55</v>
      </c>
      <c r="E39" s="140" t="s">
        <v>631</v>
      </c>
      <c r="F39" s="194" t="s">
        <v>632</v>
      </c>
      <c r="G39" s="194"/>
      <c r="H39" s="194"/>
      <c r="I39" s="194"/>
      <c r="J39" s="141" t="s">
        <v>615</v>
      </c>
      <c r="K39" s="142">
        <v>4</v>
      </c>
      <c r="L39" s="195" t="s">
        <v>616</v>
      </c>
      <c r="M39" s="196"/>
      <c r="N39" s="196"/>
      <c r="O39" s="196"/>
      <c r="P39" s="196"/>
      <c r="Q39" s="197"/>
      <c r="R39" s="132"/>
      <c r="S39" s="153"/>
      <c r="T39" s="134"/>
      <c r="U39" s="130"/>
      <c r="V39" s="130"/>
      <c r="W39" s="135"/>
      <c r="X39" s="130"/>
      <c r="Y39" s="135"/>
      <c r="Z39" s="130"/>
      <c r="AA39" s="136"/>
    </row>
    <row r="40" spans="2:27" s="112" customFormat="1" ht="27" customHeight="1" x14ac:dyDescent="0.2">
      <c r="B40" s="138"/>
      <c r="C40" s="139">
        <v>17</v>
      </c>
      <c r="D40" s="139" t="s">
        <v>55</v>
      </c>
      <c r="E40" s="140" t="s">
        <v>633</v>
      </c>
      <c r="F40" s="194" t="s">
        <v>634</v>
      </c>
      <c r="G40" s="194"/>
      <c r="H40" s="194"/>
      <c r="I40" s="194"/>
      <c r="J40" s="141" t="s">
        <v>615</v>
      </c>
      <c r="K40" s="142">
        <v>6</v>
      </c>
      <c r="L40" s="195" t="s">
        <v>616</v>
      </c>
      <c r="M40" s="196"/>
      <c r="N40" s="196"/>
      <c r="O40" s="196"/>
      <c r="P40" s="196"/>
      <c r="Q40" s="197"/>
      <c r="R40" s="143"/>
      <c r="T40" s="144" t="s">
        <v>0</v>
      </c>
      <c r="U40" s="145" t="s">
        <v>611</v>
      </c>
      <c r="V40" s="146">
        <v>0</v>
      </c>
      <c r="W40" s="146">
        <f>V40*K40</f>
        <v>0</v>
      </c>
      <c r="X40" s="146">
        <v>0</v>
      </c>
      <c r="Y40" s="146">
        <f>X40*K40</f>
        <v>0</v>
      </c>
      <c r="Z40" s="146">
        <v>0</v>
      </c>
      <c r="AA40" s="147">
        <f>Z40*K40</f>
        <v>0</v>
      </c>
    </row>
    <row r="41" spans="2:27" s="133" customFormat="1" ht="29.85" customHeight="1" x14ac:dyDescent="0.3">
      <c r="B41" s="129"/>
      <c r="C41" s="130"/>
      <c r="D41" s="137" t="s">
        <v>635</v>
      </c>
      <c r="E41" s="137"/>
      <c r="F41" s="137"/>
      <c r="G41" s="137"/>
      <c r="H41" s="137"/>
      <c r="I41" s="137"/>
      <c r="J41" s="137"/>
      <c r="K41" s="137"/>
      <c r="L41" s="137"/>
      <c r="M41" s="137"/>
      <c r="N41" s="198"/>
      <c r="O41" s="199"/>
      <c r="P41" s="199"/>
      <c r="Q41" s="199"/>
      <c r="R41" s="132"/>
      <c r="T41" s="134"/>
      <c r="U41" s="130"/>
      <c r="V41" s="130"/>
      <c r="W41" s="135">
        <f>W42</f>
        <v>0</v>
      </c>
      <c r="X41" s="130"/>
      <c r="Y41" s="135">
        <f>Y42</f>
        <v>0</v>
      </c>
      <c r="Z41" s="130"/>
      <c r="AA41" s="136">
        <f>AA42</f>
        <v>0</v>
      </c>
    </row>
    <row r="42" spans="2:27" s="112" customFormat="1" ht="20.45" customHeight="1" x14ac:dyDescent="0.2">
      <c r="B42" s="138"/>
      <c r="C42" s="139">
        <v>18</v>
      </c>
      <c r="D42" s="139" t="s">
        <v>55</v>
      </c>
      <c r="E42" s="140" t="s">
        <v>636</v>
      </c>
      <c r="F42" s="194" t="s">
        <v>637</v>
      </c>
      <c r="G42" s="194"/>
      <c r="H42" s="194"/>
      <c r="I42" s="194"/>
      <c r="J42" s="141" t="s">
        <v>615</v>
      </c>
      <c r="K42" s="142">
        <v>3</v>
      </c>
      <c r="L42" s="195" t="s">
        <v>616</v>
      </c>
      <c r="M42" s="196"/>
      <c r="N42" s="196"/>
      <c r="O42" s="196"/>
      <c r="P42" s="196"/>
      <c r="Q42" s="197"/>
      <c r="R42" s="143"/>
      <c r="T42" s="144" t="s">
        <v>0</v>
      </c>
      <c r="U42" s="145" t="s">
        <v>611</v>
      </c>
      <c r="V42" s="146">
        <v>0</v>
      </c>
      <c r="W42" s="146">
        <f>V42*K42</f>
        <v>0</v>
      </c>
      <c r="X42" s="146">
        <v>0</v>
      </c>
      <c r="Y42" s="146">
        <f>X42*K42</f>
        <v>0</v>
      </c>
      <c r="Z42" s="146">
        <v>0</v>
      </c>
      <c r="AA42" s="147">
        <f>Z42*K42</f>
        <v>0</v>
      </c>
    </row>
    <row r="43" spans="2:27" s="112" customFormat="1" ht="6.95" customHeight="1" x14ac:dyDescent="0.2">
      <c r="B43" s="154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6"/>
    </row>
    <row r="44" spans="2:27" s="133" customFormat="1" ht="37.35" customHeight="1" x14ac:dyDescent="0.35">
      <c r="B44" s="129"/>
      <c r="C44" s="130"/>
      <c r="D44" s="131" t="s">
        <v>639</v>
      </c>
      <c r="E44" s="131"/>
      <c r="F44" s="131"/>
      <c r="G44" s="131"/>
      <c r="H44" s="131"/>
      <c r="I44" s="131"/>
      <c r="J44" s="131"/>
      <c r="K44" s="131"/>
      <c r="L44" s="131"/>
      <c r="M44" s="131"/>
      <c r="N44" s="202"/>
      <c r="O44" s="203"/>
      <c r="P44" s="203"/>
      <c r="Q44" s="203"/>
      <c r="R44" s="132"/>
      <c r="T44" s="134"/>
      <c r="U44" s="130"/>
      <c r="V44" s="130"/>
      <c r="W44" s="135" t="e">
        <f>#REF!+W45+W47+W49+W59</f>
        <v>#REF!</v>
      </c>
      <c r="X44" s="130"/>
      <c r="Y44" s="135" t="e">
        <f>#REF!+Y45+Y47+Y49+Y59</f>
        <v>#REF!</v>
      </c>
      <c r="Z44" s="130"/>
      <c r="AA44" s="136" t="e">
        <f>#REF!+AA45+AA47+AA49+AA59</f>
        <v>#REF!</v>
      </c>
    </row>
    <row r="45" spans="2:27" s="133" customFormat="1" ht="29.85" customHeight="1" x14ac:dyDescent="0.3">
      <c r="B45" s="129"/>
      <c r="C45" s="130"/>
      <c r="D45" s="137" t="s">
        <v>606</v>
      </c>
      <c r="E45" s="137"/>
      <c r="F45" s="137"/>
      <c r="G45" s="137"/>
      <c r="H45" s="137"/>
      <c r="I45" s="137"/>
      <c r="J45" s="137"/>
      <c r="K45" s="137"/>
      <c r="L45" s="137"/>
      <c r="M45" s="137"/>
      <c r="N45" s="198"/>
      <c r="O45" s="199"/>
      <c r="P45" s="199"/>
      <c r="Q45" s="199"/>
      <c r="R45" s="132"/>
      <c r="T45" s="134"/>
      <c r="U45" s="130"/>
      <c r="V45" s="130"/>
      <c r="W45" s="135">
        <f>W46</f>
        <v>0</v>
      </c>
      <c r="X45" s="130"/>
      <c r="Y45" s="135">
        <f>Y46</f>
        <v>0</v>
      </c>
      <c r="Z45" s="130"/>
      <c r="AA45" s="136">
        <f>AA46</f>
        <v>0</v>
      </c>
    </row>
    <row r="46" spans="2:27" s="112" customFormat="1" ht="24" customHeight="1" x14ac:dyDescent="0.2">
      <c r="B46" s="138"/>
      <c r="C46" s="139">
        <v>19</v>
      </c>
      <c r="D46" s="139" t="s">
        <v>55</v>
      </c>
      <c r="E46" s="140" t="s">
        <v>607</v>
      </c>
      <c r="F46" s="194" t="s">
        <v>608</v>
      </c>
      <c r="G46" s="194"/>
      <c r="H46" s="194"/>
      <c r="I46" s="194"/>
      <c r="J46" s="141" t="s">
        <v>609</v>
      </c>
      <c r="K46" s="142"/>
      <c r="L46" s="195" t="s">
        <v>610</v>
      </c>
      <c r="M46" s="196"/>
      <c r="N46" s="196"/>
      <c r="O46" s="196"/>
      <c r="P46" s="196"/>
      <c r="Q46" s="197"/>
      <c r="R46" s="143"/>
      <c r="T46" s="144" t="s">
        <v>0</v>
      </c>
      <c r="U46" s="145" t="s">
        <v>611</v>
      </c>
      <c r="V46" s="146">
        <v>0</v>
      </c>
      <c r="W46" s="146">
        <f>V46*K46</f>
        <v>0</v>
      </c>
      <c r="X46" s="146">
        <v>0</v>
      </c>
      <c r="Y46" s="146">
        <f>X46*K46</f>
        <v>0</v>
      </c>
      <c r="Z46" s="146">
        <v>0</v>
      </c>
      <c r="AA46" s="147">
        <f>Z46*K46</f>
        <v>0</v>
      </c>
    </row>
    <row r="47" spans="2:27" s="133" customFormat="1" ht="29.85" customHeight="1" x14ac:dyDescent="0.3">
      <c r="B47" s="129"/>
      <c r="C47" s="130"/>
      <c r="D47" s="137" t="s">
        <v>612</v>
      </c>
      <c r="E47" s="137"/>
      <c r="F47" s="137"/>
      <c r="G47" s="137"/>
      <c r="H47" s="137"/>
      <c r="I47" s="137"/>
      <c r="J47" s="137"/>
      <c r="K47" s="137"/>
      <c r="L47" s="137"/>
      <c r="M47" s="137"/>
      <c r="N47" s="198"/>
      <c r="O47" s="199"/>
      <c r="P47" s="199"/>
      <c r="Q47" s="199"/>
      <c r="R47" s="132"/>
      <c r="T47" s="134"/>
      <c r="U47" s="130"/>
      <c r="V47" s="130"/>
      <c r="W47" s="135">
        <f>W48</f>
        <v>0</v>
      </c>
      <c r="X47" s="130"/>
      <c r="Y47" s="135">
        <f>Y48</f>
        <v>0</v>
      </c>
      <c r="Z47" s="130"/>
      <c r="AA47" s="136">
        <f>AA48</f>
        <v>0</v>
      </c>
    </row>
    <row r="48" spans="2:27" s="112" customFormat="1" ht="20.45" customHeight="1" x14ac:dyDescent="0.2">
      <c r="B48" s="138"/>
      <c r="C48" s="139">
        <v>20</v>
      </c>
      <c r="D48" s="139" t="s">
        <v>55</v>
      </c>
      <c r="E48" s="140" t="s">
        <v>613</v>
      </c>
      <c r="F48" s="194" t="s">
        <v>614</v>
      </c>
      <c r="G48" s="194"/>
      <c r="H48" s="194"/>
      <c r="I48" s="194"/>
      <c r="J48" s="141" t="s">
        <v>615</v>
      </c>
      <c r="K48" s="142">
        <v>1.5</v>
      </c>
      <c r="L48" s="195" t="s">
        <v>616</v>
      </c>
      <c r="M48" s="196"/>
      <c r="N48" s="196"/>
      <c r="O48" s="196"/>
      <c r="P48" s="196"/>
      <c r="Q48" s="197"/>
      <c r="R48" s="143"/>
      <c r="T48" s="144" t="s">
        <v>0</v>
      </c>
      <c r="U48" s="145" t="s">
        <v>611</v>
      </c>
      <c r="V48" s="146">
        <v>0</v>
      </c>
      <c r="W48" s="146">
        <f>V48*K48</f>
        <v>0</v>
      </c>
      <c r="X48" s="146">
        <v>0</v>
      </c>
      <c r="Y48" s="146">
        <f>X48*K48</f>
        <v>0</v>
      </c>
      <c r="Z48" s="146">
        <v>0</v>
      </c>
      <c r="AA48" s="147">
        <f>Z48*K48</f>
        <v>0</v>
      </c>
    </row>
    <row r="49" spans="1:31" s="133" customFormat="1" ht="29.85" customHeight="1" x14ac:dyDescent="0.3">
      <c r="B49" s="129"/>
      <c r="C49" s="130"/>
      <c r="D49" s="137" t="s">
        <v>617</v>
      </c>
      <c r="E49" s="137"/>
      <c r="F49" s="137"/>
      <c r="G49" s="137"/>
      <c r="H49" s="137"/>
      <c r="I49" s="137"/>
      <c r="J49" s="137"/>
      <c r="K49" s="137"/>
      <c r="L49" s="137"/>
      <c r="M49" s="137"/>
      <c r="N49" s="198"/>
      <c r="O49" s="199"/>
      <c r="P49" s="199"/>
      <c r="Q49" s="199"/>
      <c r="R49" s="132"/>
      <c r="T49" s="134"/>
      <c r="U49" s="130"/>
      <c r="V49" s="130"/>
      <c r="W49" s="135">
        <f>W50</f>
        <v>0</v>
      </c>
      <c r="X49" s="130"/>
      <c r="Y49" s="135">
        <f>Y50</f>
        <v>0</v>
      </c>
      <c r="Z49" s="130"/>
      <c r="AA49" s="136">
        <f>AA50</f>
        <v>0</v>
      </c>
    </row>
    <row r="50" spans="1:31" s="112" customFormat="1" ht="20.45" customHeight="1" x14ac:dyDescent="0.2">
      <c r="B50" s="138"/>
      <c r="C50" s="139">
        <v>21</v>
      </c>
      <c r="D50" s="139" t="s">
        <v>55</v>
      </c>
      <c r="E50" s="140" t="s">
        <v>618</v>
      </c>
      <c r="F50" s="194" t="s">
        <v>619</v>
      </c>
      <c r="G50" s="194"/>
      <c r="H50" s="194"/>
      <c r="I50" s="194"/>
      <c r="J50" s="141" t="s">
        <v>615</v>
      </c>
      <c r="K50" s="142">
        <v>1.5</v>
      </c>
      <c r="L50" s="195" t="s">
        <v>616</v>
      </c>
      <c r="M50" s="196"/>
      <c r="N50" s="196"/>
      <c r="O50" s="196"/>
      <c r="P50" s="196"/>
      <c r="Q50" s="197"/>
      <c r="R50" s="143"/>
      <c r="T50" s="144" t="s">
        <v>0</v>
      </c>
      <c r="U50" s="145" t="s">
        <v>611</v>
      </c>
      <c r="V50" s="146">
        <v>0</v>
      </c>
      <c r="W50" s="146">
        <f>V50*K50</f>
        <v>0</v>
      </c>
      <c r="X50" s="146">
        <v>0</v>
      </c>
      <c r="Y50" s="146">
        <f>X50*K50</f>
        <v>0</v>
      </c>
      <c r="Z50" s="146">
        <v>0</v>
      </c>
      <c r="AA50" s="147">
        <f>Z50*K50</f>
        <v>0</v>
      </c>
    </row>
    <row r="51" spans="1:31" s="133" customFormat="1" ht="29.85" customHeight="1" x14ac:dyDescent="0.3">
      <c r="B51" s="129"/>
      <c r="C51" s="130"/>
      <c r="D51" s="137" t="s">
        <v>620</v>
      </c>
      <c r="E51" s="137"/>
      <c r="F51" s="137"/>
      <c r="G51" s="137"/>
      <c r="H51" s="137"/>
      <c r="I51" s="137"/>
      <c r="J51" s="137"/>
      <c r="K51" s="137"/>
      <c r="L51" s="137"/>
      <c r="M51" s="137"/>
      <c r="N51" s="198"/>
      <c r="O51" s="199"/>
      <c r="P51" s="199"/>
      <c r="Q51" s="199"/>
      <c r="R51" s="132"/>
      <c r="T51" s="134"/>
      <c r="U51" s="130"/>
      <c r="V51" s="130"/>
      <c r="W51" s="135">
        <f>W52</f>
        <v>0</v>
      </c>
      <c r="X51" s="130"/>
      <c r="Y51" s="135">
        <f>Y52</f>
        <v>0</v>
      </c>
      <c r="Z51" s="130"/>
      <c r="AA51" s="136">
        <f>AA52</f>
        <v>0</v>
      </c>
    </row>
    <row r="52" spans="1:31" s="112" customFormat="1" ht="20.45" customHeight="1" x14ac:dyDescent="0.2">
      <c r="B52" s="138"/>
      <c r="C52" s="139">
        <v>22</v>
      </c>
      <c r="D52" s="139" t="s">
        <v>55</v>
      </c>
      <c r="E52" s="140" t="s">
        <v>621</v>
      </c>
      <c r="F52" s="194" t="s">
        <v>622</v>
      </c>
      <c r="G52" s="194"/>
      <c r="H52" s="194"/>
      <c r="I52" s="194"/>
      <c r="J52" s="141" t="s">
        <v>615</v>
      </c>
      <c r="K52" s="142">
        <v>1.5</v>
      </c>
      <c r="L52" s="195" t="s">
        <v>616</v>
      </c>
      <c r="M52" s="196"/>
      <c r="N52" s="196"/>
      <c r="O52" s="196"/>
      <c r="P52" s="196"/>
      <c r="Q52" s="197"/>
      <c r="R52" s="143"/>
      <c r="T52" s="144" t="s">
        <v>0</v>
      </c>
      <c r="U52" s="145" t="s">
        <v>611</v>
      </c>
      <c r="V52" s="146">
        <v>0</v>
      </c>
      <c r="W52" s="146">
        <f>V52*K52</f>
        <v>0</v>
      </c>
      <c r="X52" s="146">
        <v>0</v>
      </c>
      <c r="Y52" s="146">
        <f>X52*K52</f>
        <v>0</v>
      </c>
      <c r="Z52" s="146">
        <v>0</v>
      </c>
      <c r="AA52" s="147">
        <f>Z52*K52</f>
        <v>0</v>
      </c>
    </row>
    <row r="53" spans="1:31" s="112" customFormat="1" ht="27" customHeight="1" x14ac:dyDescent="0.2">
      <c r="B53" s="138"/>
      <c r="C53" s="148">
        <v>23</v>
      </c>
      <c r="D53" s="139" t="s">
        <v>55</v>
      </c>
      <c r="E53" s="149" t="s">
        <v>623</v>
      </c>
      <c r="F53" s="200" t="s">
        <v>624</v>
      </c>
      <c r="G53" s="200"/>
      <c r="H53" s="200"/>
      <c r="I53" s="200"/>
      <c r="J53" s="150" t="s">
        <v>625</v>
      </c>
      <c r="K53" s="151"/>
      <c r="L53" s="201" t="s">
        <v>626</v>
      </c>
      <c r="M53" s="201"/>
      <c r="N53" s="201"/>
      <c r="O53" s="201"/>
      <c r="P53" s="201"/>
      <c r="Q53" s="201"/>
      <c r="R53" s="143"/>
      <c r="T53" s="152"/>
      <c r="U53" s="145"/>
      <c r="V53" s="146"/>
      <c r="W53" s="146"/>
      <c r="X53" s="146"/>
      <c r="Y53" s="146"/>
      <c r="Z53" s="146"/>
      <c r="AA53" s="147"/>
    </row>
    <row r="54" spans="1:31" s="133" customFormat="1" ht="29.85" customHeight="1" x14ac:dyDescent="0.3">
      <c r="B54" s="129"/>
      <c r="C54" s="130"/>
      <c r="D54" s="137" t="s">
        <v>627</v>
      </c>
      <c r="E54" s="137"/>
      <c r="F54" s="137"/>
      <c r="G54" s="137"/>
      <c r="H54" s="137"/>
      <c r="I54" s="137"/>
      <c r="J54" s="137"/>
      <c r="K54" s="137"/>
      <c r="L54" s="137"/>
      <c r="M54" s="137"/>
      <c r="N54" s="198"/>
      <c r="O54" s="199"/>
      <c r="P54" s="199"/>
      <c r="Q54" s="199"/>
      <c r="R54" s="132"/>
      <c r="T54" s="134"/>
      <c r="U54" s="130"/>
      <c r="V54" s="130"/>
      <c r="W54" s="135">
        <f>W55</f>
        <v>0</v>
      </c>
      <c r="X54" s="130"/>
      <c r="Y54" s="135">
        <f>Y55</f>
        <v>0</v>
      </c>
      <c r="Z54" s="130"/>
      <c r="AA54" s="136">
        <f>AA55</f>
        <v>0</v>
      </c>
    </row>
    <row r="55" spans="1:31" s="112" customFormat="1" ht="20.45" customHeight="1" x14ac:dyDescent="0.2">
      <c r="B55" s="138"/>
      <c r="C55" s="139">
        <v>24</v>
      </c>
      <c r="D55" s="139" t="s">
        <v>55</v>
      </c>
      <c r="E55" s="140" t="s">
        <v>628</v>
      </c>
      <c r="F55" s="194" t="s">
        <v>629</v>
      </c>
      <c r="G55" s="194"/>
      <c r="H55" s="194"/>
      <c r="I55" s="194"/>
      <c r="J55" s="141" t="s">
        <v>615</v>
      </c>
      <c r="K55" s="142">
        <v>1.5</v>
      </c>
      <c r="L55" s="195" t="s">
        <v>616</v>
      </c>
      <c r="M55" s="196"/>
      <c r="N55" s="196"/>
      <c r="O55" s="196"/>
      <c r="P55" s="196"/>
      <c r="Q55" s="197"/>
      <c r="R55" s="143"/>
      <c r="T55" s="144" t="s">
        <v>0</v>
      </c>
      <c r="U55" s="145" t="s">
        <v>611</v>
      </c>
      <c r="V55" s="146">
        <v>0</v>
      </c>
      <c r="W55" s="146">
        <f>V55*K55</f>
        <v>0</v>
      </c>
      <c r="X55" s="146">
        <v>0</v>
      </c>
      <c r="Y55" s="146">
        <f>X55*K55</f>
        <v>0</v>
      </c>
      <c r="Z55" s="146">
        <v>0</v>
      </c>
      <c r="AA55" s="147">
        <f>Z55*K55</f>
        <v>0</v>
      </c>
    </row>
    <row r="56" spans="1:31" s="133" customFormat="1" ht="29.85" customHeight="1" x14ac:dyDescent="0.3">
      <c r="B56" s="129"/>
      <c r="C56" s="130"/>
      <c r="D56" s="137" t="s">
        <v>630</v>
      </c>
      <c r="E56" s="137"/>
      <c r="F56" s="137"/>
      <c r="G56" s="137"/>
      <c r="H56" s="137"/>
      <c r="I56" s="137"/>
      <c r="J56" s="137"/>
      <c r="K56" s="137"/>
      <c r="L56" s="137"/>
      <c r="M56" s="137"/>
      <c r="N56" s="198"/>
      <c r="O56" s="199"/>
      <c r="P56" s="199"/>
      <c r="Q56" s="199"/>
      <c r="R56" s="132"/>
      <c r="T56" s="134"/>
      <c r="U56" s="130"/>
      <c r="V56" s="130"/>
      <c r="W56" s="135">
        <f>W58</f>
        <v>0</v>
      </c>
      <c r="X56" s="130"/>
      <c r="Y56" s="135">
        <f>Y58</f>
        <v>0</v>
      </c>
      <c r="Z56" s="130"/>
      <c r="AA56" s="136">
        <f>AA58</f>
        <v>0</v>
      </c>
    </row>
    <row r="57" spans="1:31" s="133" customFormat="1" ht="29.85" customHeight="1" x14ac:dyDescent="0.3">
      <c r="B57" s="129"/>
      <c r="C57" s="139">
        <v>25</v>
      </c>
      <c r="D57" s="139" t="s">
        <v>55</v>
      </c>
      <c r="E57" s="140" t="s">
        <v>631</v>
      </c>
      <c r="F57" s="194" t="s">
        <v>632</v>
      </c>
      <c r="G57" s="194"/>
      <c r="H57" s="194"/>
      <c r="I57" s="194"/>
      <c r="J57" s="141" t="s">
        <v>615</v>
      </c>
      <c r="K57" s="142">
        <v>3</v>
      </c>
      <c r="L57" s="195" t="s">
        <v>616</v>
      </c>
      <c r="M57" s="196"/>
      <c r="N57" s="196"/>
      <c r="O57" s="196"/>
      <c r="P57" s="196"/>
      <c r="Q57" s="197"/>
      <c r="R57" s="132"/>
      <c r="S57" s="153"/>
      <c r="T57" s="134"/>
      <c r="U57" s="130"/>
      <c r="V57" s="130"/>
      <c r="W57" s="135"/>
      <c r="X57" s="130"/>
      <c r="Y57" s="135"/>
      <c r="Z57" s="130"/>
      <c r="AA57" s="136"/>
    </row>
    <row r="58" spans="1:31" s="112" customFormat="1" ht="27" customHeight="1" x14ac:dyDescent="0.2">
      <c r="B58" s="138"/>
      <c r="C58" s="139">
        <v>26</v>
      </c>
      <c r="D58" s="139" t="s">
        <v>55</v>
      </c>
      <c r="E58" s="140" t="s">
        <v>633</v>
      </c>
      <c r="F58" s="194" t="s">
        <v>634</v>
      </c>
      <c r="G58" s="194"/>
      <c r="H58" s="194"/>
      <c r="I58" s="194"/>
      <c r="J58" s="141" t="s">
        <v>615</v>
      </c>
      <c r="K58" s="142">
        <v>3</v>
      </c>
      <c r="L58" s="195" t="s">
        <v>616</v>
      </c>
      <c r="M58" s="196"/>
      <c r="N58" s="196"/>
      <c r="O58" s="196"/>
      <c r="P58" s="196"/>
      <c r="Q58" s="197"/>
      <c r="R58" s="143"/>
      <c r="T58" s="144" t="s">
        <v>0</v>
      </c>
      <c r="U58" s="145" t="s">
        <v>611</v>
      </c>
      <c r="V58" s="146">
        <v>0</v>
      </c>
      <c r="W58" s="146">
        <f>V58*K58</f>
        <v>0</v>
      </c>
      <c r="X58" s="146">
        <v>0</v>
      </c>
      <c r="Y58" s="146">
        <f>X58*K58</f>
        <v>0</v>
      </c>
      <c r="Z58" s="146">
        <v>0</v>
      </c>
      <c r="AA58" s="147">
        <f>Z58*K58</f>
        <v>0</v>
      </c>
    </row>
    <row r="59" spans="1:31" s="133" customFormat="1" ht="29.85" customHeight="1" x14ac:dyDescent="0.3">
      <c r="B59" s="129"/>
      <c r="C59" s="130"/>
      <c r="D59" s="137" t="s">
        <v>635</v>
      </c>
      <c r="E59" s="137"/>
      <c r="F59" s="137"/>
      <c r="G59" s="137"/>
      <c r="H59" s="137"/>
      <c r="I59" s="137"/>
      <c r="J59" s="137"/>
      <c r="K59" s="137"/>
      <c r="L59" s="137"/>
      <c r="M59" s="137"/>
      <c r="N59" s="198"/>
      <c r="O59" s="199"/>
      <c r="P59" s="199"/>
      <c r="Q59" s="199"/>
      <c r="R59" s="132"/>
      <c r="T59" s="134"/>
      <c r="U59" s="130"/>
      <c r="V59" s="130"/>
      <c r="W59" s="135">
        <f>W60</f>
        <v>0</v>
      </c>
      <c r="X59" s="130"/>
      <c r="Y59" s="135">
        <f>Y60</f>
        <v>0</v>
      </c>
      <c r="Z59" s="130"/>
      <c r="AA59" s="136">
        <f>AA60</f>
        <v>0</v>
      </c>
    </row>
    <row r="60" spans="1:31" s="112" customFormat="1" ht="20.45" customHeight="1" x14ac:dyDescent="0.2">
      <c r="B60" s="138"/>
      <c r="C60" s="139">
        <v>27</v>
      </c>
      <c r="D60" s="139" t="s">
        <v>55</v>
      </c>
      <c r="E60" s="140" t="s">
        <v>636</v>
      </c>
      <c r="F60" s="194" t="s">
        <v>637</v>
      </c>
      <c r="G60" s="194"/>
      <c r="H60" s="194"/>
      <c r="I60" s="194"/>
      <c r="J60" s="141" t="s">
        <v>615</v>
      </c>
      <c r="K60" s="142">
        <v>1.5</v>
      </c>
      <c r="L60" s="195" t="s">
        <v>616</v>
      </c>
      <c r="M60" s="196"/>
      <c r="N60" s="196"/>
      <c r="O60" s="196"/>
      <c r="P60" s="196"/>
      <c r="Q60" s="197"/>
      <c r="R60" s="143"/>
      <c r="T60" s="144" t="s">
        <v>0</v>
      </c>
      <c r="U60" s="145" t="s">
        <v>611</v>
      </c>
      <c r="V60" s="146">
        <v>0</v>
      </c>
      <c r="W60" s="146">
        <f>V60*K60</f>
        <v>0</v>
      </c>
      <c r="X60" s="146">
        <v>0</v>
      </c>
      <c r="Y60" s="146">
        <f>X60*K60</f>
        <v>0</v>
      </c>
      <c r="Z60" s="146">
        <v>0</v>
      </c>
      <c r="AA60" s="147">
        <f>Z60*K60</f>
        <v>0</v>
      </c>
    </row>
    <row r="61" spans="1:31" s="112" customFormat="1" ht="6.95" customHeight="1" x14ac:dyDescent="0.2">
      <c r="B61" s="157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9"/>
    </row>
    <row r="62" spans="1:31" ht="18" x14ac:dyDescent="0.35">
      <c r="A62" s="160"/>
      <c r="B62" s="161"/>
      <c r="C62" s="161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93"/>
      <c r="O62" s="193"/>
      <c r="P62" s="193"/>
      <c r="Q62" s="193"/>
      <c r="R62" s="130"/>
      <c r="S62" s="163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</row>
    <row r="63" spans="1:31" x14ac:dyDescent="0.3">
      <c r="A63" s="108"/>
      <c r="B63" s="161"/>
      <c r="C63" s="161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92"/>
      <c r="O63" s="192"/>
      <c r="P63" s="192"/>
      <c r="Q63" s="192"/>
      <c r="R63" s="130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</row>
    <row r="64" spans="1:31" ht="24.75" customHeight="1" x14ac:dyDescent="0.3">
      <c r="A64" s="108"/>
      <c r="B64" s="166"/>
      <c r="C64" s="167"/>
      <c r="D64" s="167"/>
      <c r="E64" s="168"/>
      <c r="F64" s="190"/>
      <c r="G64" s="190"/>
      <c r="H64" s="190"/>
      <c r="I64" s="190"/>
      <c r="J64" s="169"/>
      <c r="K64" s="170"/>
      <c r="L64" s="191"/>
      <c r="M64" s="191"/>
      <c r="N64" s="191"/>
      <c r="O64" s="191"/>
      <c r="P64" s="191"/>
      <c r="Q64" s="191"/>
      <c r="R64" s="171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</row>
    <row r="65" spans="1:31" x14ac:dyDescent="0.3">
      <c r="A65" s="108"/>
      <c r="B65" s="161"/>
      <c r="C65" s="161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92"/>
      <c r="O65" s="192"/>
      <c r="P65" s="192"/>
      <c r="Q65" s="192"/>
      <c r="R65" s="130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</row>
    <row r="66" spans="1:31" x14ac:dyDescent="0.3">
      <c r="A66" s="108"/>
      <c r="B66" s="166"/>
      <c r="C66" s="167"/>
      <c r="D66" s="167"/>
      <c r="E66" s="168"/>
      <c r="F66" s="190"/>
      <c r="G66" s="190"/>
      <c r="H66" s="190"/>
      <c r="I66" s="190"/>
      <c r="J66" s="169"/>
      <c r="K66" s="172"/>
      <c r="L66" s="191"/>
      <c r="M66" s="191"/>
      <c r="N66" s="191"/>
      <c r="O66" s="191"/>
      <c r="P66" s="191"/>
      <c r="Q66" s="191"/>
      <c r="R66" s="171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</row>
    <row r="67" spans="1:31" x14ac:dyDescent="0.3">
      <c r="A67" s="108"/>
      <c r="B67" s="161"/>
      <c r="C67" s="161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92"/>
      <c r="O67" s="192"/>
      <c r="P67" s="192"/>
      <c r="Q67" s="192"/>
      <c r="R67" s="130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</row>
    <row r="68" spans="1:31" x14ac:dyDescent="0.3">
      <c r="A68" s="108"/>
      <c r="B68" s="166"/>
      <c r="C68" s="167"/>
      <c r="D68" s="167"/>
      <c r="E68" s="168"/>
      <c r="F68" s="190"/>
      <c r="G68" s="190"/>
      <c r="H68" s="190"/>
      <c r="I68" s="190"/>
      <c r="J68" s="169"/>
      <c r="K68" s="172"/>
      <c r="L68" s="191"/>
      <c r="M68" s="191"/>
      <c r="N68" s="191"/>
      <c r="O68" s="191"/>
      <c r="P68" s="191"/>
      <c r="Q68" s="191"/>
      <c r="R68" s="171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</row>
    <row r="69" spans="1:31" x14ac:dyDescent="0.3">
      <c r="A69" s="108"/>
      <c r="B69" s="161"/>
      <c r="C69" s="161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92"/>
      <c r="O69" s="192"/>
      <c r="P69" s="192"/>
      <c r="Q69" s="192"/>
      <c r="R69" s="130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</row>
    <row r="70" spans="1:31" x14ac:dyDescent="0.3">
      <c r="A70" s="108"/>
      <c r="B70" s="166"/>
      <c r="C70" s="167"/>
      <c r="D70" s="167"/>
      <c r="E70" s="168"/>
      <c r="F70" s="190"/>
      <c r="G70" s="190"/>
      <c r="H70" s="190"/>
      <c r="I70" s="190"/>
      <c r="J70" s="169"/>
      <c r="K70" s="172"/>
      <c r="L70" s="191"/>
      <c r="M70" s="191"/>
      <c r="N70" s="191"/>
      <c r="O70" s="191"/>
      <c r="P70" s="191"/>
      <c r="Q70" s="191"/>
      <c r="R70" s="171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</row>
    <row r="71" spans="1:31" ht="24.75" customHeight="1" x14ac:dyDescent="0.3">
      <c r="A71" s="108"/>
      <c r="B71" s="166"/>
      <c r="C71" s="167"/>
      <c r="D71" s="167"/>
      <c r="E71" s="168"/>
      <c r="F71" s="190"/>
      <c r="G71" s="190"/>
      <c r="H71" s="190"/>
      <c r="I71" s="190"/>
      <c r="J71" s="169"/>
      <c r="K71" s="170"/>
      <c r="L71" s="191"/>
      <c r="M71" s="191"/>
      <c r="N71" s="191"/>
      <c r="O71" s="191"/>
      <c r="P71" s="191"/>
      <c r="Q71" s="191"/>
      <c r="R71" s="171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</row>
    <row r="72" spans="1:31" x14ac:dyDescent="0.3">
      <c r="A72" s="108"/>
      <c r="B72" s="161"/>
      <c r="C72" s="161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92"/>
      <c r="O72" s="192"/>
      <c r="P72" s="192"/>
      <c r="Q72" s="192"/>
      <c r="R72" s="130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</row>
    <row r="73" spans="1:31" x14ac:dyDescent="0.3">
      <c r="A73" s="108"/>
      <c r="B73" s="166"/>
      <c r="C73" s="167"/>
      <c r="D73" s="167"/>
      <c r="E73" s="168"/>
      <c r="F73" s="190"/>
      <c r="G73" s="190"/>
      <c r="H73" s="190"/>
      <c r="I73" s="190"/>
      <c r="J73" s="169"/>
      <c r="K73" s="172"/>
      <c r="L73" s="191"/>
      <c r="M73" s="191"/>
      <c r="N73" s="191"/>
      <c r="O73" s="191"/>
      <c r="P73" s="191"/>
      <c r="Q73" s="191"/>
      <c r="R73" s="171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</row>
    <row r="74" spans="1:31" x14ac:dyDescent="0.3">
      <c r="A74" s="108"/>
      <c r="B74" s="161"/>
      <c r="C74" s="161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92"/>
      <c r="O74" s="192"/>
      <c r="P74" s="192"/>
      <c r="Q74" s="192"/>
      <c r="R74" s="130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</row>
    <row r="75" spans="1:31" x14ac:dyDescent="0.3">
      <c r="A75" s="108"/>
      <c r="B75" s="161"/>
      <c r="C75" s="173"/>
      <c r="D75" s="173"/>
      <c r="E75" s="174"/>
      <c r="F75" s="188"/>
      <c r="G75" s="188"/>
      <c r="H75" s="188"/>
      <c r="I75" s="188"/>
      <c r="J75" s="175"/>
      <c r="K75" s="172"/>
      <c r="L75" s="189"/>
      <c r="M75" s="189"/>
      <c r="N75" s="189"/>
      <c r="O75" s="189"/>
      <c r="P75" s="189"/>
      <c r="Q75" s="189"/>
      <c r="R75" s="130"/>
      <c r="S75" s="176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</row>
    <row r="76" spans="1:31" ht="22.5" customHeight="1" x14ac:dyDescent="0.3">
      <c r="A76" s="108"/>
      <c r="B76" s="166"/>
      <c r="C76" s="167"/>
      <c r="D76" s="167"/>
      <c r="E76" s="168"/>
      <c r="F76" s="190"/>
      <c r="G76" s="190"/>
      <c r="H76" s="190"/>
      <c r="I76" s="190"/>
      <c r="J76" s="169"/>
      <c r="K76" s="172"/>
      <c r="L76" s="191"/>
      <c r="M76" s="191"/>
      <c r="N76" s="191"/>
      <c r="O76" s="191"/>
      <c r="P76" s="191"/>
      <c r="Q76" s="191"/>
      <c r="R76" s="171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</row>
    <row r="77" spans="1:31" x14ac:dyDescent="0.3">
      <c r="A77" s="108"/>
      <c r="B77" s="161"/>
      <c r="C77" s="161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92"/>
      <c r="O77" s="192"/>
      <c r="P77" s="192"/>
      <c r="Q77" s="192"/>
      <c r="R77" s="130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</row>
    <row r="78" spans="1:31" x14ac:dyDescent="0.3">
      <c r="A78" s="108"/>
      <c r="B78" s="166"/>
      <c r="C78" s="167"/>
      <c r="D78" s="167"/>
      <c r="E78" s="168"/>
      <c r="F78" s="190"/>
      <c r="G78" s="190"/>
      <c r="H78" s="190"/>
      <c r="I78" s="190"/>
      <c r="J78" s="169"/>
      <c r="K78" s="172"/>
      <c r="L78" s="191"/>
      <c r="M78" s="191"/>
      <c r="N78" s="191"/>
      <c r="O78" s="191"/>
      <c r="P78" s="191"/>
      <c r="Q78" s="191"/>
      <c r="R78" s="171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</row>
    <row r="79" spans="1:31" x14ac:dyDescent="0.3">
      <c r="A79" s="108"/>
      <c r="B79" s="177"/>
      <c r="C79" s="177"/>
      <c r="D79" s="177"/>
      <c r="E79" s="177"/>
      <c r="F79" s="177"/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15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</row>
    <row r="80" spans="1:31" x14ac:dyDescent="0.3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</row>
    <row r="81" spans="2:31" x14ac:dyDescent="0.3"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</row>
  </sheetData>
  <sheetProtection algorithmName="SHA-512" hashValue="4gIjrZDNO+amZFoOARSPffv0GysWbf++yFKyl1cpNX+uMdZVVMGfp2n0m1+FDwvGPRzTk+oK0Mp0UoPluEqO1g==" saltValue="ZIqiUWi9p5gSxHQ3TfN0vA==" spinCount="100000" sheet="1" objects="1" scenarios="1"/>
  <mergeCells count="108">
    <mergeCell ref="C3:Q3"/>
    <mergeCell ref="F6:I6"/>
    <mergeCell ref="L6:Q6"/>
    <mergeCell ref="N7:Q7"/>
    <mergeCell ref="N8:Q8"/>
    <mergeCell ref="N9:Q9"/>
    <mergeCell ref="F14:I14"/>
    <mergeCell ref="L14:Q14"/>
    <mergeCell ref="N15:Q15"/>
    <mergeCell ref="F16:I16"/>
    <mergeCell ref="L16:Q16"/>
    <mergeCell ref="F17:I17"/>
    <mergeCell ref="L17:Q17"/>
    <mergeCell ref="F10:I10"/>
    <mergeCell ref="L10:Q10"/>
    <mergeCell ref="N11:Q11"/>
    <mergeCell ref="F12:I12"/>
    <mergeCell ref="L12:Q12"/>
    <mergeCell ref="N13:Q13"/>
    <mergeCell ref="F22:I22"/>
    <mergeCell ref="L22:Q22"/>
    <mergeCell ref="N23:Q23"/>
    <mergeCell ref="F24:I24"/>
    <mergeCell ref="L24:Q24"/>
    <mergeCell ref="N26:Q26"/>
    <mergeCell ref="N18:Q18"/>
    <mergeCell ref="F19:I19"/>
    <mergeCell ref="L19:Q19"/>
    <mergeCell ref="N20:Q20"/>
    <mergeCell ref="F21:I21"/>
    <mergeCell ref="L21:Q21"/>
    <mergeCell ref="N31:Q31"/>
    <mergeCell ref="F32:I32"/>
    <mergeCell ref="L32:Q32"/>
    <mergeCell ref="N33:Q33"/>
    <mergeCell ref="F34:I34"/>
    <mergeCell ref="L34:Q34"/>
    <mergeCell ref="N27:Q27"/>
    <mergeCell ref="F28:I28"/>
    <mergeCell ref="L28:Q28"/>
    <mergeCell ref="N29:Q29"/>
    <mergeCell ref="F30:I30"/>
    <mergeCell ref="L30:Q30"/>
    <mergeCell ref="F39:I39"/>
    <mergeCell ref="L39:Q39"/>
    <mergeCell ref="F40:I40"/>
    <mergeCell ref="L40:Q40"/>
    <mergeCell ref="N41:Q41"/>
    <mergeCell ref="F42:I42"/>
    <mergeCell ref="L42:Q42"/>
    <mergeCell ref="F35:I35"/>
    <mergeCell ref="L35:Q35"/>
    <mergeCell ref="N36:Q36"/>
    <mergeCell ref="F37:I37"/>
    <mergeCell ref="L37:Q37"/>
    <mergeCell ref="N38:Q38"/>
    <mergeCell ref="N49:Q49"/>
    <mergeCell ref="F50:I50"/>
    <mergeCell ref="L50:Q50"/>
    <mergeCell ref="N51:Q51"/>
    <mergeCell ref="F52:I52"/>
    <mergeCell ref="L52:Q52"/>
    <mergeCell ref="N44:Q44"/>
    <mergeCell ref="N45:Q45"/>
    <mergeCell ref="F46:I46"/>
    <mergeCell ref="L46:Q46"/>
    <mergeCell ref="N47:Q47"/>
    <mergeCell ref="F48:I48"/>
    <mergeCell ref="L48:Q48"/>
    <mergeCell ref="F57:I57"/>
    <mergeCell ref="L57:Q57"/>
    <mergeCell ref="F58:I58"/>
    <mergeCell ref="L58:Q58"/>
    <mergeCell ref="N59:Q59"/>
    <mergeCell ref="F60:I60"/>
    <mergeCell ref="L60:Q60"/>
    <mergeCell ref="F53:I53"/>
    <mergeCell ref="L53:Q53"/>
    <mergeCell ref="N54:Q54"/>
    <mergeCell ref="F55:I55"/>
    <mergeCell ref="L55:Q55"/>
    <mergeCell ref="N56:Q56"/>
    <mergeCell ref="N67:Q67"/>
    <mergeCell ref="F68:I68"/>
    <mergeCell ref="L68:Q68"/>
    <mergeCell ref="N69:Q69"/>
    <mergeCell ref="F70:I70"/>
    <mergeCell ref="L70:Q70"/>
    <mergeCell ref="N62:Q62"/>
    <mergeCell ref="N63:Q63"/>
    <mergeCell ref="F64:I64"/>
    <mergeCell ref="L64:Q64"/>
    <mergeCell ref="N65:Q65"/>
    <mergeCell ref="F66:I66"/>
    <mergeCell ref="L66:Q66"/>
    <mergeCell ref="F75:I75"/>
    <mergeCell ref="L75:Q75"/>
    <mergeCell ref="F76:I76"/>
    <mergeCell ref="L76:Q76"/>
    <mergeCell ref="N77:Q77"/>
    <mergeCell ref="F78:I78"/>
    <mergeCell ref="L78:Q78"/>
    <mergeCell ref="F71:I71"/>
    <mergeCell ref="L71:Q71"/>
    <mergeCell ref="N72:Q72"/>
    <mergeCell ref="F73:I73"/>
    <mergeCell ref="L73:Q73"/>
    <mergeCell ref="N74:Q7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SO 01 Karlovy Vary</vt:lpstr>
      <vt:lpstr>SO 02 Most</vt:lpstr>
      <vt:lpstr>SO 03 Ústí nad Labem</vt:lpstr>
      <vt:lpstr>Limitní výše VRN</vt:lpstr>
      <vt:lpstr>'SO 01 Karlovy Vary'!Názvy_tisku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Pavel, DiS.</dc:creator>
  <cp:lastModifiedBy>Harvanová Radka, DiS.</cp:lastModifiedBy>
  <dcterms:created xsi:type="dcterms:W3CDTF">2019-10-07T10:23:14Z</dcterms:created>
  <dcterms:modified xsi:type="dcterms:W3CDTF">2021-03-24T11:05:12Z</dcterms:modified>
</cp:coreProperties>
</file>