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S 01 - Baterie" sheetId="2" r:id="rId2"/>
    <sheet name="PS 02 - Dobíječe" sheetId="3" r:id="rId3"/>
    <sheet name="PS 03 - Montáž a demontáž" sheetId="4" r:id="rId4"/>
    <sheet name="PS 04 - Vedlejší rozpočto..." sheetId="5" r:id="rId5"/>
  </sheets>
  <definedNames>
    <definedName name="_xlnm.Print_Area" localSheetId="0">'Rekapitulace stavby'!$D$4:$AO$76,'Rekapitulace stavby'!$C$82:$AQ$99</definedName>
    <definedName name="_xlnm._FilterDatabase" localSheetId="1" hidden="1">'PS 01 - Baterie'!$C$116:$K$297</definedName>
    <definedName name="_xlnm.Print_Area" localSheetId="1">'PS 01 - Baterie'!$C$4:$J$76,'PS 01 - Baterie'!$C$82:$J$98,'PS 01 - Baterie'!$C$104:$J$297</definedName>
    <definedName name="_xlnm._FilterDatabase" localSheetId="2" hidden="1">'PS 02 - Dobíječe'!$C$115:$K$151</definedName>
    <definedName name="_xlnm.Print_Area" localSheetId="2">'PS 02 - Dobíječe'!$C$4:$J$76,'PS 02 - Dobíječe'!$C$82:$J$97,'PS 02 - Dobíječe'!$C$103:$J$151</definedName>
    <definedName name="_xlnm._FilterDatabase" localSheetId="3" hidden="1">'PS 03 - Montáž a demontáž'!$C$116:$K$165</definedName>
    <definedName name="_xlnm.Print_Area" localSheetId="3">'PS 03 - Montáž a demontáž'!$C$4:$J$76,'PS 03 - Montáž a demontáž'!$C$82:$J$98,'PS 03 - Montáž a demontáž'!$C$104:$J$165</definedName>
    <definedName name="_xlnm._FilterDatabase" localSheetId="4" hidden="1">'PS 04 - Vedlejší rozpočto...'!$C$119:$K$127</definedName>
    <definedName name="_xlnm.Print_Area" localSheetId="4">'PS 04 - Vedlejší rozpočto...'!$C$4:$J$76,'PS 04 - Vedlejší rozpočto...'!$C$82:$J$101,'PS 04 - Vedlejší rozpočto...'!$C$107:$J$127</definedName>
    <definedName name="_xlnm.Print_Titles" localSheetId="0">'Rekapitulace stavby'!$92:$92</definedName>
    <definedName name="_xlnm.Print_Titles" localSheetId="1">'PS 01 - Baterie'!$116:$116</definedName>
    <definedName name="_xlnm.Print_Titles" localSheetId="2">'PS 02 - Dobíječe'!$115:$115</definedName>
    <definedName name="_xlnm.Print_Titles" localSheetId="3">'PS 03 - Montáž a demontáž'!$116:$116</definedName>
    <definedName name="_xlnm.Print_Titles" localSheetId="4">'PS 04 - Vedlejší rozpočto...'!$119:$119</definedName>
  </definedNames>
  <calcPr fullCalcOnLoad="1"/>
</workbook>
</file>

<file path=xl/sharedStrings.xml><?xml version="1.0" encoding="utf-8"?>
<sst xmlns="http://schemas.openxmlformats.org/spreadsheetml/2006/main" count="4311" uniqueCount="1109">
  <si>
    <t>Export Komplet</t>
  </si>
  <si>
    <t/>
  </si>
  <si>
    <t>2.0</t>
  </si>
  <si>
    <t>ZAMOK</t>
  </si>
  <si>
    <t>False</t>
  </si>
  <si>
    <t>{00286c41-fed4-4d91-8eae-0763410581b7}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</si>
  <si>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</si>
  <si>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</si>
  <si>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</si>
  <si>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</si>
  <si>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</si>
  <si>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</si>
  <si>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</si>
  <si>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</si>
  <si>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</si>
  <si>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</si>
  <si>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</si>
  <si>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Opravy napájecích systémů - OŘ Brno 2021</t>
  </si>
  <si>
    <t>0,1</t>
  </si>
  <si>
    <t>KSO:</t>
  </si>
  <si>
    <t>CC-CZ:</t>
  </si>
  <si>
    <t>1</t>
  </si>
  <si>
    <t>Místo:</t>
  </si>
  <si>
    <t xml:space="preserve"> </t>
  </si>
  <si>
    <t>Datum:</t>
  </si>
  <si>
    <t>15. 1. 2020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</si>
  <si>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</si>
  <si>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</si>
  <si>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</si>
  <si>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</si>
  <si>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</si>
  <si>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</si>
  <si>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</si>
  <si>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</si>
  <si>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</si>
  <si>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</si>
  <si>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Bc. Komzák Roman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</si>
  <si>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</si>
  <si>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</si>
  <si>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</si>
  <si>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</si>
  <si>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</si>
  <si>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</si>
  <si>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</si>
  <si>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</si>
  <si>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</si>
  <si>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</si>
  <si>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</si>
  <si>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</si>
  <si>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</si>
  <si>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</si>
  <si>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</si>
  <si>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</si>
  <si>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</si>
  <si>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</si>
  <si>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</si>
  <si>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</si>
  <si>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</si>
  <si>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</si>
  <si>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</si>
  <si>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</si>
  <si>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</si>
  <si>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</si>
  <si>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</si>
  <si>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</si>
  <si>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</si>
  <si>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</si>
  <si>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</si>
  <si>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</si>
  <si>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</si>
  <si>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</si>
  <si>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</si>
  <si>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</si>
  <si>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</si>
  <si>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</si>
  <si>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</si>
  <si>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</si>
  <si>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</si>
  <si>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</si>
  <si>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</si>
  <si>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</si>
  <si>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</si>
  <si>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</si>
  <si>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</si>
  <si>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Baterie</t>
  </si>
  <si>
    <t>STA</t>
  </si>
  <si>
    <t>{4289b9e1-8132-45af-8726-ffdccec482ae}</t>
  </si>
  <si>
    <t>2</t>
  </si>
  <si>
    <t>PS 02</t>
  </si>
  <si>
    <t>Dobíječe</t>
  </si>
  <si>
    <t>{b4462a84-6b18-4d00-8b40-16a07ea0000d}</t>
  </si>
  <si>
    <t>PS 03</t>
  </si>
  <si>
    <t>Montáž a demontáž</t>
  </si>
  <si>
    <t>{83480d00-7a8c-4c3d-bfd0-ba16fd399978}</t>
  </si>
  <si>
    <t>PS 04</t>
  </si>
  <si>
    <t>Vedlejší rozpočtové náklady</t>
  </si>
  <si>
    <t>{1c5d58b2-787f-4dd5-bea7-866639b1b432}</t>
  </si>
  <si>
    <t>KRYCÍ LIST SOUPISU PRACÍ</t>
  </si>
  <si>
    <t>Objekt:</t>
  </si>
  <si>
    <t>PS 01 - Baterie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</si>
  <si>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</si>
  <si>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</si>
  <si>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</si>
  <si>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</si>
  <si>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</si>
  <si>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</si>
  <si>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</si>
  <si>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</si>
  <si>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</si>
  <si>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</si>
  <si>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</si>
  <si>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</si>
  <si>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</si>
  <si>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</si>
  <si>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</si>
  <si>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</si>
  <si>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</si>
  <si>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</si>
  <si>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</si>
  <si>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</si>
  <si>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7592910010</t>
  </si>
  <si>
    <t>Baterie Staniční akumulátory NiCd článek 1,2 V/10 Ah C5 s kapsovou elektrodou, dlouhodobý vybíjecí režim, cena včetně spojovacího materiálu a bateriového nosiče či stojanu</t>
  </si>
  <si>
    <t>kus</t>
  </si>
  <si>
    <t>8</t>
  </si>
  <si>
    <t>ROZPOCET</t>
  </si>
  <si>
    <t>4</t>
  </si>
  <si>
    <t>-1082111654</t>
  </si>
  <si>
    <t>7592910015</t>
  </si>
  <si>
    <t>Baterie Staniční akumulátory NiCd článek 1,2 V/20 Ah C5 s kapsovou elektrodou, dlouhodobý vybíjecí režim, cena včetně spojovacího materiálu a bateriového nosiče či stojanu</t>
  </si>
  <si>
    <t>1350888542</t>
  </si>
  <si>
    <t>3</t>
  </si>
  <si>
    <t>7592910020</t>
  </si>
  <si>
    <t>Baterie Staniční akumulátory NiCd článek 1,2 V/30 Ah C5 s kapsovou elektrodou, dlouhodobý vybíjecí režim, cena včetně spojovacího materiálu a bateriového nosiče či stojanu</t>
  </si>
  <si>
    <t>1194702841</t>
  </si>
  <si>
    <t>7592910025</t>
  </si>
  <si>
    <t>Baterie Staniční akumulátory NiCd článek 1,2 V/40 Ah C5 s kapsovou elektrodou, dlouhodobý vybíjecí režim, cena včetně spojovacího materiálu a bateriového nosiče či stojanu</t>
  </si>
  <si>
    <t>1926967304</t>
  </si>
  <si>
    <t>5</t>
  </si>
  <si>
    <t>7592910030</t>
  </si>
  <si>
    <t>Baterie Staniční akumulátory NiCd článek 1,2 V/55 Ah C5 s kapsovou elektrodou, dlouhodobý vybíjecí režim, cena včetně spojovacího materiálu a bateriového nosiče či stojanu</t>
  </si>
  <si>
    <t>1219622595</t>
  </si>
  <si>
    <t>6</t>
  </si>
  <si>
    <t>7592910035</t>
  </si>
  <si>
    <t>Baterie Staniční akumulátory NiCd článek 1,2 V/70 Ah C5 s kapsovou elektrodou, dlouhodobý vybíjecí režim, cena včetně spojovacího materiálu a bateriového nosiče či stojanu</t>
  </si>
  <si>
    <t>-795551490</t>
  </si>
  <si>
    <t>7</t>
  </si>
  <si>
    <t>7592910040</t>
  </si>
  <si>
    <t>Baterie Staniční akumulátory NiCd článek 1,2 V/80 Ah C5 s kapsovou elektrodou střednědobý vybíjecí režim, cena včetně spojovacího materiálu a bateriového nosiče či stojanu</t>
  </si>
  <si>
    <t>-1750047366</t>
  </si>
  <si>
    <t>7592910045</t>
  </si>
  <si>
    <t>Baterie Staniční akumulátory NiCd článek 1,2 V/95 Ah C5 s kapsovou elektrodou střednědobý vybíjecí režim, cena včetně spojovacího materiálu a bateriového nosiče či stojanu</t>
  </si>
  <si>
    <t>-1503325566</t>
  </si>
  <si>
    <t>7592910050</t>
  </si>
  <si>
    <t>Baterie Staniční akumulátory NiCd článek 1,2 V/105 Ah C5 s kapsovou elektrodou střednědobý vybíjecí režim, cena včetně spojovacího materiálu a bateriového nosiče či stojanu</t>
  </si>
  <si>
    <t>7886370</t>
  </si>
  <si>
    <t>11</t>
  </si>
  <si>
    <t>7592910055</t>
  </si>
  <si>
    <t>Baterie Staniční akumulátory NiCd článek 1,2 V/120 Ah C5 s kapsovou elektrodou střednědobý vybíjecí režim, cena včetně spojovacího materiálu a bateriového nosiče či stojanu</t>
  </si>
  <si>
    <t>1600987540</t>
  </si>
  <si>
    <t>12</t>
  </si>
  <si>
    <t>7592910060</t>
  </si>
  <si>
    <t>Baterie Staniční akumulátory NiCd článek 1,2 V/160 Ah C5 s kapsovou elektrodou střednědobý vybíjecí režim, cena včetně spojovacího materiálu a bateriového nosiče či stojanu</t>
  </si>
  <si>
    <t>1268226514</t>
  </si>
  <si>
    <t>13</t>
  </si>
  <si>
    <t>7592910065</t>
  </si>
  <si>
    <t>Baterie Staniční akumulátory NiCd článek 1,2 V/250 Ah C5 s kapsovou elektrodou střednědobý vybíjecí režim, cena včetně spojovacího materiálu a bateriového nosiče či stojanu</t>
  </si>
  <si>
    <t>964828099</t>
  </si>
  <si>
    <t>14</t>
  </si>
  <si>
    <t>7592910070</t>
  </si>
  <si>
    <t>Baterie Staniční akumulátory NiCd článek 1,2 V/300 Ah C5 s kapsovou elektrodou střednědobý vybíjecí režim, cena včetně spojovacího materiálu a bateriového nosiče či stojanu</t>
  </si>
  <si>
    <t>-1182091797</t>
  </si>
  <si>
    <t>7592910075</t>
  </si>
  <si>
    <t>Baterie Staniční akumulátory NiCd článek 1,2 V/375 Ah C5 s kapsovou elektrodou střednědobý vybíjecí režim, cena včetně spojovacího materiálu a bateriového nosiče či stojanu</t>
  </si>
  <si>
    <t>1002382431</t>
  </si>
  <si>
    <t>16</t>
  </si>
  <si>
    <t>7592910080</t>
  </si>
  <si>
    <t>Baterie Staniční akumulátory NiCd článek 1,2 V/80 Ah C5 s centrálním doléváním, článek s kapsovou elektrodou, střednědobý vybíjecí režim, cena včetně spojovacího materiálu a bateriového nosiče či stojanu</t>
  </si>
  <si>
    <t>-1742295394</t>
  </si>
  <si>
    <t>17</t>
  </si>
  <si>
    <t>7592910085</t>
  </si>
  <si>
    <t>Baterie Staniční akumulátory NiCd článek 1,2 V/95 Ah C5 s centrálním doléváním, článek s kapsovou elektrodou, střednědobý vybíjecí režim, cena včetně spojovacího materiálu a bateriového nosiče či stojanu</t>
  </si>
  <si>
    <t>-1564355907</t>
  </si>
  <si>
    <t>18</t>
  </si>
  <si>
    <t>7592910090</t>
  </si>
  <si>
    <t>Baterie Staniční akumulátory NiCd článek 1,2 V/105 Ah C5 s centrálním doléváním, článek s kapsovou elektrodou, střednědobý vybíjecí režim, cena včetně spojovacího materiálu a bateriového nosiče či stojanu</t>
  </si>
  <si>
    <t>1544007414</t>
  </si>
  <si>
    <t>19</t>
  </si>
  <si>
    <t>7592910095</t>
  </si>
  <si>
    <t>Baterie Staniční akumulátory NiCd článek 1,2 V/120 Ah C5 s centrálním doléváním, článek s kapsovou elektrodou, střednědobý vybíjecí režim, cena včetně spojovacího materiálu a bateriového nosiče či stojanu</t>
  </si>
  <si>
    <t>1168030536</t>
  </si>
  <si>
    <t>20</t>
  </si>
  <si>
    <t>7592910100</t>
  </si>
  <si>
    <t>Baterie Staniční akumulátory NiCd článek 1,2 V/160 Ah C5 s centrálním doléváním, článek s kapsovou elektrodou, střednědobý vybíjecí režim, cena včetně spojovacího materiálu a bateriového nosiče či stojanu</t>
  </si>
  <si>
    <t>-1991953950</t>
  </si>
  <si>
    <t>7592910105</t>
  </si>
  <si>
    <t>Baterie Staniční akumulátory NiCd článek 1,2 V/250 Ah C5 s centrálním doléváním, článek s kapsovou elektrodou, střednědobý vybíjecí režim, cena včetně spojovacího materiálu a bateriového nosiče či stojanu</t>
  </si>
  <si>
    <t>1631369154</t>
  </si>
  <si>
    <t>89</t>
  </si>
  <si>
    <t>7592920715</t>
  </si>
  <si>
    <t>Baterie Staniční akumulátory Pb blok 12 V/12 Ah C10 s pancéřovanou trubkovou elektrodou,  uzavřený - gel, cena včetně spojovacího materiálu a bateriového nosiče či stojanu</t>
  </si>
  <si>
    <t>-859419355</t>
  </si>
  <si>
    <t>180</t>
  </si>
  <si>
    <t>7592910145</t>
  </si>
  <si>
    <t>Baterie Staniční akumulátory NiCd článek 1,2 V/45 Ah C5 s vláknitou elektrodou, cena včetně spojovacího materiálu a bateriového nosiče či stojanu</t>
  </si>
  <si>
    <t>128</t>
  </si>
  <si>
    <t>-466378587</t>
  </si>
  <si>
    <t>90</t>
  </si>
  <si>
    <t>7592920720</t>
  </si>
  <si>
    <t>Baterie Staniční akumulátory Pb blok 12 V/20 Ah C10 s pancéřovanou trubkovou elektrodou,  uzavřený - gel, cena včetně spojovacího materiálu a bateriového nosiče či stojanu</t>
  </si>
  <si>
    <t>500065182</t>
  </si>
  <si>
    <t>91</t>
  </si>
  <si>
    <t>7592920725</t>
  </si>
  <si>
    <t>Baterie Staniční akumulátory Pb blok 12 V/30 Ah C10 s pancéřovanou trubkovou elektrodou,  uzavřený - gel, cena včetně spojovacího materiálu a bateriového nosiče či stojanu</t>
  </si>
  <si>
    <t>1771636925</t>
  </si>
  <si>
    <t>92</t>
  </si>
  <si>
    <t>7592920730</t>
  </si>
  <si>
    <t>Baterie Staniční akumulátory Pb blok 12 V/50 Ah C10 s pancéřovanou trubkovou elektrodou,  uzavřený - gel, cena včetně spojovacího materiálu a bateriového nosiče či stojanu</t>
  </si>
  <si>
    <t>-1511232082</t>
  </si>
  <si>
    <t>93</t>
  </si>
  <si>
    <t>7592920735</t>
  </si>
  <si>
    <t>Baterie Staniční akumulátory Pb blok 12 V/60 Ah C10 s pancéřovanou trubkovou elektrodou,  uzavřený - gel, cena včetně spojovacího materiálu a bateriového nosiče či stojanu</t>
  </si>
  <si>
    <t>167402019</t>
  </si>
  <si>
    <t>94</t>
  </si>
  <si>
    <t>7592920740</t>
  </si>
  <si>
    <t>Baterie Staniční akumulátory Pb blok 12 V/90 Ah C10 s pancéřovanou trubkovou elektrodou,  uzavřený - gel, cena včetně spojovacího materiálu a bateriového nosiče či stojanu</t>
  </si>
  <si>
    <t>-1397447258</t>
  </si>
  <si>
    <t>95</t>
  </si>
  <si>
    <t>7592920745</t>
  </si>
  <si>
    <t>Baterie Staniční akumulátory Pb blok 12 V/100 Ah C10 s pancéřovanou trubkovou elektrodou,  uzavřený - gel, cena včetně spojovacího materiálu a bateriového nosiče či stojanu</t>
  </si>
  <si>
    <t>860330136</t>
  </si>
  <si>
    <t>96</t>
  </si>
  <si>
    <t>7592920750</t>
  </si>
  <si>
    <t>Baterie Staniční akumulátory Pb blok 12 V/120 Ah C10 s pancéřovanou trubkovou elektrodou,  uzavřený - gel, cena včetně spojovacího materiálu a bateriového nosiče či stojanu</t>
  </si>
  <si>
    <t>-551491374</t>
  </si>
  <si>
    <t>97</t>
  </si>
  <si>
    <t>7592920755</t>
  </si>
  <si>
    <t>Baterie Staniční akumulátory Pb blok 12 V/150 Ah C10 s pancéřovanou trubkovou elektrodou,  uzavřený - gel, cena včetně spojovacího materiálu a bateriového nosiče či stojanu</t>
  </si>
  <si>
    <t>-57509407</t>
  </si>
  <si>
    <t>98</t>
  </si>
  <si>
    <t>7592920760</t>
  </si>
  <si>
    <t>Baterie Staniční akumulátory Pb blok 12 V/180 Ah C10 s pancéřovanou trubkovou elektrodou,  uzavřený - gel, cena včetně spojovacího materiálu a bateriového nosiče či stojanu</t>
  </si>
  <si>
    <t>1827363815</t>
  </si>
  <si>
    <t>99</t>
  </si>
  <si>
    <t>7592930100</t>
  </si>
  <si>
    <t>Baterie Staniční akumulátory Pb článek 2V/230 Ah C10 s mřížkovou elektrodou, uzavřený - AGM, cena včetně spojovacího materiálu a bateriového nosiče či stojanu</t>
  </si>
  <si>
    <t>-1045341973</t>
  </si>
  <si>
    <t>7592930105</t>
  </si>
  <si>
    <t>Baterie Staniční akumulátory Pb článek 2V/270 Ah C10 s mřížkovou elektrodou, uzavřený - AGM, cena včetně spojovacího materiálu a bateriového nosiče či stojanu</t>
  </si>
  <si>
    <t>1226620531</t>
  </si>
  <si>
    <t>101</t>
  </si>
  <si>
    <t>7592930110</t>
  </si>
  <si>
    <t>Baterie Staniční akumulátory Pb článek 2V/330 Ah C10 s mřížkovou elektrodou, uzavřený - AGM, cena včetně spojovacího materiálu a bateriového nosiče či stojanu</t>
  </si>
  <si>
    <t>761702999</t>
  </si>
  <si>
    <t>102</t>
  </si>
  <si>
    <t>7592930115</t>
  </si>
  <si>
    <t>Baterie Staniční akumulátory Pb článek 2V/375 Ah C10 s mřížkovou elektrodou, uzavřený - AGM, cena včetně spojovacího materiálu a bateriového nosiče či stojanu</t>
  </si>
  <si>
    <t>1041697101</t>
  </si>
  <si>
    <t>103</t>
  </si>
  <si>
    <t>7592930125</t>
  </si>
  <si>
    <t>Baterie Staniční akumulátory Pb článek 2V/425 Ah C10 s mřížkovou elektrodou, uzavřený - AGM, cena včetně spojovacího materiálu a bateriového nosiče či stojanu</t>
  </si>
  <si>
    <t>703147199</t>
  </si>
  <si>
    <t>104</t>
  </si>
  <si>
    <t>7592930130</t>
  </si>
  <si>
    <t>Baterie Staniční akumulátory Pb článek 2V/470 Ah C10 s mřížkovou elektrodou, uzavřený - AGM, cena včetně spojovacího materiálu a bateriového nosiče či stojanu</t>
  </si>
  <si>
    <t>-1267030695</t>
  </si>
  <si>
    <t>105</t>
  </si>
  <si>
    <t>7592930135</t>
  </si>
  <si>
    <t>Baterie Staniční akumulátory Pb článek 2V/520 Ah C10 s mřížkovou elektrodou, uzavřený - AGM, cena včetně spojovacího materiálu a bateriového nosiče či stojanu</t>
  </si>
  <si>
    <t>2083078272</t>
  </si>
  <si>
    <t>106</t>
  </si>
  <si>
    <t>7592930140</t>
  </si>
  <si>
    <t>Baterie Staniční akumulátory Pb článek 2V/600 Ah C10 s mřížkovou elektrodou, uzavřený - AGM, cena včetně spojovacího materiálu a bateriového nosiče či stojanu</t>
  </si>
  <si>
    <t>-295551825</t>
  </si>
  <si>
    <t>107</t>
  </si>
  <si>
    <t>7592930300</t>
  </si>
  <si>
    <t>Baterie Staniční akumulátory Pb blok 6V/170 Ah C10 s mřížkovou elektrodou, uzavřený - AGM, 12+, cena včetně spojovacího materiálu a bateriového nosiče či stojanu</t>
  </si>
  <si>
    <t>1735265270</t>
  </si>
  <si>
    <t>108</t>
  </si>
  <si>
    <t>7592930310</t>
  </si>
  <si>
    <t>Baterie Staniční akumulátory Pb blok 6V/220 Ah C10 s mřížkovou elektrodou, uzavřený - AGM, 12+, cena včetně spojovacího materiálu a bateriového nosiče či stojanu</t>
  </si>
  <si>
    <t>-1477427769</t>
  </si>
  <si>
    <t>109</t>
  </si>
  <si>
    <t>7592930520</t>
  </si>
  <si>
    <t>Baterie Staniční akumulátory Pb blok 12 V/7,2 Ah s mřížkovou elektrodou, uzavřený - AGM, 5+, cena včetně spojovacího materiálu a bateriového nosiče či stojanu</t>
  </si>
  <si>
    <t>-1890495760</t>
  </si>
  <si>
    <t>110</t>
  </si>
  <si>
    <t>7592930525</t>
  </si>
  <si>
    <t>Baterie Staniční akumulátory Pb blok 12 V/17 Ah s mřížkovou elektrodou, uzavřený - AGM, 5+, cena včetně spojovacího materiálu a bateriového nosiče či stojanu</t>
  </si>
  <si>
    <t>-951066880</t>
  </si>
  <si>
    <t>111</t>
  </si>
  <si>
    <t>7592930535</t>
  </si>
  <si>
    <t>Baterie Staniční akumulátory Pb blok 12 V/33 Ah s mřížkovou elektrodou, uzavřený - AGM, 5+, cena včetně spojovacího materiálu a bateriového nosiče či stojanu</t>
  </si>
  <si>
    <t>1321617506</t>
  </si>
  <si>
    <t>112</t>
  </si>
  <si>
    <t>7592930530</t>
  </si>
  <si>
    <t>Baterie Staniční akumulátory Pb blok 12 V/24 Ah s mřížkovou elektrodou, uzavřený - AGM, 5+, cena včetně spojovacího materiálu a bateriového nosiče či stojanu</t>
  </si>
  <si>
    <t>-386056983</t>
  </si>
  <si>
    <t>113</t>
  </si>
  <si>
    <t>7592930540</t>
  </si>
  <si>
    <t>Baterie Staniční akumulátory Pb blok 12 V/45 Ah s mřížkovou elektrodou, uzavřený - AGM, 5+, cena včetně spojovacího materiálu a bateriového nosiče či stojanu</t>
  </si>
  <si>
    <t>-996871874</t>
  </si>
  <si>
    <t>114</t>
  </si>
  <si>
    <t>7592930545</t>
  </si>
  <si>
    <t>Baterie Staniční akumulátory Pb blok 12 V/55 Ah s mřížkovou elektrodou, uzavřený - AGM, 5+, cena včetně spojovacího materiálu a bateriového nosiče či stojanu</t>
  </si>
  <si>
    <t>-588435540</t>
  </si>
  <si>
    <t>115</t>
  </si>
  <si>
    <t>7592930550</t>
  </si>
  <si>
    <t>Baterie Staniční akumulátory Pb blok 12 V/65 Ah s mřížkovou elektrodou, uzavřený - AGM, 5+, cena včetně spojovacího materiálu a bateriového nosiče či stojanu</t>
  </si>
  <si>
    <t>-902984053</t>
  </si>
  <si>
    <t>116</t>
  </si>
  <si>
    <t>7592930555</t>
  </si>
  <si>
    <t>Baterie Staniční akumulátory Pb blok 12 V/75 Ah s mřížkovou elektrodou, uzavřený - AGM, 5+, cena včetně spojovacího materiálu a bateriového nosiče či stojanu</t>
  </si>
  <si>
    <t>1139876254</t>
  </si>
  <si>
    <t>117</t>
  </si>
  <si>
    <t>7592930560</t>
  </si>
  <si>
    <t>Baterie Staniční akumulátory Pb blok 12 V/80 Ah s mřížkovou elektrodou, uzavřený - AGM, 5+, cena včetně spojovacího materiálu a bateriového nosiče či stojanu</t>
  </si>
  <si>
    <t>-1702387397</t>
  </si>
  <si>
    <t>118</t>
  </si>
  <si>
    <t>7592930565</t>
  </si>
  <si>
    <t>Baterie Staniční akumulátory Pb blok 12 V/100 Ah s mřížkovou elektrodou, uzavřený - AGM, 5+, cena včetně spojovacího materiálu a bateriového nosiče či stojanu</t>
  </si>
  <si>
    <t>-1291571207</t>
  </si>
  <si>
    <t>119</t>
  </si>
  <si>
    <t>7592930570</t>
  </si>
  <si>
    <t>Baterie Staniční akumulátory Pb blok 12 V/134 Ah s mřížkovou elektrodou, uzavřený - AGM, 5+, cena včetně spojovacího materiálu a bateriového nosiče či stojanu</t>
  </si>
  <si>
    <t>1101486466</t>
  </si>
  <si>
    <t>120</t>
  </si>
  <si>
    <t>7592930575</t>
  </si>
  <si>
    <t>Baterie Staniční akumulátory Pb blok 12 V/150 Ah s mřížkovou elektrodou, uzavřený - AGM, 5+, cena včetně spojovacího materiálu a bateriového nosiče či stojanu</t>
  </si>
  <si>
    <t>-1505786250</t>
  </si>
  <si>
    <t>121</t>
  </si>
  <si>
    <t>7592930580</t>
  </si>
  <si>
    <t>Baterie Staniční akumulátory Pb blok 12 V/200 Ah s mřížkovou elektrodou, uzavřený - AGM, 5+, cena včetně spojovacího materiálu a bateriového nosiče či stojanu</t>
  </si>
  <si>
    <t>-1078475416</t>
  </si>
  <si>
    <t>122</t>
  </si>
  <si>
    <t>7592930705</t>
  </si>
  <si>
    <t>Baterie Staniční akumulátory Pb blok 12V/50 Ah C10 s mřížkovou elektrodou, uzavřený - AGM, 12+, cena včetně spojovacího materiálu a bateriového nosiče či stojanu</t>
  </si>
  <si>
    <t>1226552119</t>
  </si>
  <si>
    <t>123</t>
  </si>
  <si>
    <t>7592930710</t>
  </si>
  <si>
    <t>Baterie Staniční akumulátory Pb blok 12V/60 Ah C10 s mřížkovou elektrodou, uzavřený - AGM, 12+, cena včetně spojovacího materiálu a bateriového nosiče či stojanu</t>
  </si>
  <si>
    <t>811243325</t>
  </si>
  <si>
    <t>124</t>
  </si>
  <si>
    <t>7592930715</t>
  </si>
  <si>
    <t>Baterie Staniční akumulátory Pb blok 12V/80 Ah C10 s mřížkovou elektrodou, uzavřený - AGM, 12+, cena včetně spojovacího materiálu a bateriového nosiče či stojanu</t>
  </si>
  <si>
    <t>-217667188</t>
  </si>
  <si>
    <t>125</t>
  </si>
  <si>
    <t>7592930720</t>
  </si>
  <si>
    <t>Baterie Staniční akumulátory Pb blok 12V/100 Ah C10 s mřížkovou elektrodou, uzavřený - AGM, 12+, cena včetně spojovacího materiálu a bateriového nosiče či stojanu</t>
  </si>
  <si>
    <t>-45038719</t>
  </si>
  <si>
    <t>126</t>
  </si>
  <si>
    <t>7592930725</t>
  </si>
  <si>
    <t>Baterie Staniční akumulátory Pb blok 12V/110 Ah C10 s mřížkovou elektrodou, uzavřený - AGM, 12+, cena včetně spojovacího materiálu a bateriového nosiče či stojanu</t>
  </si>
  <si>
    <t>-1975153068</t>
  </si>
  <si>
    <t>127</t>
  </si>
  <si>
    <t>7592930730</t>
  </si>
  <si>
    <t>Baterie Staniční akumulátory Pb blok 12V/130 Ah C10 s mřížkovou elektrodou, uzavřený - AGM, 12+, cena včetně spojovacího materiálu a bateriového nosiče či stojanu</t>
  </si>
  <si>
    <t>-1390585801</t>
  </si>
  <si>
    <t>7592930735</t>
  </si>
  <si>
    <t>Baterie Staniční akumulátory Pb blok 12V/140 Ah C10 s mřížkovou elektrodou, uzavřený - AGM, 12+, cena včetně spojovacího materiálu a bateriového nosiče či stojanu</t>
  </si>
  <si>
    <t>-52295585</t>
  </si>
  <si>
    <t>129</t>
  </si>
  <si>
    <t>7592930740</t>
  </si>
  <si>
    <t>Baterie Staniční akumulátory Pb blok 12 V/85 Ah C10 s mřížkovou elektrodou, uzavřený - AGM, 12+, cena včetně spojovacího materiálu a bateriového nosiče či stojanu</t>
  </si>
  <si>
    <t>-1024163866</t>
  </si>
  <si>
    <t>130</t>
  </si>
  <si>
    <t>7592930750</t>
  </si>
  <si>
    <t>Baterie Staniční akumulátory Pb blok 12 V/130 Ah C10 s mřížkovou elektrodou, uzavřený - AGM, 12+, cena včetně spojovacího materiálu a bateriového nosiče či stojanu</t>
  </si>
  <si>
    <t>-372974564</t>
  </si>
  <si>
    <t>131</t>
  </si>
  <si>
    <t>7592930755</t>
  </si>
  <si>
    <t>Baterie Staniční akumulátory Pb blok 12 V/150 Ah C10 s mřížkovou elektrodou, uzavřený - AGM, 12+, cena včetně spojovacího materiálu a bateriového nosiče či stojanu</t>
  </si>
  <si>
    <t>1705091216</t>
  </si>
  <si>
    <t>132</t>
  </si>
  <si>
    <t>7592940010</t>
  </si>
  <si>
    <t>Baterie Staniční akumulátory Pb blok 6V/1 Ah, VRLA, připojení faston F1-4,7mm, životnost 5 let, cena včetně spojovacího materiálu a bateriového nosiče či stojanu</t>
  </si>
  <si>
    <t>-867824845</t>
  </si>
  <si>
    <t>133</t>
  </si>
  <si>
    <t>7592940015</t>
  </si>
  <si>
    <t>Baterie Staniční akumulátory Pb blok 6V/1,3 Ah, VRLA, připojení faston F1-4,7mm, životnost 5 let, cena včetně spojovacího materiálu a bateriového nosiče či stojanu</t>
  </si>
  <si>
    <t>-2090284091</t>
  </si>
  <si>
    <t>134</t>
  </si>
  <si>
    <t>7592940020</t>
  </si>
  <si>
    <t>Baterie Staniční akumulátory Pb blok 6V/3 Ah, VRLA, připojení faston F1-4,7mm, životnost 5 let, cena včetně spojovacího materiálu a bateriového nosiče či stojanu</t>
  </si>
  <si>
    <t>-530517726</t>
  </si>
  <si>
    <t>135</t>
  </si>
  <si>
    <t>7592940030</t>
  </si>
  <si>
    <t>Baterie Staniční akumulátory Pb blok 6V/5 Ah, VRLA, připojení faston F1-4,7mm, životnost 5 let, cena včetně spojovacího materiálu a bateriového nosiče či stojanu</t>
  </si>
  <si>
    <t>155321339</t>
  </si>
  <si>
    <t>136</t>
  </si>
  <si>
    <t>7592940025</t>
  </si>
  <si>
    <t>Baterie Staniční akumulátory Pb blok 6V/3,4 Ah, VRLA, připojení faston F1-4,7mm, životnost 5 let, cena včetně spojovacího materiálu a bateriového nosiče či stojanu</t>
  </si>
  <si>
    <t>296998581</t>
  </si>
  <si>
    <t>137</t>
  </si>
  <si>
    <t>7592940035</t>
  </si>
  <si>
    <t>Baterie Staniční akumulátory Pb blok 6V/7,2 Ah, VRLA, připojení faston F1-4,7mm, životnost 5 let, cena včetně spojovacího materiálu a bateriového nosiče či stojanu</t>
  </si>
  <si>
    <t>740998908</t>
  </si>
  <si>
    <t>138</t>
  </si>
  <si>
    <t>7592940040</t>
  </si>
  <si>
    <t>Baterie Staniční akumulátory Pb blok 6V/12 Ah, VRLA, připojení faston F1-4,7mm, životnost 5 let, cena včetně spojovacího materiálu a bateriového nosiče či stojanu</t>
  </si>
  <si>
    <t>-611103891</t>
  </si>
  <si>
    <t>139</t>
  </si>
  <si>
    <t>7592940045</t>
  </si>
  <si>
    <t>Baterie Staniční akumulátory Pb blok 6V/12 Ah, VRLA, připojení faston F2-6,3mm, životnost 5 let, cena včetně spojovacího materiálu a bateriového nosiče či stojanu</t>
  </si>
  <si>
    <t>-104067550</t>
  </si>
  <si>
    <t>140</t>
  </si>
  <si>
    <t>7592940050</t>
  </si>
  <si>
    <t>Baterie Staniční akumulátory Pb blok 6V/20 Ah, VRLA, připojení závit M5, životnost 5 let, cena včetně spojovacího materiálu a bateriového nosiče či stojanu</t>
  </si>
  <si>
    <t>782602312</t>
  </si>
  <si>
    <t>141</t>
  </si>
  <si>
    <t>7592940055</t>
  </si>
  <si>
    <t>Baterie Staniční akumulátory Pb blok 6V/1,3 Ah, VRLA, připojení faston F1-4,7mm, životnost 6-9 let, cena včetně spojovacího materiálu a bateriového nosiče či stojanu</t>
  </si>
  <si>
    <t>972344449</t>
  </si>
  <si>
    <t>142</t>
  </si>
  <si>
    <t>7592940060</t>
  </si>
  <si>
    <t>Baterie Staniční akumulátory Pb blok 6V/3,4 Ah, VRLA, připojení faston F1-4,7mm, životnost 6-9 let, cena včetně spojovacího materiálu a bateriového nosiče či stojanu</t>
  </si>
  <si>
    <t>-251171390</t>
  </si>
  <si>
    <t>143</t>
  </si>
  <si>
    <t>7592940065</t>
  </si>
  <si>
    <t>Baterie Staniční akumulátory Pb blok 6V/4,5 Ah, VRLA, připojení faston F1-4,7mm, životnost 6-9 let, cena včetně spojovacího materiálu a bateriového nosiče či stojanu</t>
  </si>
  <si>
    <t>-1158918</t>
  </si>
  <si>
    <t>144</t>
  </si>
  <si>
    <t>7592940070</t>
  </si>
  <si>
    <t>Baterie Staniční akumulátory Pb blok 6V/7,2 Ah, VRLA, připojení faston F1-4,7mm, životnost 6-9 let, cena včetně spojovacího materiálu a bateriového nosiče či stojanu</t>
  </si>
  <si>
    <t>645278457</t>
  </si>
  <si>
    <t>145</t>
  </si>
  <si>
    <t>7592940075</t>
  </si>
  <si>
    <t>Baterie Staniční akumulátory Pb blok 6V/12 Ah, VRLA, připojení faston F1-4,7mm, životnost 6-9 let, cena včetně spojovacího materiálu a bateriového nosiče či stojanu</t>
  </si>
  <si>
    <t>742808431</t>
  </si>
  <si>
    <t>146</t>
  </si>
  <si>
    <t>7592940080</t>
  </si>
  <si>
    <t>Baterie Staniční akumulátory Pb blok 6V/12 Ah, VRLA, připojení faston F2-6,3mm, životnost 6-9 let, cena včetně spojovacího materiálu a bateriového nosiče či stojanu</t>
  </si>
  <si>
    <t>598947881</t>
  </si>
  <si>
    <t>147</t>
  </si>
  <si>
    <t>7592940200</t>
  </si>
  <si>
    <t>Baterie Staniční akumulátory Pb blok 12V/0,8 Ah, VRLA, připojení konektor AMP, životnost 5 let, cena včetně spojovacího materiálu a bateriového nosiče či stojanu</t>
  </si>
  <si>
    <t>175776615</t>
  </si>
  <si>
    <t>148</t>
  </si>
  <si>
    <t>7592940205</t>
  </si>
  <si>
    <t>Baterie Staniční akumulátory Pb blok 12V/1,2 Ah, VRLA, připojení faston F1-4,7mm, životnost 5 let, cena včetně spojovacího materiálu a bateriového nosiče či stojanu</t>
  </si>
  <si>
    <t>-841707949</t>
  </si>
  <si>
    <t>149</t>
  </si>
  <si>
    <t>7592940210</t>
  </si>
  <si>
    <t>Baterie Staniční akumulátory Pb blok 12V/2 Ah, VRLA, připojení faston F1-4,7mm, životnost 5 let, cena včetně spojovacího materiálu a bateriového nosiče či stojanu</t>
  </si>
  <si>
    <t>-2124950471</t>
  </si>
  <si>
    <t>150</t>
  </si>
  <si>
    <t>7592940215</t>
  </si>
  <si>
    <t>Baterie Staniční akumulátory Pb blok 12V/2,1 Ah, VRLA, připojení faston F1-4,7mm, životnost 5 let, cena včetně spojovacího materiálu a bateriového nosiče či stojanu</t>
  </si>
  <si>
    <t>-1332290335</t>
  </si>
  <si>
    <t>151</t>
  </si>
  <si>
    <t>7592940220</t>
  </si>
  <si>
    <t>Baterie Staniční akumulátory Pb blok 12V/2,6 Ah, VRLA, připojení faston F1-4,7mm, životnost 5 let, cena včetně spojovacího materiálu a bateriového nosiče či stojanu</t>
  </si>
  <si>
    <t>2034883191</t>
  </si>
  <si>
    <t>152</t>
  </si>
  <si>
    <t>7592940230</t>
  </si>
  <si>
    <t>Baterie Staniční akumulátory Pb blok 12V/3,4 Ah, VRLA, připojení faston F1-4,7mm, životnost 5 let, cena včetně spojovacího materiálu a bateriového nosiče či stojanu</t>
  </si>
  <si>
    <t>-387597570</t>
  </si>
  <si>
    <t>153</t>
  </si>
  <si>
    <t>7592940235</t>
  </si>
  <si>
    <t>Baterie Staniční akumulátory Pb blok 12V/5 Ah, VRLA, připojení faston F1-4,7mm, životnost 5 let, cena včetně spojovacího materiálu a bateriového nosiče či stojanu</t>
  </si>
  <si>
    <t>1311453672</t>
  </si>
  <si>
    <t>154</t>
  </si>
  <si>
    <t>7592940240</t>
  </si>
  <si>
    <t>Baterie Staniční akumulátory Pb blok 12V/5 Ah, VRLA, připojení faston F2-6,3mm, životnost 5 let, cena včetně spojovacího materiálu a bateriového nosiče či stojanu</t>
  </si>
  <si>
    <t>390779576</t>
  </si>
  <si>
    <t>155</t>
  </si>
  <si>
    <t>7592940245</t>
  </si>
  <si>
    <t>Baterie Staniční akumulátory Pb blok 12V/7 Ah, VRLA, připojení faston F1-4,7mm, životnost 5 let, cena včetně spojovacího materiálu a bateriového nosiče či stojanu</t>
  </si>
  <si>
    <t>-568543086</t>
  </si>
  <si>
    <t>156</t>
  </si>
  <si>
    <t>7592940250</t>
  </si>
  <si>
    <t>Baterie Staniční akumulátory Pb blok 12V/7 Ah, VRLA, připojení faston F2-6,3mm, životnost 5 let, cena včetně spojovacího materiálu a bateriového nosiče či stojanu</t>
  </si>
  <si>
    <t>975795814</t>
  </si>
  <si>
    <t>157</t>
  </si>
  <si>
    <t>7592940255</t>
  </si>
  <si>
    <t>Baterie Staniční akumulátory Pb blok 12V/9 Ah, VRLA, připojení faston F2-6,3mm, životnost 5 let, cena včetně spojovacího materiálu a bateriového nosiče či stojanu</t>
  </si>
  <si>
    <t>867766</t>
  </si>
  <si>
    <t>158</t>
  </si>
  <si>
    <t>7592940260</t>
  </si>
  <si>
    <t>Baterie Staniční akumulátory Pb blok 12V/12 Ah, VRLA, připojení faston F2-6,3mm, životnost 5 let, cena včetně spojovacího materiálu a bateriového nosiče či stojanu</t>
  </si>
  <si>
    <t>1062071896</t>
  </si>
  <si>
    <t>159</t>
  </si>
  <si>
    <t>7592940300</t>
  </si>
  <si>
    <t>Baterie Staniční akumulátory Pb blok 12V/1,3 Ah, VRLA, připojení faston F1-4,7mm, životnost 6-9 let, cena včetně spojovacího materiálu a bateriového nosiče či stojanu</t>
  </si>
  <si>
    <t>516745737</t>
  </si>
  <si>
    <t>160</t>
  </si>
  <si>
    <t>7592940265</t>
  </si>
  <si>
    <t>Baterie Staniční akumulátory Pb blok 12V/14 Ah, VRLA, připojení faston F2-6,3mm, životnost 5 let, cena včetně spojovacího materiálu a bateriového nosiče či stojanu</t>
  </si>
  <si>
    <t>1257527776</t>
  </si>
  <si>
    <t>161</t>
  </si>
  <si>
    <t>7592940305</t>
  </si>
  <si>
    <t>Baterie Staniční akumulátory Pb blok 12V/2,2 Ah, VRLA, připojení faston F1-4,7mm, životnost 6-9 let, cena včetně spojovacího materiálu a bateriového nosiče či stojanu</t>
  </si>
  <si>
    <t>-1084572858</t>
  </si>
  <si>
    <t>162</t>
  </si>
  <si>
    <t>7592940310</t>
  </si>
  <si>
    <t>Baterie Staniční akumulátory Pb blok 12V/3,4 Ah, VRLA, připojení faston F1-4,7mm, životnost 6-9 let, cena včetně spojovacího materiálu a bateriového nosiče či stojanu</t>
  </si>
  <si>
    <t>-1063975195</t>
  </si>
  <si>
    <t>163</t>
  </si>
  <si>
    <t>7592940315</t>
  </si>
  <si>
    <t>Baterie Staniční akumulátory Pb blok 12V/7,2 Ah, VRLA, připojení faston F1-4,7mm, životnost 6-9 let, cena včetně spojovacího materiálu a bateriového nosiče či stojanu</t>
  </si>
  <si>
    <t>1575619771</t>
  </si>
  <si>
    <t>164</t>
  </si>
  <si>
    <t>7592940320</t>
  </si>
  <si>
    <t>Baterie Staniční akumulátory Pb blok 12V/7,2 Ah, VRLA, připojení faston F2-6,3mm, životnost 6-9 let, cena včetně spojovacího materiálu a bateriového nosiče či stojanu</t>
  </si>
  <si>
    <t>2112771605</t>
  </si>
  <si>
    <t>165</t>
  </si>
  <si>
    <t>7592940325</t>
  </si>
  <si>
    <t>Baterie Staniční akumulátory Pb blok 12V/12 Ah, VRLA, připojení faston F2-6,3mm, životnost 6-9 let, cena včetně spojovacího materiálu a bateriového nosiče či stojanu</t>
  </si>
  <si>
    <t>-124865194</t>
  </si>
  <si>
    <t>166</t>
  </si>
  <si>
    <t>7592940335</t>
  </si>
  <si>
    <t>Baterie Staniční akumulátory Pb blok 12V/15 Ah, VRLA, připojení faston F2-6,3mm, životnost 6-9 let, cena včetně spojovacího materiálu a bateriového nosiče či stojanu</t>
  </si>
  <si>
    <t>-318362674</t>
  </si>
  <si>
    <t>167</t>
  </si>
  <si>
    <t>7592940400</t>
  </si>
  <si>
    <t>Baterie Staniční akumulátory Pb blok 12V/7 Ah, VRLA, připojení faston F2-6,3mm, životnost 10 let, cena včetně spojovacího materiálu a bateriového nosiče či stojanu</t>
  </si>
  <si>
    <t>278658016</t>
  </si>
  <si>
    <t>168</t>
  </si>
  <si>
    <t>7592940410</t>
  </si>
  <si>
    <t>Baterie Staniční akumulátory Pb blok 12V/12 Ah, VRLA, připojení faston F2-6,3mm, životnost 10 let, cena včetně spojovacího materiálu a bateriového nosiče či stojanu</t>
  </si>
  <si>
    <t>1417959508</t>
  </si>
  <si>
    <t>169</t>
  </si>
  <si>
    <t>7592940420</t>
  </si>
  <si>
    <t>Baterie Staniční akumulátory Pb blok 12V/18 Ah, VRLA, připojení závit M5, životnost 10 let, cena včetně spojovacího materiálu a bateriového nosiče či stojanu</t>
  </si>
  <si>
    <t>141430938</t>
  </si>
  <si>
    <t>170</t>
  </si>
  <si>
    <t>7592940450</t>
  </si>
  <si>
    <t>Baterie Staniční akumulátory Pb blok 12V/7,2 Ah, VRLA, připojení faston F2-6,3mm, životnost 10-12 let, cena včetně spojovacího materiálu a bateriového nosiče či stojanu</t>
  </si>
  <si>
    <t>-274032144</t>
  </si>
  <si>
    <t>171</t>
  </si>
  <si>
    <t>7592940460</t>
  </si>
  <si>
    <t>Baterie Staniční akumulátory Pb blok 12V/12 Ah, VRLA, připojení faston F2-6,3mm, životnost 10-12 let, cena včetně spojovacího materiálu a bateriového nosiče či stojanu</t>
  </si>
  <si>
    <t>-1317993100</t>
  </si>
  <si>
    <t>172</t>
  </si>
  <si>
    <t>7592940470</t>
  </si>
  <si>
    <t>Baterie Staniční akumulátory Pb blok 12V/17 Ah, VRLA, připojení oko M5, životnost 10-12 let, cena včetně spojovacího materiálu a bateriového nosiče či stojanu</t>
  </si>
  <si>
    <t>1840059795</t>
  </si>
  <si>
    <t>173</t>
  </si>
  <si>
    <t>7592940480</t>
  </si>
  <si>
    <t>Baterie Staniční akumulátory Pb blok 12V/20 Ah, VRLA, připojení oko M5, životnost 10-12 let, cena včetně spojovacího materiálu a bateriového nosiče či stojanu</t>
  </si>
  <si>
    <t>2072662111</t>
  </si>
  <si>
    <t>174</t>
  </si>
  <si>
    <t>7592950010</t>
  </si>
  <si>
    <t>Baterie Staniční akumulátory Vyrovnávací balancer pro sadu 48V Li baterií</t>
  </si>
  <si>
    <t>-1290394355</t>
  </si>
  <si>
    <t>175</t>
  </si>
  <si>
    <t>7592950012</t>
  </si>
  <si>
    <t>Baterie Staniční akumulátory Řídící jednotka pro vyrovnávací balancer 48 V Li baterií</t>
  </si>
  <si>
    <t>-1050888699</t>
  </si>
  <si>
    <t>176</t>
  </si>
  <si>
    <t>7592950100</t>
  </si>
  <si>
    <t>Baterie Staniční akumulátory Li článek 3,6 V/400 Ah C5, nehořlavé provedení, s pancéřovanou elektrodou, cena včetně spojovacího materiálu a skříně</t>
  </si>
  <si>
    <t>657205952</t>
  </si>
  <si>
    <t>177</t>
  </si>
  <si>
    <t>7592990010</t>
  </si>
  <si>
    <t>Baterie Staniční akumulátory Šroub izolovaný bateriový M6 s poplastovanou hlavou</t>
  </si>
  <si>
    <t>886058437</t>
  </si>
  <si>
    <t>178</t>
  </si>
  <si>
    <t>7592990014</t>
  </si>
  <si>
    <t>Baterie Staniční akumulátory Šroub izolovaný bateriový M10 s poplastovanou hlavou</t>
  </si>
  <si>
    <t>50183656</t>
  </si>
  <si>
    <t>179</t>
  </si>
  <si>
    <t>7592990012</t>
  </si>
  <si>
    <t>Baterie Staniční akumulátory Šroub izolovaný bateriový M8 s poplastovanou hlavou</t>
  </si>
  <si>
    <t>1200814719</t>
  </si>
  <si>
    <t>22</t>
  </si>
  <si>
    <t>7592910110</t>
  </si>
  <si>
    <t>Baterie Staniční akumulátory NiCd článek 1,2 V/300 Ah C5 s s centrálním doléváním, článek kapsovou elektrodou, střednědobý vybíjecí režim, cena včetně spojovacího materiálu a bateriového nosiče či stojanu</t>
  </si>
  <si>
    <t>2115774190</t>
  </si>
  <si>
    <t>23</t>
  </si>
  <si>
    <t>7592910115</t>
  </si>
  <si>
    <t>Baterie Staniční akumulátory NiCd článek 1,2 V/375 Ah C5 s centrálním doléváním, článek s kapsovou elektrodou, střednědobý vybíjecí režim, cena včetně spojovacího materiálu a bateriového nosiče či stojanu</t>
  </si>
  <si>
    <t>43980637</t>
  </si>
  <si>
    <t>24</t>
  </si>
  <si>
    <t>7592910120</t>
  </si>
  <si>
    <t>Baterie Staniční akumulátory NiCd článek 1,2 V/80 Ah C5 se sintrovanou elektrodou, cena včetně spojovacího materiálu a bateriového nosiče či stojanu</t>
  </si>
  <si>
    <t>1241588199</t>
  </si>
  <si>
    <t>25</t>
  </si>
  <si>
    <t>7592910125</t>
  </si>
  <si>
    <t>Baterie Staniční akumulátory NiCd článek 1,2 V/100 Ah C5 se sintrovanou elektrodou, cena včetně spojovacího materiálu a bateriového nosiče či stojanu</t>
  </si>
  <si>
    <t>-1945666740</t>
  </si>
  <si>
    <t>26</t>
  </si>
  <si>
    <t>7592910130</t>
  </si>
  <si>
    <t>Baterie Staniční akumulátory NiCd článek 1,2 V/150 Ah C5 se sintrovanou elektrodou, cena včetně spojovacího materiálu a bateriového nosiče či stojanu</t>
  </si>
  <si>
    <t>-820851030</t>
  </si>
  <si>
    <t>27</t>
  </si>
  <si>
    <t>7592910135</t>
  </si>
  <si>
    <t>Baterie Staniční akumulátory NiCd článek 1,2 V/180 Ah C5 se sintrovanou elektrodou, cena včetně spojovacího materiálu a bateriového nosiče či stojanu</t>
  </si>
  <si>
    <t>278141831</t>
  </si>
  <si>
    <t>28</t>
  </si>
  <si>
    <t>7592910140</t>
  </si>
  <si>
    <t>Baterie Staniční akumulátory NiCd článek 1,2 V/20 Ah C5 s vláknitou elektrodou, cena včetně spojovacího materiálu a bateriového nosiče či stojanu</t>
  </si>
  <si>
    <t>185203925</t>
  </si>
  <si>
    <t>29</t>
  </si>
  <si>
    <t>7592910150</t>
  </si>
  <si>
    <t>Baterie Staniční akumulátory NiCd článek 1,2 V/60 Ah C5 s vláknitou elektrodou, cena včetně spojovacího materiálu a bateriového nosiče či stojanu</t>
  </si>
  <si>
    <t>-768513032</t>
  </si>
  <si>
    <t>30</t>
  </si>
  <si>
    <t>7592910155</t>
  </si>
  <si>
    <t>Baterie Staniční akumulátory NiCd článek 1,2 V/90 Ah C5 s vláknitou elektrodou, cena včetně spojovacího materiálu a bateriového nosiče či stojanu</t>
  </si>
  <si>
    <t>-1520823655</t>
  </si>
  <si>
    <t>31</t>
  </si>
  <si>
    <t>7592910160</t>
  </si>
  <si>
    <t>Baterie Staniční akumulátory NiCd článek 1,2 V/110 Ah C5 s vláknitou elektrodou, cena včetně spojovacího materiálu a bateriového nosiče či stojanu</t>
  </si>
  <si>
    <t>398551463</t>
  </si>
  <si>
    <t>32</t>
  </si>
  <si>
    <t>7592910170</t>
  </si>
  <si>
    <t>Baterie Staniční akumulátory NiCd článek 1,2 V/150 Ah C5 s vláknitou elektrodou, cena včetně spojovacího materiálu a bateriového nosiče či stojanu</t>
  </si>
  <si>
    <t>2147144360</t>
  </si>
  <si>
    <t>33</t>
  </si>
  <si>
    <t>7592910165</t>
  </si>
  <si>
    <t>Baterie Staniční akumulátory NiCd článek 1,2 V/130 Ah C5 s vláknitou elektrodou, cena včetně spojovacího materiálu a bateriového nosiče či stojanu</t>
  </si>
  <si>
    <t>527032102</t>
  </si>
  <si>
    <t>34</t>
  </si>
  <si>
    <t>7592910175</t>
  </si>
  <si>
    <t>Baterie Staniční akumulátory NiCd článek 1,2 V/170 Ah C5 s vláknitou elektrodou, cena včetně spojovacího materiálu a bateriového nosiče či stojanu</t>
  </si>
  <si>
    <t>1845641363</t>
  </si>
  <si>
    <t>35</t>
  </si>
  <si>
    <t>7592910180</t>
  </si>
  <si>
    <t>Baterie Staniční akumulátory NiCd článek 1,2 V/200 Ah C5 s vláknitou elektrodou, cena včetně spojovacího materiálu a bateriového nosiče či stojanu</t>
  </si>
  <si>
    <t>-1523285634</t>
  </si>
  <si>
    <t>36</t>
  </si>
  <si>
    <t>7592910185</t>
  </si>
  <si>
    <t>Baterie Staniční akumulátory NiCd článek 1,2 V/250 Ah C5 s vláknitou elektrodou, cena včetně spojovacího materiálu a bateriového nosiče či stojanu</t>
  </si>
  <si>
    <t>837333294</t>
  </si>
  <si>
    <t>37</t>
  </si>
  <si>
    <t>7592910190</t>
  </si>
  <si>
    <t>Baterie Staniční akumulátory NiCd článek 1,2 V/300 Ah C5 s vláknitou elektrodou, cena včetně spojovacího materiálu a bateriového nosiče či stojanu</t>
  </si>
  <si>
    <t>-837102125</t>
  </si>
  <si>
    <t>38</t>
  </si>
  <si>
    <t>7592910195</t>
  </si>
  <si>
    <t>Baterie Staniční akumulátory NiCd článek 1,2 V/370 Ah C5 s vláknitou elektrodou, cena včetně spojovacího materiálu a bateriového nosiče či stojanu</t>
  </si>
  <si>
    <t>334073677</t>
  </si>
  <si>
    <t>39</t>
  </si>
  <si>
    <t>7592910200</t>
  </si>
  <si>
    <t>Baterie Staniční akumulátory NiCd článek 1,2 V/440 Ah C5 s vláknitou elektrodou, cena včetně spojovacího materiálu a bateriového nosiče či stojanu</t>
  </si>
  <si>
    <t>1335954302</t>
  </si>
  <si>
    <t>40</t>
  </si>
  <si>
    <t>7592910205</t>
  </si>
  <si>
    <t>Baterie Staniční akumulátory NiCd článek 1,2 V/510 Ah C5 s vláknitou elektrodou, cena včetně spojovacího materiálu a bateriového nosiče či stojanu</t>
  </si>
  <si>
    <t>-990129931</t>
  </si>
  <si>
    <t>41</t>
  </si>
  <si>
    <t>7592910210</t>
  </si>
  <si>
    <t>Baterie Staniční akumulátory NiCd článek 1,2 V/560 Ah C5 s vláknitou elektrodou, cena včetně spojovacího materiálu a bateriového nosiče či stojanu</t>
  </si>
  <si>
    <t>-2132332325</t>
  </si>
  <si>
    <t>42</t>
  </si>
  <si>
    <t>7592910215</t>
  </si>
  <si>
    <t>Baterie Staniční akumulátory NiCd článek 1,2 V/605 Ah C5 s vláknitou elektrodou, cena včetně spojovacího materiálu a bateriového nosiče či stojanu</t>
  </si>
  <si>
    <t>-1293773901</t>
  </si>
  <si>
    <t>43</t>
  </si>
  <si>
    <t>7592910310</t>
  </si>
  <si>
    <t>Baterie Staniční akumulátory Rekombinační zátka AquaGen Premium Top H (použití do 300 Ah)</t>
  </si>
  <si>
    <t>543323244</t>
  </si>
  <si>
    <t>44</t>
  </si>
  <si>
    <t>7592910315</t>
  </si>
  <si>
    <t>Baterie Staniční akumulátory Rekombinační zátka AquaGen Premium Top V (použití od 301 Ah)</t>
  </si>
  <si>
    <t>644197321</t>
  </si>
  <si>
    <t>45</t>
  </si>
  <si>
    <t>7592920120</t>
  </si>
  <si>
    <t>Baterie Staniční akumulátory Pb článek 2V/120 Ah C10 s pancéřovanou trubkovou elektrodou, uzavřený větraný, cena včetně spojovacího materiálu a bateriového nosiče či stojanu</t>
  </si>
  <si>
    <t>-918149282</t>
  </si>
  <si>
    <t>46</t>
  </si>
  <si>
    <t>7592920125</t>
  </si>
  <si>
    <t>Baterie Staniční akumulátory Pb článek 2V/160 Ah C10 s pancéřovanou trubkovou elektrodou, uzavřený větraný, cena včetně spojovacího materiálu a bateriového nosiče či stojanu</t>
  </si>
  <si>
    <t>127775207</t>
  </si>
  <si>
    <t>47</t>
  </si>
  <si>
    <t>7592920130</t>
  </si>
  <si>
    <t>Baterie Staniční akumulátory Pb článek 2V/200 Ah C10 s pancéřovanou trubkovou elektrodou, uzavřený větraný, cena včetně spojovacího materiálu a bateriového nosiče či stojanu</t>
  </si>
  <si>
    <t>-550867837</t>
  </si>
  <si>
    <t>48</t>
  </si>
  <si>
    <t>7592920135</t>
  </si>
  <si>
    <t>Baterie Staniční akumulátory Pb článek 2V/250 Ah C10 s pancéřovanou trubkovou elektrodou, uzavřený větraný, cena včetně spojovacího materiálu a bateriového nosiče či stojanu</t>
  </si>
  <si>
    <t>-1651459820</t>
  </si>
  <si>
    <t>49</t>
  </si>
  <si>
    <t>7592920140</t>
  </si>
  <si>
    <t>Baterie Staniční akumulátory Pb článek 2V/300 Ah C10 s pancéřovanou trubkovou elektrodou, uzavřený větraný, cena včetně spojovacího materiálu a bateriového nosiče či stojanu</t>
  </si>
  <si>
    <t>-1589543613</t>
  </si>
  <si>
    <t>50</t>
  </si>
  <si>
    <t>7592920145</t>
  </si>
  <si>
    <t>Baterie Staniční akumulátory Pb článek 2V/420 Ah C10 s pancéřovanou trubkovou elektrodou, uzavřený větraný, cena včetně spojovacího materiálu a bateriového nosiče či stojanu</t>
  </si>
  <si>
    <t>-1401244456</t>
  </si>
  <si>
    <t>51</t>
  </si>
  <si>
    <t>7592920150</t>
  </si>
  <si>
    <t>Baterie Staniční akumulátory Pb článek 2V/600 Ah C10 s pancéřovanou trubkovou elektrodou, uzavřený větraný, cena včetně spojovacího materiálu a bateriového nosiče či stojanu</t>
  </si>
  <si>
    <t>28917351</t>
  </si>
  <si>
    <t>52</t>
  </si>
  <si>
    <t>7592920155</t>
  </si>
  <si>
    <t>Baterie Staniční akumulátory Pb článek 2V/800 Ah C10 s pancéřovanou trubkovou elektrodou, uzavřený větraný, cena včetně spojovacího materiálu a bateriového nosiče či stojanu</t>
  </si>
  <si>
    <t>616962475</t>
  </si>
  <si>
    <t>53</t>
  </si>
  <si>
    <t>7592920165</t>
  </si>
  <si>
    <t>Baterie Staniční akumulátory Pb blok 6 V/200 Ah C10 s pancéřovanou trubkovou elektrodou, uzavřený větraný, cena včetně spojovacího materiálu a bateriového nosiče či stojanu</t>
  </si>
  <si>
    <t>1920213416</t>
  </si>
  <si>
    <t>54</t>
  </si>
  <si>
    <t>7592920160</t>
  </si>
  <si>
    <t>Baterie Staniční akumulátory Pb článek 2V/1000 Ah C10 s pancéřovanou trubkovou elektrodou, uzavřený větraný, cena včetně spojovacího materiálu a bateriového nosiče či stojanu</t>
  </si>
  <si>
    <t>384172160</t>
  </si>
  <si>
    <t>55</t>
  </si>
  <si>
    <t>7592920170</t>
  </si>
  <si>
    <t>Baterie Staniční akumulátory Pb blok 6 V/250 Ah C10 s pancéřovanou trubkovou elektrodou, uzavřený větraný, cena včetně spojovacího materiálu a bateriového nosiče či stojanu</t>
  </si>
  <si>
    <t>-1012470380</t>
  </si>
  <si>
    <t>56</t>
  </si>
  <si>
    <t>7592920175</t>
  </si>
  <si>
    <t>Baterie Staniční akumulátory Pb blok 6 V/300 Ah C10 s pancéřovanou trubkovou elektrodou, uzavřený větraný, cena včetně spojovacího materiálu a bateriového nosiče či stojanu</t>
  </si>
  <si>
    <t>-1700639928</t>
  </si>
  <si>
    <t>57</t>
  </si>
  <si>
    <t>7592920180</t>
  </si>
  <si>
    <t>Baterie Staniční akumulátory Pb blok 12 V/50 Ah C10 s pancéřovanou trubkovou elektrodou, uzavřený větraný, cena včetně spojovacího materiálu a bateriového nosiče či stojanu</t>
  </si>
  <si>
    <t>-952631744</t>
  </si>
  <si>
    <t>58</t>
  </si>
  <si>
    <t>7592920185</t>
  </si>
  <si>
    <t>Baterie Staniční akumulátory Pb blok 12 V/100 Ah C10 s pancéřovanou trubkovou elektrodou, uzavřený větraný, cena včetně spojovacího materiálu a bateriového nosiče či stojanu</t>
  </si>
  <si>
    <t>-794550473</t>
  </si>
  <si>
    <t>59</t>
  </si>
  <si>
    <t>7592920190</t>
  </si>
  <si>
    <t>Baterie Staniční akumulátory Pb blok 12 V/150 Ah C10 s pancéřovanou trubkovou elektrodou, uzavřený větraný, cena včetně spojovacího materiálu a bateriového nosiče či stojanu</t>
  </si>
  <si>
    <t>-473844881</t>
  </si>
  <si>
    <t>60</t>
  </si>
  <si>
    <t>7592920195</t>
  </si>
  <si>
    <t>Baterie Staniční akumulátory Pb článek 2V/200 Ah C10 s pancéřovanou trubkovou elektrodou,  uzavřený - gel, cena včetně spojovacího materiálu a bateriového nosiče či stojanu</t>
  </si>
  <si>
    <t>1359377753</t>
  </si>
  <si>
    <t>61</t>
  </si>
  <si>
    <t>7592920200</t>
  </si>
  <si>
    <t>Baterie Staniční akumulátory Pb článek 2V/250 Ah C10 s pancéřovanou trubkovou elektrodou,  uzavřený - gel, cena včetně spojovacího materiálu a bateriového nosiče či stojanu</t>
  </si>
  <si>
    <t>1039580609</t>
  </si>
  <si>
    <t>62</t>
  </si>
  <si>
    <t>7592920215</t>
  </si>
  <si>
    <t>Baterie Staniční akumulátory Pb článek 2V/420 Ah C10 s pancéřovanou trubkovou elektrodou,  uzavřený - gel, cena včetně spojovacího materiálu a bateriového nosiče či stojanu</t>
  </si>
  <si>
    <t>-1783400686</t>
  </si>
  <si>
    <t>63</t>
  </si>
  <si>
    <t>7592920210</t>
  </si>
  <si>
    <t>Baterie Staniční akumulátory Pb článek 2V/350 Ah C10 s pancéřovanou trubkovou elektrodou,  uzavřený - gel, cena včetně spojovacího materiálu a bateriového nosiče či stojanu</t>
  </si>
  <si>
    <t>2067334656</t>
  </si>
  <si>
    <t>64</t>
  </si>
  <si>
    <t>7592920220</t>
  </si>
  <si>
    <t>Baterie Staniční akumulátory Pb článek 2V/490 Ah C10 s pancéřovanou trubkovou elektrodou,  uzavřený - gel, cena včetně spojovacího materiálu a bateriového nosiče či stojanu</t>
  </si>
  <si>
    <t>-1112514905</t>
  </si>
  <si>
    <t>65</t>
  </si>
  <si>
    <t>7592920225</t>
  </si>
  <si>
    <t>Baterie Staniční akumulátory Pb článek 2V/600 Ah C10 s pancéřovanou trubkovou elektrodou,  uzavřený - gel, cena včetně spojovacího materiálu a bateriového nosiče či stojanu</t>
  </si>
  <si>
    <t>-1012407849</t>
  </si>
  <si>
    <t>66</t>
  </si>
  <si>
    <t>7592920230</t>
  </si>
  <si>
    <t>Baterie Staniční akumulátory Pb článek 2V/800 Ah C10 s pancéřovanou trubkovou elektrodou,  uzavřený - gel, cena včetně spojovacího materiálu a bateriového nosiče či stojanu</t>
  </si>
  <si>
    <t>842200521</t>
  </si>
  <si>
    <t>67</t>
  </si>
  <si>
    <t>7592920235</t>
  </si>
  <si>
    <t>Baterie Staniční akumulátory Pb článek 2V/1000 Ah s pancéřovanou trubkovou elektrodou,  uzavřený - gel, cena včetně spojovacího materiálu a bateriového nosiče či stojanu</t>
  </si>
  <si>
    <t>-503380935</t>
  </si>
  <si>
    <t>68</t>
  </si>
  <si>
    <t>7592920270</t>
  </si>
  <si>
    <t>Baterie Staniční akumulátory Pb článek 2V/200 Ah C10 s pancéřovanou trubkovou elektrodou,  horizontální, uzavřený - gel, cena včetně spojovacího materiálu a bateriového nosiče či stojanu</t>
  </si>
  <si>
    <t>-2103329525</t>
  </si>
  <si>
    <t>69</t>
  </si>
  <si>
    <t>7592920275</t>
  </si>
  <si>
    <t>Baterie Staniční akumulátory Pb článek 2V/250 Ah C10 s pancéřovanou trubkovou elektrodou,  horizontální, uzavřený - gel, cena včetně spojovacího materiálu a bateriového nosiče či stojanu</t>
  </si>
  <si>
    <t>832681288</t>
  </si>
  <si>
    <t>70</t>
  </si>
  <si>
    <t>7592920280</t>
  </si>
  <si>
    <t>Baterie Staniční akumulátory Pb článek 2V/300 Ah C10 s pancéřovanou trubkovou elektrodou,  horizontální, uzavřený - gel, cena včetně spojovacího materiálu a bateriového nosiče či stojanu</t>
  </si>
  <si>
    <t>1738490253</t>
  </si>
  <si>
    <t>71</t>
  </si>
  <si>
    <t>7592920285</t>
  </si>
  <si>
    <t>Baterie Staniční akumulátory Pb článek 2V/420 Ah C10 s pancéřovanou trubkovou elektrodou,  horizontální, uzavřený - gel, cena včetně spojovacího materiálu a bateriového nosiče či stojanu</t>
  </si>
  <si>
    <t>-1824558029</t>
  </si>
  <si>
    <t>72</t>
  </si>
  <si>
    <t>7592920290</t>
  </si>
  <si>
    <t>Baterie Staniční akumulátory Pb článek 2V/490 Ah C10 s pancéřovanou trubkovou elektrodou,  horizontální, uzavřený - gel, cena včetně spojovacího materiálu a bateriového nosiče či stojanu</t>
  </si>
  <si>
    <t>-665401137</t>
  </si>
  <si>
    <t>73</t>
  </si>
  <si>
    <t>7592920295</t>
  </si>
  <si>
    <t>Baterie Staniční akumulátory Pb článek 2V/600 Ah C10 s pancéřovanou trubkovou elektrodou,  horizontální, uzavřený - gel, cena včetně spojovacího materiálu a bateriového nosiče či stojanu</t>
  </si>
  <si>
    <t>-212989324</t>
  </si>
  <si>
    <t>74</t>
  </si>
  <si>
    <t>7592920300</t>
  </si>
  <si>
    <t>Baterie Staniční akumulátory Pb článek 2V/800 Ah C10 s pancéřovanou trubkovou elektrodou,  horizontální, uzavřený - gel, cena včetně spojovacího materiálu a bateriového nosiče či stojanu</t>
  </si>
  <si>
    <t>-1570792793</t>
  </si>
  <si>
    <t>75</t>
  </si>
  <si>
    <t>7592920305</t>
  </si>
  <si>
    <t>Baterie Staniční akumulátory Pb článek 2V/1000 Ah C10 s pancéřovanou trubkovou elektrodou,  horizontální, uzavřený - gel, cena včetně spojovacího materiálu a bateriového nosiče či stojanu</t>
  </si>
  <si>
    <t>1181978272</t>
  </si>
  <si>
    <t>76</t>
  </si>
  <si>
    <t>7592920400</t>
  </si>
  <si>
    <t>Baterie Staniční akumulátory Pb článek 4V/230 Ah C10 s mřížkovou elektrodou, uzavřený - AGM, cena včetně spojovacího materiálu a bateriového nosiče či stojanu</t>
  </si>
  <si>
    <t>-1389714722</t>
  </si>
  <si>
    <t>77</t>
  </si>
  <si>
    <t>7592920455</t>
  </si>
  <si>
    <t>Baterie Staniční akumulátory Pb blok 4V/280 Ah C10 s pancéřovanou trubkovou elektrodou, uzavřený - gel, cena včetně spojovacího materiálu a bateriového nosiče či stojanu</t>
  </si>
  <si>
    <t>56844455</t>
  </si>
  <si>
    <t>78</t>
  </si>
  <si>
    <t>7592920600</t>
  </si>
  <si>
    <t>Baterie Staniční akumulátory Pb blok 6 V/20 Ah C10 s pancéřovanou trubkovou elektrodou,  uzavřený - gel, cena včetně spojovacího materiálu a bateriového nosiče či stojanu</t>
  </si>
  <si>
    <t>598816233</t>
  </si>
  <si>
    <t>79</t>
  </si>
  <si>
    <t>7592920605</t>
  </si>
  <si>
    <t>Baterie Staniční akumulátory Pb blok 6 V/40 Ah C10 s pancéřovanou trubkovou elektrodou,  uzavřený - gel, cena včetně spojovacího materiálu a bateriového nosiče či stojanu</t>
  </si>
  <si>
    <t>1716947307</t>
  </si>
  <si>
    <t>80</t>
  </si>
  <si>
    <t>7592920610</t>
  </si>
  <si>
    <t>Baterie Staniční akumulátory Pb blok 6 V/60 Ah C10 s pancéřovanou trubkovou elektrodou,  uzavřený - gel, cena včetně spojovacího materiálu a bateriového nosiče či stojanu</t>
  </si>
  <si>
    <t>-1228287911</t>
  </si>
  <si>
    <t>81</t>
  </si>
  <si>
    <t>7592920615</t>
  </si>
  <si>
    <t>Baterie Staniční akumulátory Pb blok 6 V/80 Ah C10 s pancéřovanou trubkovou elektrodou,  uzavřený - gel, cena včetně spojovacího materiálu a bateriového nosiče či stojanu</t>
  </si>
  <si>
    <t>969899525</t>
  </si>
  <si>
    <t>82</t>
  </si>
  <si>
    <t>7592920620</t>
  </si>
  <si>
    <t>Baterie Staniční akumulátory Pb blok 6 V/105 Ah C10 s pancéřovanou trubkovou elektrodou,  uzavřený - gel, cena včetně spojovacího materiálu a bateriového nosiče či stojanu</t>
  </si>
  <si>
    <t>140396875</t>
  </si>
  <si>
    <t>83</t>
  </si>
  <si>
    <t>7592920625</t>
  </si>
  <si>
    <t>Baterie Staniční akumulátory Pb blok 6 V/125 Ah C10 s pancéřovanou trubkovou elektrodou,  uzavřený - gel, cena včetně spojovacího materiálu a bateriového nosiče či stojanu</t>
  </si>
  <si>
    <t>-224073668</t>
  </si>
  <si>
    <t>84</t>
  </si>
  <si>
    <t>7592920630</t>
  </si>
  <si>
    <t>Baterie Staniční akumulátory Pb blok 6 V/140 Ah C10 s pancéřovanou trubkovou elektrodou,  uzavřený - gel, cena včetně spojovacího materiálu a bateriového nosiče či stojanu</t>
  </si>
  <si>
    <t>210642110</t>
  </si>
  <si>
    <t>85</t>
  </si>
  <si>
    <t>7592920635</t>
  </si>
  <si>
    <t>Baterie Staniční akumulátory Pb blok 6 V/175 Ah C10 s pancéřovanou trubkovou elektrodou,  uzavřený - gel, cena včetně spojovacího materiálu a bateriového nosiče či stojanu</t>
  </si>
  <si>
    <t>-1487874552</t>
  </si>
  <si>
    <t>86</t>
  </si>
  <si>
    <t>7592920640</t>
  </si>
  <si>
    <t>Baterie Staniční akumulátory Pb blok 6 V/210 Ah C10 s pancéřovanou trubkovou elektrodou,  uzavřený - gel, cena včetně spojovacího materiálu a bateriového nosiče či stojanu</t>
  </si>
  <si>
    <t>-136941046</t>
  </si>
  <si>
    <t>87</t>
  </si>
  <si>
    <t>7592920700</t>
  </si>
  <si>
    <t>Baterie Staniční akumulátory Pb blok 12 V/5,5 Ah C10 s pancéřovanou trubkovou elektrodou,  uzavřený - gel, cena včetně spojovacího materiálu a bateriového nosiče či stojanu</t>
  </si>
  <si>
    <t>-1440758399</t>
  </si>
  <si>
    <t>88</t>
  </si>
  <si>
    <t>7592920710</t>
  </si>
  <si>
    <t>Baterie Staniční akumulátory Pb blok 12 V/8,5 Ah C10 s pancéřovanou trubkovou elektrodou,  uzavřený - gel, cena včetně spojovacího materiálu a bateriového nosiče či stojanu</t>
  </si>
  <si>
    <t>1324126091</t>
  </si>
  <si>
    <t>OST</t>
  </si>
  <si>
    <t>Ostatní</t>
  </si>
  <si>
    <t>PS 02 - Dobíječe</t>
  </si>
  <si>
    <t>7593000005</t>
  </si>
  <si>
    <t>Dobíječe, usměrňovače, napáječe Usměrňovač E230 G6/15, na polici/na zeď/na DIN lištu, základní stavová indikace opticky i bezpotenciálově, teplotní kompenzace</t>
  </si>
  <si>
    <t>-105996284</t>
  </si>
  <si>
    <t>7593000010</t>
  </si>
  <si>
    <t>Dobíječe, usměrňovače, napáječe Usměrňovač E230 G12/25, na polici/na zeď/na DIN lištu, základní stavová indikace opticky i bezpotenciálově, teplotní kompenzace</t>
  </si>
  <si>
    <t>473244553</t>
  </si>
  <si>
    <t>7593000015</t>
  </si>
  <si>
    <t>Dobíječe, usměrňovače, napáječe Usměrňovač E230 G12x2/40, oceloplechová skříň 1200x600x400, základní stavová indikace opticky i bezpotenciálově, vyvedený střed</t>
  </si>
  <si>
    <t>-1515761608</t>
  </si>
  <si>
    <t>7593000020</t>
  </si>
  <si>
    <t>Dobíječe, usměrňovače, napáječe Usměrňovač E230 G24/25, na polici/na zeď/na DIN lištu, základní stavová indikace opticky i bezpotenciálově, teplotní kompenzace</t>
  </si>
  <si>
    <t>1145106347</t>
  </si>
  <si>
    <t>7593000030</t>
  </si>
  <si>
    <t>Dobíječe, usměrňovače, napáječe Usměrňovač E230 G48/15, na polici/na zeď/na DIN lištu, základní stavová indikace opticky i bezpotenciálově, teplotní kompenzace</t>
  </si>
  <si>
    <t>-993448717</t>
  </si>
  <si>
    <t>7593000040</t>
  </si>
  <si>
    <t>Dobíječe, usměrňovače, napáječe Usměrňovač E230 G24/12, ve vestavném modulovém provedení, základní stavová indikace opticky i bezpotenciálově</t>
  </si>
  <si>
    <t>-2060282755</t>
  </si>
  <si>
    <t>7593000050</t>
  </si>
  <si>
    <t>Dobíječe, usměrňovače, napáječe Usměrňovač E230 G24/20, ve vestavném modulovém provedení, základní stavová indikace opticky i bezpotenciálově</t>
  </si>
  <si>
    <t>-485662131</t>
  </si>
  <si>
    <t>7593000060</t>
  </si>
  <si>
    <t>Dobíječe, usměrňovače, napáječe Usměrňovač E230 G48/6, ve vestavném modulovém provedení, základní stavová indikace opticky i bezpotenciálově</t>
  </si>
  <si>
    <t>1237065073</t>
  </si>
  <si>
    <t>9</t>
  </si>
  <si>
    <t>7593000080</t>
  </si>
  <si>
    <t>Dobíječe, usměrňovače, napáječe Usměrňovač E230 G24/20, oceloplechová nástěnná skříň 700x500x500, rozšířená stavová indikace opticky i bezpotenciálově, autoamtické testování baterie, programovatelná nabíjecí automatika.</t>
  </si>
  <si>
    <t>849928212</t>
  </si>
  <si>
    <t>7593000090</t>
  </si>
  <si>
    <t>Dobíječe, usměrňovače, napáječe Usměrňovač E230 G24/40, oceloplechová nástěnná skříň 700x500x500, rozšířená stavová indikace opticky i bezpotenciálově, autoamtické testování baterie, programovatelná nabíjecí automatika.</t>
  </si>
  <si>
    <t>993747252</t>
  </si>
  <si>
    <t>7593000110</t>
  </si>
  <si>
    <t>Dobíječe, usměrňovače, napáječe Usměrňovač E230 G24/60, stacionární oceloplechová skříň 1500x600x600, rozšířená stavová indikace opticky i bezpotenciálově, autoamtické testování baterie, programovatelná nabíjecí automatika.</t>
  </si>
  <si>
    <t>-1752252293</t>
  </si>
  <si>
    <t>7593000120</t>
  </si>
  <si>
    <t>Dobíječe, usměrňovače, napáječe Usměrňovač D400 G24/20, oceloplechová prosklená nástěnná skříň 600x600x250, základní stavová indikace opticky</t>
  </si>
  <si>
    <t>-202153790</t>
  </si>
  <si>
    <t>7593000130</t>
  </si>
  <si>
    <t>Dobíječe, usměrňovače, napáječe Usměrňovač D400 G24/30, oceloplechová prosklená nástěnná skříň 600x600x250, základní stavová indikace opticky</t>
  </si>
  <si>
    <t>-1928540310</t>
  </si>
  <si>
    <t>7593000140</t>
  </si>
  <si>
    <t>Dobíječe, usměrňovače, napáječe Usměrňovač D400 G24/40, oceloplechová prosklená nástěnná skříň 600x600x250, základní stavová indikace opticky</t>
  </si>
  <si>
    <t>-708585949</t>
  </si>
  <si>
    <t>7593000150</t>
  </si>
  <si>
    <t>Dobíječe, usměrňovače, napáječe Usměrňovač D400 G24/60, oceloplechová prosklená nástěnná skříň 600x600x250, základní stavová indikace opticky</t>
  </si>
  <si>
    <t>-1312818388</t>
  </si>
  <si>
    <t>7593000160</t>
  </si>
  <si>
    <t>Dobíječe, usměrňovače, napáječe Usměrňovač D400 G24/40,oceloplechová skříň 750x550x450, základní stavová indikace opticky i bezpotenciálově</t>
  </si>
  <si>
    <t>1987142414</t>
  </si>
  <si>
    <t>7593000170</t>
  </si>
  <si>
    <t>Dobíječe, usměrňovače, napáječe Usměrňovač D400 G24/40, oceloplechová skříň 1200x600x400, základní stavová indikace opticky i bezpotenciálově</t>
  </si>
  <si>
    <t>188698681</t>
  </si>
  <si>
    <t>7593000180</t>
  </si>
  <si>
    <t>Dobíječe, usměrňovače, napáječe Usměrňovač D400 G24/50, oceloplechová skříň 1200x600x400, základní stavová indikace opticky i bezpotenciálově</t>
  </si>
  <si>
    <t>1042933645</t>
  </si>
  <si>
    <t>7593000190</t>
  </si>
  <si>
    <t>Dobíječe, usměrňovače, napáječe Usměrňovač D400 G24/50, oceloplechová skříň 1200x600x400, rozšířená stavová indikace opticky i bezpotenciálově</t>
  </si>
  <si>
    <t>1638208220</t>
  </si>
  <si>
    <t>7593000200</t>
  </si>
  <si>
    <t>Dobíječe, usměrňovače, napáječe Usměrňovač D400 G24/60, oceloplechová skříň 1200x600x400, základní stavová indikace opticky i bezpotenciálově</t>
  </si>
  <si>
    <t>-349794793</t>
  </si>
  <si>
    <t>7593000210</t>
  </si>
  <si>
    <t>Dobíječe, usměrňovače, napáječe Usměrňovač D400 G24/60, oceloplechová skříň 1200x600x400, rozšířená stavová indikace opticky i bezpotenciálově</t>
  </si>
  <si>
    <t>-1583781413</t>
  </si>
  <si>
    <t>7593000220</t>
  </si>
  <si>
    <t>Dobíječe, usměrňovače, napáječe Usměrňovač D400 G24/80, oceloplechová skříň 1200x600x400, základní stavová indikace opticky i bezpotenciálově</t>
  </si>
  <si>
    <t>1827435814</t>
  </si>
  <si>
    <t>7593000246</t>
  </si>
  <si>
    <t>Dobíječe, usměrňovače, napáječe Usměrňovač D400 G24/120, oceloplechová skříň 1800x600x600, rozšířená stavová indikace opticky i bezpotenciálově</t>
  </si>
  <si>
    <t>2141123265</t>
  </si>
  <si>
    <t>7593000230</t>
  </si>
  <si>
    <t>Dobíječe, usměrňovače, napáječe Usměrňovač D400 G24/80, oceloplechová skříň 1200x600x400, rozšířená stavová indikace opticky i bezpotenciálově</t>
  </si>
  <si>
    <t>-826886088</t>
  </si>
  <si>
    <t>7593000236</t>
  </si>
  <si>
    <t>Dobíječe, usměrňovače, napáječe Usměrňovač D400 G24/100, oceloplechová skříň 1800x600x600, základní stavová indikace opticky i bezpotenciálově</t>
  </si>
  <si>
    <t>901037503</t>
  </si>
  <si>
    <t>7593000238</t>
  </si>
  <si>
    <t>Dobíječe, usměrňovače, napáječe Usměrňovač D400 G24/100, oceloplechová skříň 1800x600x600, rozšířená stavová indikace opticky i bezpotenciálově</t>
  </si>
  <si>
    <t>1069155024</t>
  </si>
  <si>
    <t>7593000244</t>
  </si>
  <si>
    <t>Dobíječe, usměrňovače, napáječe Usměrňovač D400 G24/120, oceloplechová skříň 1800x600x600, základní stavová indikace opticky i bezpotenciálově</t>
  </si>
  <si>
    <t>362070289</t>
  </si>
  <si>
    <t>7593000252</t>
  </si>
  <si>
    <t>Dobíječe, usměrňovače, napáječe Usměrňovač D400 G24/200, oceloplechová skříň 1800x600x600, základní stavová indikace opticky i bezpotenciálově</t>
  </si>
  <si>
    <t>457517404</t>
  </si>
  <si>
    <t>7593000254</t>
  </si>
  <si>
    <t>Dobíječe, usměrňovače, napáječe Usměrňovač D400 G24/200, oceloplechová skříň 1800x600x600, rozšířená stavová indikace opticky i bezpotenciálově</t>
  </si>
  <si>
    <t>-1269355584</t>
  </si>
  <si>
    <t>7593000260</t>
  </si>
  <si>
    <t>Dobíječe, usměrňovače, napáječe Usměrňovač D400 G24/80, stacionární oceloplechová skříň 1500x600x600, rozšířená stavová indikace opticky i bezpotenciálově, autoamtické testování baterie, programovatelná nabíjecí automatika.</t>
  </si>
  <si>
    <t>-285088079</t>
  </si>
  <si>
    <t>7593000270</t>
  </si>
  <si>
    <t>Dobíječe, usměrňovače, napáječe Usměrňovač D400 G24/100, stacionární oceloplechová skříň 1500x600x600, rozšířená stavová indikace opticky i bezpotenciálově, autoamtické testování baterie, programovatelná nabíjecí automatika.</t>
  </si>
  <si>
    <t>-251417649</t>
  </si>
  <si>
    <t>7593000280</t>
  </si>
  <si>
    <t>Dobíječe, usměrňovače, napáječe Usměrňovač D400 G24/125, stacionární oceloplechová skříň 1500x600x600, rozšířená stavová indikace opticky i bezpotenciálově, autoamtické testování baterie, programovatelná nabíjecí automatika.</t>
  </si>
  <si>
    <t>1635164818</t>
  </si>
  <si>
    <t>7593000290</t>
  </si>
  <si>
    <t>Dobíječe, usměrňovače, napáječe Usměrňovač D400 G108/50, stacionární oceloplechová skříň 1500x600x600, rozšířená stavová indikace opticky i bezpotenciálově</t>
  </si>
  <si>
    <t>1045047121</t>
  </si>
  <si>
    <t>7593000400</t>
  </si>
  <si>
    <t>Dobíječe, usměrňovače, napáječe Dobíječ baterií Digitrans II, 24 V (pro BUES 2000)</t>
  </si>
  <si>
    <t>1293601945</t>
  </si>
  <si>
    <t>7593000405</t>
  </si>
  <si>
    <t>Dobíječe, usměrňovače, napáječe Dobíječ baterií Digitrans II, 36 V</t>
  </si>
  <si>
    <t>-119616780</t>
  </si>
  <si>
    <t>PS 03 - Montáž a demontáž</t>
  </si>
  <si>
    <t>K</t>
  </si>
  <si>
    <t>7592904110</t>
  </si>
  <si>
    <t>Servis článku/bloku niklokadmiového kapacity do 50 Ah</t>
  </si>
  <si>
    <t>512</t>
  </si>
  <si>
    <t>-742169644</t>
  </si>
  <si>
    <t>7592904115</t>
  </si>
  <si>
    <t>Servis článku/bloku niklokadmiového kapacity přes 50 do 100 Ah</t>
  </si>
  <si>
    <t>726650379</t>
  </si>
  <si>
    <t>7592904120</t>
  </si>
  <si>
    <t>Servis článku/bloku niklokadmiového kapacity přes 100 do 250 Ah</t>
  </si>
  <si>
    <t>112086026</t>
  </si>
  <si>
    <t>7592905010</t>
  </si>
  <si>
    <t>Montáž článku niklokadmiového kapacity do 200 Ah</t>
  </si>
  <si>
    <t>234226365</t>
  </si>
  <si>
    <t>7592905012</t>
  </si>
  <si>
    <t>Montáž článku niklokadmiového kapacity přes 200 Ah</t>
  </si>
  <si>
    <t>-565969932</t>
  </si>
  <si>
    <t>7592905020</t>
  </si>
  <si>
    <t>Montáž bloku baterie niklokadmiové kapacity do 200 Ah</t>
  </si>
  <si>
    <t>-15654727</t>
  </si>
  <si>
    <t>7592905022</t>
  </si>
  <si>
    <t>Montáž bloku baterie niklokadmiové kapacity přes 200 Ah</t>
  </si>
  <si>
    <t>-1935573001</t>
  </si>
  <si>
    <t>7592905030</t>
  </si>
  <si>
    <t>Montáž bloku baterie olověné 2 V a 4 V kapacity do 200 Ah</t>
  </si>
  <si>
    <t>-2068990696</t>
  </si>
  <si>
    <t>7592905032</t>
  </si>
  <si>
    <t>Montáž bloku baterie olověné 2 V a 4 V kapacity přes 200 Ah</t>
  </si>
  <si>
    <t>269943820</t>
  </si>
  <si>
    <t>7592905040</t>
  </si>
  <si>
    <t>Montáž bloku baterie olověné 6 V a 12 V kapacity do 200 Ah</t>
  </si>
  <si>
    <t>-1138310398</t>
  </si>
  <si>
    <t>7592905042</t>
  </si>
  <si>
    <t>Montáž bloku baterie olověné 6 V a 12 V kapacity přes 200 Ah</t>
  </si>
  <si>
    <t>-1528904381</t>
  </si>
  <si>
    <t>7592905050</t>
  </si>
  <si>
    <t>Montáž bloku baterie olověné 24 V a 48 V kapacity do 50 Ah</t>
  </si>
  <si>
    <t>1089526112</t>
  </si>
  <si>
    <t>7592905052</t>
  </si>
  <si>
    <t>Montáž bloku baterie olověné 24 V a 48 V kapacity přes 50 Ah</t>
  </si>
  <si>
    <t>-1168820778</t>
  </si>
  <si>
    <t>7592905070</t>
  </si>
  <si>
    <t>Montáž rekombinační zátky do 300 Ah</t>
  </si>
  <si>
    <t>313219551</t>
  </si>
  <si>
    <t>7592905072</t>
  </si>
  <si>
    <t>Montáž rekombinační zátky nad 300 Ah</t>
  </si>
  <si>
    <t>-1957493219</t>
  </si>
  <si>
    <t>7592907010</t>
  </si>
  <si>
    <t>Demontáž článku niklokadmiového kapacity do 200 Ah</t>
  </si>
  <si>
    <t>1350030801</t>
  </si>
  <si>
    <t>7592907012</t>
  </si>
  <si>
    <t>Demontáž článku niklokadmiového kapacity přes 200 Ah</t>
  </si>
  <si>
    <t>1623365953</t>
  </si>
  <si>
    <t>7592907020</t>
  </si>
  <si>
    <t>Demontáž bloku baterie niklokadmiové kapacity do 200 Ah</t>
  </si>
  <si>
    <t>-1828398271</t>
  </si>
  <si>
    <t>7592907022</t>
  </si>
  <si>
    <t>Demontáž bloku baterie niklokadmiové kapacity přes 200 Ah</t>
  </si>
  <si>
    <t>-1418043429</t>
  </si>
  <si>
    <t>7592907030</t>
  </si>
  <si>
    <t>Demontáž bloku baterie olověné 2 V a 4 V kapacity do 200 Ah</t>
  </si>
  <si>
    <t>-1149784795</t>
  </si>
  <si>
    <t>7592907032</t>
  </si>
  <si>
    <t>Demontáž bloku baterie olověné 2 V a 4 V kapacity přes 200 Ah</t>
  </si>
  <si>
    <t>-696371238</t>
  </si>
  <si>
    <t>7592907040</t>
  </si>
  <si>
    <t>Demontáž bloku baterie olověné 6 V a 12 V kapacity do 200 Ah</t>
  </si>
  <si>
    <t>1733520432</t>
  </si>
  <si>
    <t>7592907042</t>
  </si>
  <si>
    <t>Demontáž bloku baterie olověné 6 V a 12 V kapacity přes 200 Ah</t>
  </si>
  <si>
    <t>1435256786</t>
  </si>
  <si>
    <t>7592907050</t>
  </si>
  <si>
    <t>Demontáž bloku baterie olověné 24 V a 48 V kapacity do 50 Ah</t>
  </si>
  <si>
    <t>-12661631</t>
  </si>
  <si>
    <t>7592907052</t>
  </si>
  <si>
    <t>Demontáž bloku baterie olověné 24 V a 48 V kapacity přes 50 Ah</t>
  </si>
  <si>
    <t>-577170555</t>
  </si>
  <si>
    <t>7592907070</t>
  </si>
  <si>
    <t>Demontáž rekombinační zátky do 300 Ah</t>
  </si>
  <si>
    <t>1435760537</t>
  </si>
  <si>
    <t>7592907072</t>
  </si>
  <si>
    <t>Demontáž rekombinační zátky nad 300 Ah</t>
  </si>
  <si>
    <t>-88679753</t>
  </si>
  <si>
    <t>7593003010</t>
  </si>
  <si>
    <t>Výměna baterie v UPS pro kancelářské použití</t>
  </si>
  <si>
    <t>-50821536</t>
  </si>
  <si>
    <t>7593005010</t>
  </si>
  <si>
    <t>Montáž dobíječe, usměrňovače, napáječe do stojanové řady</t>
  </si>
  <si>
    <t>654787862</t>
  </si>
  <si>
    <t>7593005012</t>
  </si>
  <si>
    <t>Montáž dobíječe, usměrňovače, napáječe nástěnného</t>
  </si>
  <si>
    <t>-693238188</t>
  </si>
  <si>
    <t>7593005020</t>
  </si>
  <si>
    <t>Montáž dobíječe, usměrňovače, napáječe skříňového nízkého</t>
  </si>
  <si>
    <t>-300601366</t>
  </si>
  <si>
    <t>7593005022</t>
  </si>
  <si>
    <t>Montáž dobíječe, usměrňovače, napáječe skříňového vysokého</t>
  </si>
  <si>
    <t>87109734</t>
  </si>
  <si>
    <t>7593005030</t>
  </si>
  <si>
    <t>Montáž usměrňovačů a napáječů s rozv.polem tf. rozvaděče</t>
  </si>
  <si>
    <t>1670058634</t>
  </si>
  <si>
    <t>7593005040</t>
  </si>
  <si>
    <t>Montáž zdroje síťového</t>
  </si>
  <si>
    <t>1360157654</t>
  </si>
  <si>
    <t>7593005042</t>
  </si>
  <si>
    <t>Montáž zdroje napájecího</t>
  </si>
  <si>
    <t>-2074292455</t>
  </si>
  <si>
    <t>7593005050</t>
  </si>
  <si>
    <t>Montáž stabilizátoru napětí SN 1 do reléového stojanu</t>
  </si>
  <si>
    <t>-1000358740</t>
  </si>
  <si>
    <t>7593005060</t>
  </si>
  <si>
    <t>Montáž záložního napájecího zdroje instalace UPS standalone</t>
  </si>
  <si>
    <t>-1493366308</t>
  </si>
  <si>
    <t>7593005062</t>
  </si>
  <si>
    <t>Montáž záložního napájecího zdroje instalace UPS rackmount</t>
  </si>
  <si>
    <t>-592034317</t>
  </si>
  <si>
    <t>7593007012</t>
  </si>
  <si>
    <t>Demontáž dobíječe, usměrňovače, napáječe nástěnného</t>
  </si>
  <si>
    <t>308829019</t>
  </si>
  <si>
    <t>7593007020</t>
  </si>
  <si>
    <t>Demontáž dobíječe, usměrňovače, napáječe skříňového nízkého</t>
  </si>
  <si>
    <t>-513484229</t>
  </si>
  <si>
    <t>7593007022</t>
  </si>
  <si>
    <t>Demontáž dobíječe, usměrňovače, napáječe skříňového vysokého</t>
  </si>
  <si>
    <t>1824089946</t>
  </si>
  <si>
    <t>7593007030</t>
  </si>
  <si>
    <t>Demontáž usměrňovačů a napáječů s rozv.polem tf. rozvaděče</t>
  </si>
  <si>
    <t>-938144630</t>
  </si>
  <si>
    <t>7593007040</t>
  </si>
  <si>
    <t>Demontáž zdroje síťového</t>
  </si>
  <si>
    <t>-123010615</t>
  </si>
  <si>
    <t>7593007042</t>
  </si>
  <si>
    <t>Demontáž zdroje napájecího</t>
  </si>
  <si>
    <t>1745595321</t>
  </si>
  <si>
    <t>7593007050</t>
  </si>
  <si>
    <t>Demontáž stabilizátoru napětí SN 1</t>
  </si>
  <si>
    <t>-190539701</t>
  </si>
  <si>
    <t>7593007060</t>
  </si>
  <si>
    <t>Demontáž záložního napájecího zdroje instalace UPS standalone</t>
  </si>
  <si>
    <t>1082820737</t>
  </si>
  <si>
    <t>7593007062</t>
  </si>
  <si>
    <t>Demontáž záložního napájecího zdroje instalace UPS rackmount</t>
  </si>
  <si>
    <t>461620929</t>
  </si>
  <si>
    <t>PS 04 - Vedlejší rozpočtové náklady</t>
  </si>
  <si>
    <t>HZS - Hodinové zúčtovací sazby</t>
  </si>
  <si>
    <t>VRN - Vedlejší rozpočtové náklady</t>
  </si>
  <si>
    <t xml:space="preserve">    VRN6 - Územní vlivy</t>
  </si>
  <si>
    <t xml:space="preserve">    VRN8 - Přesun stavebních kapacit</t>
  </si>
  <si>
    <t>HZS</t>
  </si>
  <si>
    <t>Hodinové zúčtovací sazby</t>
  </si>
  <si>
    <t>HZS4232</t>
  </si>
  <si>
    <t>Hodinová zúčtovací sazba technik odborný</t>
  </si>
  <si>
    <t>hod</t>
  </si>
  <si>
    <t>-544194972</t>
  </si>
  <si>
    <t>VRN</t>
  </si>
  <si>
    <t>VRN6</t>
  </si>
  <si>
    <t>Územní vlivy</t>
  </si>
  <si>
    <t>065002000</t>
  </si>
  <si>
    <t>Mimostaveništní doprava materiálů</t>
  </si>
  <si>
    <t>…</t>
  </si>
  <si>
    <t>1024</t>
  </si>
  <si>
    <t>-91843973</t>
  </si>
  <si>
    <t>VRN8</t>
  </si>
  <si>
    <t>Přesun stavebních kapacit</t>
  </si>
  <si>
    <t>081002000</t>
  </si>
  <si>
    <t>Doprava zaměstnanců</t>
  </si>
  <si>
    <t>-1139079940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</si>
</sst>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166" fontId="8" fillId="0" borderId="20" xfId="0" applyNumberFormat="1" applyFont="1" applyBorder="1" applyAlignment="1" applyProtection="1">
      <alignment/>
      <protection/>
    </xf>
    <xf numFmtId="166" fontId="8" fillId="0" borderId="21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2" fillId="2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18</v>
      </c>
    </row>
    <row r="7" spans="2:71" s="1" customFormat="1" ht="12" customHeight="1">
      <c r="B7" s="18"/>
      <c r="C7" s="19"/>
      <c r="D7" s="29" t="s">
        <v>19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21</v>
      </c>
    </row>
    <row r="8" spans="2:71" s="1" customFormat="1" ht="12" customHeight="1">
      <c r="B8" s="18"/>
      <c r="C8" s="19"/>
      <c r="D8" s="29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24</v>
      </c>
      <c r="AL8" s="19"/>
      <c r="AM8" s="19"/>
      <c r="AN8" s="30" t="s">
        <v>25</v>
      </c>
      <c r="AO8" s="19"/>
      <c r="AP8" s="19"/>
      <c r="AQ8" s="19"/>
      <c r="AR8" s="17"/>
      <c r="BE8" s="28"/>
      <c r="BS8" s="14" t="s">
        <v>26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27</v>
      </c>
    </row>
    <row r="10" spans="2:71" s="1" customFormat="1" ht="12" customHeight="1">
      <c r="B10" s="18"/>
      <c r="C10" s="19"/>
      <c r="D10" s="29" t="s">
        <v>28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29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18</v>
      </c>
    </row>
    <row r="11" spans="2:71" s="1" customFormat="1" ht="18.45" customHeight="1">
      <c r="B11" s="18"/>
      <c r="C11" s="19"/>
      <c r="D11" s="19"/>
      <c r="E11" s="24" t="s">
        <v>23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30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18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18</v>
      </c>
    </row>
    <row r="13" spans="2:71" s="1" customFormat="1" ht="12" customHeight="1">
      <c r="B13" s="18"/>
      <c r="C13" s="19"/>
      <c r="D13" s="29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29</v>
      </c>
      <c r="AL13" s="19"/>
      <c r="AM13" s="19"/>
      <c r="AN13" s="31" t="s">
        <v>32</v>
      </c>
      <c r="AO13" s="19"/>
      <c r="AP13" s="19"/>
      <c r="AQ13" s="19"/>
      <c r="AR13" s="17"/>
      <c r="BE13" s="28"/>
      <c r="BS13" s="14" t="s">
        <v>18</v>
      </c>
    </row>
    <row r="14" spans="2:71" ht="12">
      <c r="B14" s="18"/>
      <c r="C14" s="19"/>
      <c r="D14" s="19"/>
      <c r="E14" s="31" t="s">
        <v>32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30</v>
      </c>
      <c r="AL14" s="19"/>
      <c r="AM14" s="19"/>
      <c r="AN14" s="31" t="s">
        <v>32</v>
      </c>
      <c r="AO14" s="19"/>
      <c r="AP14" s="19"/>
      <c r="AQ14" s="19"/>
      <c r="AR14" s="17"/>
      <c r="BE14" s="28"/>
      <c r="BS14" s="14" t="s">
        <v>18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29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30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29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30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42</v>
      </c>
      <c r="E29" s="44"/>
      <c r="F29" s="29" t="s">
        <v>43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44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45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46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47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52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53</v>
      </c>
      <c r="AI60" s="39"/>
      <c r="AJ60" s="39"/>
      <c r="AK60" s="39"/>
      <c r="AL60" s="39"/>
      <c r="AM60" s="61" t="s">
        <v>54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55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56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53</v>
      </c>
      <c r="AI75" s="39"/>
      <c r="AJ75" s="39"/>
      <c r="AK75" s="39"/>
      <c r="AL75" s="39"/>
      <c r="AM75" s="61" t="s">
        <v>54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57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2021/1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Opravy napájecích systémů - OŘ Brno 2021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22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24</v>
      </c>
      <c r="AJ87" s="37"/>
      <c r="AK87" s="37"/>
      <c r="AL87" s="37"/>
      <c r="AM87" s="76" t="str">
        <f>IF(AN8="","",AN8)</f>
        <v>15. 1. 2020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28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33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58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31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77" t="str">
        <f>IF(E20="","",E20)</f>
        <v>Bc. Komzák Roman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59</v>
      </c>
      <c r="D92" s="91"/>
      <c r="E92" s="91"/>
      <c r="F92" s="91"/>
      <c r="G92" s="91"/>
      <c r="H92" s="92"/>
      <c r="I92" s="93" t="s">
        <v>60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61</v>
      </c>
      <c r="AH92" s="91"/>
      <c r="AI92" s="91"/>
      <c r="AJ92" s="91"/>
      <c r="AK92" s="91"/>
      <c r="AL92" s="91"/>
      <c r="AM92" s="91"/>
      <c r="AN92" s="93" t="s">
        <v>62</v>
      </c>
      <c r="AO92" s="91"/>
      <c r="AP92" s="95"/>
      <c r="AQ92" s="96" t="s">
        <v>63</v>
      </c>
      <c r="AR92" s="41"/>
      <c r="AS92" s="97" t="s">
        <v>64</v>
      </c>
      <c r="AT92" s="98" t="s">
        <v>65</v>
      </c>
      <c r="AU92" s="98" t="s">
        <v>66</v>
      </c>
      <c r="AV92" s="98" t="s">
        <v>67</v>
      </c>
      <c r="AW92" s="98" t="s">
        <v>68</v>
      </c>
      <c r="AX92" s="98" t="s">
        <v>69</v>
      </c>
      <c r="AY92" s="98" t="s">
        <v>70</v>
      </c>
      <c r="AZ92" s="98" t="s">
        <v>71</v>
      </c>
      <c r="BA92" s="98" t="s">
        <v>72</v>
      </c>
      <c r="BB92" s="98" t="s">
        <v>73</v>
      </c>
      <c r="BC92" s="98" t="s">
        <v>74</v>
      </c>
      <c r="BD92" s="99" t="s">
        <v>75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76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ROUND(SUM(AG95:AG98),2)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ROUND(SUM(AS95:AS98),2)</f>
        <v>0</v>
      </c>
      <c r="AT94" s="111">
        <f>ROUND(SUM(AV94:AW94),2)</f>
        <v>0</v>
      </c>
      <c r="AU94" s="112">
        <f>ROUND(SUM(AU95:AU98),5)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ROUND(SUM(AZ95:AZ98),2)</f>
        <v>0</v>
      </c>
      <c r="BA94" s="111">
        <f>ROUND(SUM(BA95:BA98),2)</f>
        <v>0</v>
      </c>
      <c r="BB94" s="111">
        <f>ROUND(SUM(BB95:BB98),2)</f>
        <v>0</v>
      </c>
      <c r="BC94" s="111">
        <f>ROUND(SUM(BC95:BC98),2)</f>
        <v>0</v>
      </c>
      <c r="BD94" s="113">
        <f>ROUND(SUM(BD95:BD98),2)</f>
        <v>0</v>
      </c>
      <c r="BE94" s="6"/>
      <c r="BS94" s="114" t="s">
        <v>77</v>
      </c>
      <c r="BT94" s="114" t="s">
        <v>78</v>
      </c>
      <c r="BU94" s="115" t="s">
        <v>79</v>
      </c>
      <c r="BV94" s="114" t="s">
        <v>80</v>
      </c>
      <c r="BW94" s="114" t="s">
        <v>5</v>
      </c>
      <c r="BX94" s="114" t="s">
        <v>81</v>
      </c>
      <c r="CL94" s="114" t="s">
        <v>1</v>
      </c>
    </row>
    <row r="95" spans="1:91" s="7" customFormat="1" ht="16.5" customHeight="1">
      <c r="A95" s="116" t="s">
        <v>82</v>
      </c>
      <c r="B95" s="117"/>
      <c r="C95" s="118"/>
      <c r="D95" s="119" t="s">
        <v>83</v>
      </c>
      <c r="E95" s="119"/>
      <c r="F95" s="119"/>
      <c r="G95" s="119"/>
      <c r="H95" s="119"/>
      <c r="I95" s="120"/>
      <c r="J95" s="119" t="s">
        <v>84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'PS 01 - Baterie'!J30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85</v>
      </c>
      <c r="AR95" s="123"/>
      <c r="AS95" s="124">
        <v>0</v>
      </c>
      <c r="AT95" s="125">
        <f>ROUND(SUM(AV95:AW95),2)</f>
        <v>0</v>
      </c>
      <c r="AU95" s="126">
        <f>'PS 01 - Baterie'!P117</f>
        <v>0</v>
      </c>
      <c r="AV95" s="125">
        <f>'PS 01 - Baterie'!J33</f>
        <v>0</v>
      </c>
      <c r="AW95" s="125">
        <f>'PS 01 - Baterie'!J34</f>
        <v>0</v>
      </c>
      <c r="AX95" s="125">
        <f>'PS 01 - Baterie'!J35</f>
        <v>0</v>
      </c>
      <c r="AY95" s="125">
        <f>'PS 01 - Baterie'!J36</f>
        <v>0</v>
      </c>
      <c r="AZ95" s="125">
        <f>'PS 01 - Baterie'!F33</f>
        <v>0</v>
      </c>
      <c r="BA95" s="125">
        <f>'PS 01 - Baterie'!F34</f>
        <v>0</v>
      </c>
      <c r="BB95" s="125">
        <f>'PS 01 - Baterie'!F35</f>
        <v>0</v>
      </c>
      <c r="BC95" s="125">
        <f>'PS 01 - Baterie'!F36</f>
        <v>0</v>
      </c>
      <c r="BD95" s="127">
        <f>'PS 01 - Baterie'!F37</f>
        <v>0</v>
      </c>
      <c r="BE95" s="7"/>
      <c r="BT95" s="128" t="s">
        <v>21</v>
      </c>
      <c r="BV95" s="128" t="s">
        <v>80</v>
      </c>
      <c r="BW95" s="128" t="s">
        <v>86</v>
      </c>
      <c r="BX95" s="128" t="s">
        <v>5</v>
      </c>
      <c r="CL95" s="128" t="s">
        <v>1</v>
      </c>
      <c r="CM95" s="128" t="s">
        <v>87</v>
      </c>
    </row>
    <row r="96" spans="1:91" s="7" customFormat="1" ht="16.5" customHeight="1">
      <c r="A96" s="116" t="s">
        <v>82</v>
      </c>
      <c r="B96" s="117"/>
      <c r="C96" s="118"/>
      <c r="D96" s="119" t="s">
        <v>88</v>
      </c>
      <c r="E96" s="119"/>
      <c r="F96" s="119"/>
      <c r="G96" s="119"/>
      <c r="H96" s="119"/>
      <c r="I96" s="120"/>
      <c r="J96" s="119" t="s">
        <v>89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'PS 02 - Dobíječe'!J30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85</v>
      </c>
      <c r="AR96" s="123"/>
      <c r="AS96" s="124">
        <v>0</v>
      </c>
      <c r="AT96" s="125">
        <f>ROUND(SUM(AV96:AW96),2)</f>
        <v>0</v>
      </c>
      <c r="AU96" s="126">
        <f>'PS 02 - Dobíječe'!P116</f>
        <v>0</v>
      </c>
      <c r="AV96" s="125">
        <f>'PS 02 - Dobíječe'!J33</f>
        <v>0</v>
      </c>
      <c r="AW96" s="125">
        <f>'PS 02 - Dobíječe'!J34</f>
        <v>0</v>
      </c>
      <c r="AX96" s="125">
        <f>'PS 02 - Dobíječe'!J35</f>
        <v>0</v>
      </c>
      <c r="AY96" s="125">
        <f>'PS 02 - Dobíječe'!J36</f>
        <v>0</v>
      </c>
      <c r="AZ96" s="125">
        <f>'PS 02 - Dobíječe'!F33</f>
        <v>0</v>
      </c>
      <c r="BA96" s="125">
        <f>'PS 02 - Dobíječe'!F34</f>
        <v>0</v>
      </c>
      <c r="BB96" s="125">
        <f>'PS 02 - Dobíječe'!F35</f>
        <v>0</v>
      </c>
      <c r="BC96" s="125">
        <f>'PS 02 - Dobíječe'!F36</f>
        <v>0</v>
      </c>
      <c r="BD96" s="127">
        <f>'PS 02 - Dobíječe'!F37</f>
        <v>0</v>
      </c>
      <c r="BE96" s="7"/>
      <c r="BT96" s="128" t="s">
        <v>21</v>
      </c>
      <c r="BV96" s="128" t="s">
        <v>80</v>
      </c>
      <c r="BW96" s="128" t="s">
        <v>90</v>
      </c>
      <c r="BX96" s="128" t="s">
        <v>5</v>
      </c>
      <c r="CL96" s="128" t="s">
        <v>1</v>
      </c>
      <c r="CM96" s="128" t="s">
        <v>87</v>
      </c>
    </row>
    <row r="97" spans="1:91" s="7" customFormat="1" ht="16.5" customHeight="1">
      <c r="A97" s="116" t="s">
        <v>82</v>
      </c>
      <c r="B97" s="117"/>
      <c r="C97" s="118"/>
      <c r="D97" s="119" t="s">
        <v>91</v>
      </c>
      <c r="E97" s="119"/>
      <c r="F97" s="119"/>
      <c r="G97" s="119"/>
      <c r="H97" s="119"/>
      <c r="I97" s="120"/>
      <c r="J97" s="119" t="s">
        <v>92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'PS 03 - Montáž a demontáž'!J30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85</v>
      </c>
      <c r="AR97" s="123"/>
      <c r="AS97" s="124">
        <v>0</v>
      </c>
      <c r="AT97" s="125">
        <f>ROUND(SUM(AV97:AW97),2)</f>
        <v>0</v>
      </c>
      <c r="AU97" s="126">
        <f>'PS 03 - Montáž a demontáž'!P117</f>
        <v>0</v>
      </c>
      <c r="AV97" s="125">
        <f>'PS 03 - Montáž a demontáž'!J33</f>
        <v>0</v>
      </c>
      <c r="AW97" s="125">
        <f>'PS 03 - Montáž a demontáž'!J34</f>
        <v>0</v>
      </c>
      <c r="AX97" s="125">
        <f>'PS 03 - Montáž a demontáž'!J35</f>
        <v>0</v>
      </c>
      <c r="AY97" s="125">
        <f>'PS 03 - Montáž a demontáž'!J36</f>
        <v>0</v>
      </c>
      <c r="AZ97" s="125">
        <f>'PS 03 - Montáž a demontáž'!F33</f>
        <v>0</v>
      </c>
      <c r="BA97" s="125">
        <f>'PS 03 - Montáž a demontáž'!F34</f>
        <v>0</v>
      </c>
      <c r="BB97" s="125">
        <f>'PS 03 - Montáž a demontáž'!F35</f>
        <v>0</v>
      </c>
      <c r="BC97" s="125">
        <f>'PS 03 - Montáž a demontáž'!F36</f>
        <v>0</v>
      </c>
      <c r="BD97" s="127">
        <f>'PS 03 - Montáž a demontáž'!F37</f>
        <v>0</v>
      </c>
      <c r="BE97" s="7"/>
      <c r="BT97" s="128" t="s">
        <v>21</v>
      </c>
      <c r="BV97" s="128" t="s">
        <v>80</v>
      </c>
      <c r="BW97" s="128" t="s">
        <v>93</v>
      </c>
      <c r="BX97" s="128" t="s">
        <v>5</v>
      </c>
      <c r="CL97" s="128" t="s">
        <v>1</v>
      </c>
      <c r="CM97" s="128" t="s">
        <v>87</v>
      </c>
    </row>
    <row r="98" spans="1:91" s="7" customFormat="1" ht="16.5" customHeight="1">
      <c r="A98" s="116" t="s">
        <v>82</v>
      </c>
      <c r="B98" s="117"/>
      <c r="C98" s="118"/>
      <c r="D98" s="119" t="s">
        <v>94</v>
      </c>
      <c r="E98" s="119"/>
      <c r="F98" s="119"/>
      <c r="G98" s="119"/>
      <c r="H98" s="119"/>
      <c r="I98" s="120"/>
      <c r="J98" s="119" t="s">
        <v>95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1">
        <f>'PS 04 - Vedlejší rozpočto...'!J30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85</v>
      </c>
      <c r="AR98" s="123"/>
      <c r="AS98" s="129">
        <v>0</v>
      </c>
      <c r="AT98" s="130">
        <f>ROUND(SUM(AV98:AW98),2)</f>
        <v>0</v>
      </c>
      <c r="AU98" s="131">
        <f>'PS 04 - Vedlejší rozpočto...'!P120</f>
        <v>0</v>
      </c>
      <c r="AV98" s="130">
        <f>'PS 04 - Vedlejší rozpočto...'!J33</f>
        <v>0</v>
      </c>
      <c r="AW98" s="130">
        <f>'PS 04 - Vedlejší rozpočto...'!J34</f>
        <v>0</v>
      </c>
      <c r="AX98" s="130">
        <f>'PS 04 - Vedlejší rozpočto...'!J35</f>
        <v>0</v>
      </c>
      <c r="AY98" s="130">
        <f>'PS 04 - Vedlejší rozpočto...'!J36</f>
        <v>0</v>
      </c>
      <c r="AZ98" s="130">
        <f>'PS 04 - Vedlejší rozpočto...'!F33</f>
        <v>0</v>
      </c>
      <c r="BA98" s="130">
        <f>'PS 04 - Vedlejší rozpočto...'!F34</f>
        <v>0</v>
      </c>
      <c r="BB98" s="130">
        <f>'PS 04 - Vedlejší rozpočto...'!F35</f>
        <v>0</v>
      </c>
      <c r="BC98" s="130">
        <f>'PS 04 - Vedlejší rozpočto...'!F36</f>
        <v>0</v>
      </c>
      <c r="BD98" s="132">
        <f>'PS 04 - Vedlejší rozpočto...'!F37</f>
        <v>0</v>
      </c>
      <c r="BE98" s="7"/>
      <c r="BT98" s="128" t="s">
        <v>21</v>
      </c>
      <c r="BV98" s="128" t="s">
        <v>80</v>
      </c>
      <c r="BW98" s="128" t="s">
        <v>96</v>
      </c>
      <c r="BX98" s="128" t="s">
        <v>5</v>
      </c>
      <c r="CL98" s="128" t="s">
        <v>1</v>
      </c>
      <c r="CM98" s="128" t="s">
        <v>87</v>
      </c>
    </row>
    <row r="99" spans="1:57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41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PS 01 - Baterie'!C2" display="/"/>
    <hyperlink ref="A96" location="'PS 02 - Dobíječe'!C2" display="/"/>
    <hyperlink ref="A97" location="'PS 03 - Montáž a demontáž'!C2" display="/"/>
    <hyperlink ref="A98" location="'PS 04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87</v>
      </c>
    </row>
    <row r="4" spans="2:46" s="1" customFormat="1" ht="24.95" customHeight="1">
      <c r="B4" s="17"/>
      <c r="D4" s="135" t="s">
        <v>97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Opravy napájecích systémů - OŘ Brno 2021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19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22</v>
      </c>
      <c r="E12" s="35"/>
      <c r="F12" s="140" t="s">
        <v>23</v>
      </c>
      <c r="G12" s="35"/>
      <c r="H12" s="35"/>
      <c r="I12" s="137" t="s">
        <v>24</v>
      </c>
      <c r="J12" s="141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28</v>
      </c>
      <c r="E14" s="35"/>
      <c r="F14" s="35"/>
      <c r="G14" s="35"/>
      <c r="H14" s="35"/>
      <c r="I14" s="137" t="s">
        <v>29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30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31</v>
      </c>
      <c r="E17" s="35"/>
      <c r="F17" s="35"/>
      <c r="G17" s="35"/>
      <c r="H17" s="35"/>
      <c r="I17" s="137" t="s">
        <v>29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30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33</v>
      </c>
      <c r="E20" s="35"/>
      <c r="F20" s="35"/>
      <c r="G20" s="35"/>
      <c r="H20" s="35"/>
      <c r="I20" s="137" t="s">
        <v>29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30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35</v>
      </c>
      <c r="E23" s="35"/>
      <c r="F23" s="35"/>
      <c r="G23" s="35"/>
      <c r="H23" s="35"/>
      <c r="I23" s="137" t="s">
        <v>29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36</v>
      </c>
      <c r="F24" s="35"/>
      <c r="G24" s="35"/>
      <c r="H24" s="35"/>
      <c r="I24" s="137" t="s">
        <v>30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37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38</v>
      </c>
      <c r="E30" s="35"/>
      <c r="F30" s="35"/>
      <c r="G30" s="35"/>
      <c r="H30" s="35"/>
      <c r="I30" s="35"/>
      <c r="J30" s="148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40</v>
      </c>
      <c r="G32" s="35"/>
      <c r="H32" s="35"/>
      <c r="I32" s="149" t="s">
        <v>39</v>
      </c>
      <c r="J32" s="149" t="s">
        <v>41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42</v>
      </c>
      <c r="E33" s="137" t="s">
        <v>43</v>
      </c>
      <c r="F33" s="151">
        <f>ROUND((SUM(BE117:BE297)),2)</f>
        <v>0</v>
      </c>
      <c r="G33" s="35"/>
      <c r="H33" s="35"/>
      <c r="I33" s="152">
        <v>0.21</v>
      </c>
      <c r="J33" s="151">
        <f>ROUND(((SUM(BE117:BE297))*I33),2)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44</v>
      </c>
      <c r="F34" s="151">
        <f>ROUND((SUM(BF117:BF297)),2)</f>
        <v>0</v>
      </c>
      <c r="G34" s="35"/>
      <c r="H34" s="35"/>
      <c r="I34" s="152">
        <v>0.15</v>
      </c>
      <c r="J34" s="151">
        <f>ROUND(((SUM(BF117:BF297))*I34),2)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45</v>
      </c>
      <c r="F35" s="151">
        <f>ROUND((SUM(BG117:BG297)),2)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46</v>
      </c>
      <c r="F36" s="151">
        <f>ROUND((SUM(BH117:BH297)),2)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47</v>
      </c>
      <c r="F37" s="151">
        <f>ROUND((SUM(BI117:BI297)),2)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51</v>
      </c>
      <c r="E50" s="161"/>
      <c r="F50" s="161"/>
      <c r="G50" s="160" t="s">
        <v>52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53</v>
      </c>
      <c r="E61" s="163"/>
      <c r="F61" s="164" t="s">
        <v>54</v>
      </c>
      <c r="G61" s="162" t="s">
        <v>53</v>
      </c>
      <c r="H61" s="163"/>
      <c r="I61" s="163"/>
      <c r="J61" s="165" t="s">
        <v>54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55</v>
      </c>
      <c r="E65" s="166"/>
      <c r="F65" s="166"/>
      <c r="G65" s="160" t="s">
        <v>56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53</v>
      </c>
      <c r="E76" s="163"/>
      <c r="F76" s="164" t="s">
        <v>54</v>
      </c>
      <c r="G76" s="162" t="s">
        <v>53</v>
      </c>
      <c r="H76" s="163"/>
      <c r="I76" s="163"/>
      <c r="J76" s="165" t="s">
        <v>54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Opravy napájecích systémů - OŘ Brno 2021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01 - Baterie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4" t="str">
        <f>F12</f>
        <v xml:space="preserve"> </v>
      </c>
      <c r="G89" s="37"/>
      <c r="H89" s="37"/>
      <c r="I89" s="29" t="s">
        <v>24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28</v>
      </c>
      <c r="D91" s="37"/>
      <c r="E91" s="37"/>
      <c r="F91" s="24" t="str">
        <f>E15</f>
        <v xml:space="preserve"> </v>
      </c>
      <c r="G91" s="37"/>
      <c r="H91" s="37"/>
      <c r="I91" s="29" t="s">
        <v>33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31</v>
      </c>
      <c r="D92" s="37"/>
      <c r="E92" s="37"/>
      <c r="F92" s="24" t="str">
        <f>IF(E18="","",E18)</f>
        <v>Vyplň údaj</v>
      </c>
      <c r="G92" s="37"/>
      <c r="H92" s="37"/>
      <c r="I92" s="29" t="s">
        <v>35</v>
      </c>
      <c r="J92" s="33" t="str">
        <f>E24</f>
        <v>Bc. Komzák Roman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101</v>
      </c>
      <c r="D94" s="173"/>
      <c r="E94" s="173"/>
      <c r="F94" s="173"/>
      <c r="G94" s="173"/>
      <c r="H94" s="173"/>
      <c r="I94" s="173"/>
      <c r="J94" s="174" t="s">
        <v>102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103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pans="1:31" s="9" customFormat="1" ht="24.95" customHeight="1">
      <c r="A97" s="9"/>
      <c r="B97" s="176"/>
      <c r="C97" s="177"/>
      <c r="D97" s="178" t="s">
        <v>105</v>
      </c>
      <c r="E97" s="179"/>
      <c r="F97" s="179"/>
      <c r="G97" s="179"/>
      <c r="H97" s="179"/>
      <c r="I97" s="179"/>
      <c r="J97" s="180">
        <f>J297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106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71" t="str">
        <f>E7</f>
        <v>Opravy napájecích systémů - OŘ Brno 2021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98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PS 01 - Baterie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22</v>
      </c>
      <c r="D111" s="37"/>
      <c r="E111" s="37"/>
      <c r="F111" s="24" t="str">
        <f>F12</f>
        <v xml:space="preserve"> </v>
      </c>
      <c r="G111" s="37"/>
      <c r="H111" s="37"/>
      <c r="I111" s="29" t="s">
        <v>24</v>
      </c>
      <c r="J111" s="76" t="str">
        <f>IF(J12="","",J12)</f>
        <v>15. 1. 2020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28</v>
      </c>
      <c r="D113" s="37"/>
      <c r="E113" s="37"/>
      <c r="F113" s="24" t="str">
        <f>E15</f>
        <v xml:space="preserve"> </v>
      </c>
      <c r="G113" s="37"/>
      <c r="H113" s="37"/>
      <c r="I113" s="29" t="s">
        <v>33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31</v>
      </c>
      <c r="D114" s="37"/>
      <c r="E114" s="37"/>
      <c r="F114" s="24" t="str">
        <f>IF(E18="","",E18)</f>
        <v>Vyplň údaj</v>
      </c>
      <c r="G114" s="37"/>
      <c r="H114" s="37"/>
      <c r="I114" s="29" t="s">
        <v>35</v>
      </c>
      <c r="J114" s="33" t="str">
        <f>E24</f>
        <v>Bc. Komzák Roman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82"/>
      <c r="B116" s="183"/>
      <c r="C116" s="184" t="s">
        <v>107</v>
      </c>
      <c r="D116" s="185" t="s">
        <v>63</v>
      </c>
      <c r="E116" s="185" t="s">
        <v>59</v>
      </c>
      <c r="F116" s="185" t="s">
        <v>60</v>
      </c>
      <c r="G116" s="185" t="s">
        <v>108</v>
      </c>
      <c r="H116" s="185" t="s">
        <v>109</v>
      </c>
      <c r="I116" s="185" t="s">
        <v>110</v>
      </c>
      <c r="J116" s="186" t="s">
        <v>102</v>
      </c>
      <c r="K116" s="187" t="s">
        <v>111</v>
      </c>
      <c r="L116" s="188"/>
      <c r="M116" s="97" t="s">
        <v>1</v>
      </c>
      <c r="N116" s="98" t="s">
        <v>42</v>
      </c>
      <c r="O116" s="98" t="s">
        <v>112</v>
      </c>
      <c r="P116" s="98" t="s">
        <v>113</v>
      </c>
      <c r="Q116" s="98" t="s">
        <v>114</v>
      </c>
      <c r="R116" s="98" t="s">
        <v>115</v>
      </c>
      <c r="S116" s="98" t="s">
        <v>116</v>
      </c>
      <c r="T116" s="99" t="s">
        <v>117</v>
      </c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</row>
    <row r="117" spans="1:63" s="2" customFormat="1" ht="22.8" customHeight="1">
      <c r="A117" s="35"/>
      <c r="B117" s="36"/>
      <c r="C117" s="104" t="s">
        <v>118</v>
      </c>
      <c r="D117" s="37"/>
      <c r="E117" s="37"/>
      <c r="F117" s="37"/>
      <c r="G117" s="37"/>
      <c r="H117" s="37"/>
      <c r="I117" s="37"/>
      <c r="J117" s="189">
        <f>BK117</f>
        <v>0</v>
      </c>
      <c r="K117" s="37"/>
      <c r="L117" s="41"/>
      <c r="M117" s="100"/>
      <c r="N117" s="190"/>
      <c r="O117" s="101"/>
      <c r="P117" s="191">
        <f>SUM(P118:P297)</f>
        <v>0</v>
      </c>
      <c r="Q117" s="101"/>
      <c r="R117" s="191">
        <f>SUM(R118:R297)</f>
        <v>0</v>
      </c>
      <c r="S117" s="101"/>
      <c r="T117" s="192">
        <f>SUM(T118:T297)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77</v>
      </c>
      <c r="AU117" s="14" t="s">
        <v>104</v>
      </c>
      <c r="BK117" s="193">
        <f>SUM(BK118:BK297)</f>
        <v>0</v>
      </c>
    </row>
    <row r="118" spans="1:65" s="2" customFormat="1" ht="44.25" customHeight="1">
      <c r="A118" s="35"/>
      <c r="B118" s="36"/>
      <c r="C118" s="194" t="s">
        <v>21</v>
      </c>
      <c r="D118" s="194" t="s">
        <v>119</v>
      </c>
      <c r="E118" s="195" t="s">
        <v>120</v>
      </c>
      <c r="F118" s="196" t="s">
        <v>121</v>
      </c>
      <c r="G118" s="197" t="s">
        <v>122</v>
      </c>
      <c r="H118" s="198">
        <v>250</v>
      </c>
      <c r="I118" s="199"/>
      <c r="J118" s="200">
        <f>ROUND(I118*H118,2)</f>
        <v>0</v>
      </c>
      <c r="K118" s="201"/>
      <c r="L118" s="202"/>
      <c r="M118" s="203" t="s">
        <v>1</v>
      </c>
      <c r="N118" s="204" t="s">
        <v>43</v>
      </c>
      <c r="O118" s="88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7" t="s">
        <v>123</v>
      </c>
      <c r="AT118" s="207" t="s">
        <v>119</v>
      </c>
      <c r="AU118" s="207" t="s">
        <v>78</v>
      </c>
      <c r="AY118" s="14" t="s">
        <v>124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4" t="s">
        <v>21</v>
      </c>
      <c r="BK118" s="208">
        <f>ROUND(I118*H118,2)</f>
        <v>0</v>
      </c>
      <c r="BL118" s="14" t="s">
        <v>125</v>
      </c>
      <c r="BM118" s="207" t="s">
        <v>126</v>
      </c>
    </row>
    <row r="119" spans="1:65" s="2" customFormat="1" ht="44.25" customHeight="1">
      <c r="A119" s="35"/>
      <c r="B119" s="36"/>
      <c r="C119" s="194" t="s">
        <v>87</v>
      </c>
      <c r="D119" s="194" t="s">
        <v>119</v>
      </c>
      <c r="E119" s="195" t="s">
        <v>127</v>
      </c>
      <c r="F119" s="196" t="s">
        <v>128</v>
      </c>
      <c r="G119" s="197" t="s">
        <v>122</v>
      </c>
      <c r="H119" s="198">
        <v>100</v>
      </c>
      <c r="I119" s="199"/>
      <c r="J119" s="200">
        <f>ROUND(I119*H119,2)</f>
        <v>0</v>
      </c>
      <c r="K119" s="201"/>
      <c r="L119" s="202"/>
      <c r="M119" s="203" t="s">
        <v>1</v>
      </c>
      <c r="N119" s="204" t="s">
        <v>43</v>
      </c>
      <c r="O119" s="88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7" t="s">
        <v>123</v>
      </c>
      <c r="AT119" s="207" t="s">
        <v>119</v>
      </c>
      <c r="AU119" s="207" t="s">
        <v>78</v>
      </c>
      <c r="AY119" s="14" t="s">
        <v>124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4" t="s">
        <v>21</v>
      </c>
      <c r="BK119" s="208">
        <f>ROUND(I119*H119,2)</f>
        <v>0</v>
      </c>
      <c r="BL119" s="14" t="s">
        <v>125</v>
      </c>
      <c r="BM119" s="207" t="s">
        <v>129</v>
      </c>
    </row>
    <row r="120" spans="1:65" s="2" customFormat="1" ht="44.25" customHeight="1">
      <c r="A120" s="35"/>
      <c r="B120" s="36"/>
      <c r="C120" s="194" t="s">
        <v>130</v>
      </c>
      <c r="D120" s="194" t="s">
        <v>119</v>
      </c>
      <c r="E120" s="195" t="s">
        <v>131</v>
      </c>
      <c r="F120" s="196" t="s">
        <v>132</v>
      </c>
      <c r="G120" s="197" t="s">
        <v>122</v>
      </c>
      <c r="H120" s="198">
        <v>90</v>
      </c>
      <c r="I120" s="199"/>
      <c r="J120" s="200">
        <f>ROUND(I120*H120,2)</f>
        <v>0</v>
      </c>
      <c r="K120" s="201"/>
      <c r="L120" s="202"/>
      <c r="M120" s="203" t="s">
        <v>1</v>
      </c>
      <c r="N120" s="204" t="s">
        <v>43</v>
      </c>
      <c r="O120" s="88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7" t="s">
        <v>123</v>
      </c>
      <c r="AT120" s="207" t="s">
        <v>119</v>
      </c>
      <c r="AU120" s="207" t="s">
        <v>78</v>
      </c>
      <c r="AY120" s="14" t="s">
        <v>124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4" t="s">
        <v>21</v>
      </c>
      <c r="BK120" s="208">
        <f>ROUND(I120*H120,2)</f>
        <v>0</v>
      </c>
      <c r="BL120" s="14" t="s">
        <v>125</v>
      </c>
      <c r="BM120" s="207" t="s">
        <v>133</v>
      </c>
    </row>
    <row r="121" spans="1:65" s="2" customFormat="1" ht="44.25" customHeight="1">
      <c r="A121" s="35"/>
      <c r="B121" s="36"/>
      <c r="C121" s="194" t="s">
        <v>125</v>
      </c>
      <c r="D121" s="194" t="s">
        <v>119</v>
      </c>
      <c r="E121" s="195" t="s">
        <v>134</v>
      </c>
      <c r="F121" s="196" t="s">
        <v>135</v>
      </c>
      <c r="G121" s="197" t="s">
        <v>122</v>
      </c>
      <c r="H121" s="198">
        <v>20</v>
      </c>
      <c r="I121" s="199"/>
      <c r="J121" s="200">
        <f>ROUND(I121*H121,2)</f>
        <v>0</v>
      </c>
      <c r="K121" s="201"/>
      <c r="L121" s="202"/>
      <c r="M121" s="203" t="s">
        <v>1</v>
      </c>
      <c r="N121" s="204" t="s">
        <v>43</v>
      </c>
      <c r="O121" s="88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7" t="s">
        <v>123</v>
      </c>
      <c r="AT121" s="207" t="s">
        <v>119</v>
      </c>
      <c r="AU121" s="207" t="s">
        <v>78</v>
      </c>
      <c r="AY121" s="14" t="s">
        <v>124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4" t="s">
        <v>21</v>
      </c>
      <c r="BK121" s="208">
        <f>ROUND(I121*H121,2)</f>
        <v>0</v>
      </c>
      <c r="BL121" s="14" t="s">
        <v>125</v>
      </c>
      <c r="BM121" s="207" t="s">
        <v>136</v>
      </c>
    </row>
    <row r="122" spans="1:65" s="2" customFormat="1" ht="44.25" customHeight="1">
      <c r="A122" s="35"/>
      <c r="B122" s="36"/>
      <c r="C122" s="194" t="s">
        <v>137</v>
      </c>
      <c r="D122" s="194" t="s">
        <v>119</v>
      </c>
      <c r="E122" s="195" t="s">
        <v>138</v>
      </c>
      <c r="F122" s="196" t="s">
        <v>139</v>
      </c>
      <c r="G122" s="197" t="s">
        <v>122</v>
      </c>
      <c r="H122" s="198">
        <v>20</v>
      </c>
      <c r="I122" s="199"/>
      <c r="J122" s="200">
        <f>ROUND(I122*H122,2)</f>
        <v>0</v>
      </c>
      <c r="K122" s="201"/>
      <c r="L122" s="202"/>
      <c r="M122" s="203" t="s">
        <v>1</v>
      </c>
      <c r="N122" s="204" t="s">
        <v>43</v>
      </c>
      <c r="O122" s="88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7" t="s">
        <v>123</v>
      </c>
      <c r="AT122" s="207" t="s">
        <v>119</v>
      </c>
      <c r="AU122" s="207" t="s">
        <v>78</v>
      </c>
      <c r="AY122" s="14" t="s">
        <v>124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4" t="s">
        <v>21</v>
      </c>
      <c r="BK122" s="208">
        <f>ROUND(I122*H122,2)</f>
        <v>0</v>
      </c>
      <c r="BL122" s="14" t="s">
        <v>125</v>
      </c>
      <c r="BM122" s="207" t="s">
        <v>140</v>
      </c>
    </row>
    <row r="123" spans="1:65" s="2" customFormat="1" ht="44.25" customHeight="1">
      <c r="A123" s="35"/>
      <c r="B123" s="36"/>
      <c r="C123" s="194" t="s">
        <v>141</v>
      </c>
      <c r="D123" s="194" t="s">
        <v>119</v>
      </c>
      <c r="E123" s="195" t="s">
        <v>142</v>
      </c>
      <c r="F123" s="196" t="s">
        <v>143</v>
      </c>
      <c r="G123" s="197" t="s">
        <v>122</v>
      </c>
      <c r="H123" s="198">
        <v>20</v>
      </c>
      <c r="I123" s="199"/>
      <c r="J123" s="200">
        <f>ROUND(I123*H123,2)</f>
        <v>0</v>
      </c>
      <c r="K123" s="201"/>
      <c r="L123" s="202"/>
      <c r="M123" s="203" t="s">
        <v>1</v>
      </c>
      <c r="N123" s="204" t="s">
        <v>43</v>
      </c>
      <c r="O123" s="88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7" t="s">
        <v>123</v>
      </c>
      <c r="AT123" s="207" t="s">
        <v>119</v>
      </c>
      <c r="AU123" s="207" t="s">
        <v>78</v>
      </c>
      <c r="AY123" s="14" t="s">
        <v>124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4" t="s">
        <v>21</v>
      </c>
      <c r="BK123" s="208">
        <f>ROUND(I123*H123,2)</f>
        <v>0</v>
      </c>
      <c r="BL123" s="14" t="s">
        <v>125</v>
      </c>
      <c r="BM123" s="207" t="s">
        <v>144</v>
      </c>
    </row>
    <row r="124" spans="1:65" s="2" customFormat="1" ht="44.25" customHeight="1">
      <c r="A124" s="35"/>
      <c r="B124" s="36"/>
      <c r="C124" s="194" t="s">
        <v>145</v>
      </c>
      <c r="D124" s="194" t="s">
        <v>119</v>
      </c>
      <c r="E124" s="195" t="s">
        <v>146</v>
      </c>
      <c r="F124" s="196" t="s">
        <v>147</v>
      </c>
      <c r="G124" s="197" t="s">
        <v>122</v>
      </c>
      <c r="H124" s="198">
        <v>40</v>
      </c>
      <c r="I124" s="199"/>
      <c r="J124" s="200">
        <f>ROUND(I124*H124,2)</f>
        <v>0</v>
      </c>
      <c r="K124" s="201"/>
      <c r="L124" s="202"/>
      <c r="M124" s="203" t="s">
        <v>1</v>
      </c>
      <c r="N124" s="204" t="s">
        <v>43</v>
      </c>
      <c r="O124" s="88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7" t="s">
        <v>123</v>
      </c>
      <c r="AT124" s="207" t="s">
        <v>119</v>
      </c>
      <c r="AU124" s="207" t="s">
        <v>78</v>
      </c>
      <c r="AY124" s="14" t="s">
        <v>124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4" t="s">
        <v>21</v>
      </c>
      <c r="BK124" s="208">
        <f>ROUND(I124*H124,2)</f>
        <v>0</v>
      </c>
      <c r="BL124" s="14" t="s">
        <v>125</v>
      </c>
      <c r="BM124" s="207" t="s">
        <v>148</v>
      </c>
    </row>
    <row r="125" spans="1:65" s="2" customFormat="1" ht="44.25" customHeight="1">
      <c r="A125" s="35"/>
      <c r="B125" s="36"/>
      <c r="C125" s="194" t="s">
        <v>123</v>
      </c>
      <c r="D125" s="194" t="s">
        <v>119</v>
      </c>
      <c r="E125" s="195" t="s">
        <v>149</v>
      </c>
      <c r="F125" s="196" t="s">
        <v>150</v>
      </c>
      <c r="G125" s="197" t="s">
        <v>122</v>
      </c>
      <c r="H125" s="198">
        <v>60</v>
      </c>
      <c r="I125" s="199"/>
      <c r="J125" s="200">
        <f>ROUND(I125*H125,2)</f>
        <v>0</v>
      </c>
      <c r="K125" s="201"/>
      <c r="L125" s="202"/>
      <c r="M125" s="203" t="s">
        <v>1</v>
      </c>
      <c r="N125" s="204" t="s">
        <v>43</v>
      </c>
      <c r="O125" s="88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7" t="s">
        <v>123</v>
      </c>
      <c r="AT125" s="207" t="s">
        <v>119</v>
      </c>
      <c r="AU125" s="207" t="s">
        <v>78</v>
      </c>
      <c r="AY125" s="14" t="s">
        <v>124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4" t="s">
        <v>21</v>
      </c>
      <c r="BK125" s="208">
        <f>ROUND(I125*H125,2)</f>
        <v>0</v>
      </c>
      <c r="BL125" s="14" t="s">
        <v>125</v>
      </c>
      <c r="BM125" s="207" t="s">
        <v>151</v>
      </c>
    </row>
    <row r="126" spans="1:65" s="2" customFormat="1" ht="44.25" customHeight="1">
      <c r="A126" s="35"/>
      <c r="B126" s="36"/>
      <c r="C126" s="194" t="s">
        <v>26</v>
      </c>
      <c r="D126" s="194" t="s">
        <v>119</v>
      </c>
      <c r="E126" s="195" t="s">
        <v>152</v>
      </c>
      <c r="F126" s="196" t="s">
        <v>153</v>
      </c>
      <c r="G126" s="197" t="s">
        <v>122</v>
      </c>
      <c r="H126" s="198">
        <v>20</v>
      </c>
      <c r="I126" s="199"/>
      <c r="J126" s="200">
        <f>ROUND(I126*H126,2)</f>
        <v>0</v>
      </c>
      <c r="K126" s="201"/>
      <c r="L126" s="202"/>
      <c r="M126" s="203" t="s">
        <v>1</v>
      </c>
      <c r="N126" s="204" t="s">
        <v>43</v>
      </c>
      <c r="O126" s="88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7" t="s">
        <v>123</v>
      </c>
      <c r="AT126" s="207" t="s">
        <v>119</v>
      </c>
      <c r="AU126" s="207" t="s">
        <v>78</v>
      </c>
      <c r="AY126" s="14" t="s">
        <v>124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4" t="s">
        <v>21</v>
      </c>
      <c r="BK126" s="208">
        <f>ROUND(I126*H126,2)</f>
        <v>0</v>
      </c>
      <c r="BL126" s="14" t="s">
        <v>125</v>
      </c>
      <c r="BM126" s="207" t="s">
        <v>154</v>
      </c>
    </row>
    <row r="127" spans="1:65" s="2" customFormat="1" ht="44.25" customHeight="1">
      <c r="A127" s="35"/>
      <c r="B127" s="36"/>
      <c r="C127" s="194" t="s">
        <v>155</v>
      </c>
      <c r="D127" s="194" t="s">
        <v>119</v>
      </c>
      <c r="E127" s="195" t="s">
        <v>156</v>
      </c>
      <c r="F127" s="196" t="s">
        <v>157</v>
      </c>
      <c r="G127" s="197" t="s">
        <v>122</v>
      </c>
      <c r="H127" s="198">
        <v>20</v>
      </c>
      <c r="I127" s="199"/>
      <c r="J127" s="200">
        <f>ROUND(I127*H127,2)</f>
        <v>0</v>
      </c>
      <c r="K127" s="201"/>
      <c r="L127" s="202"/>
      <c r="M127" s="203" t="s">
        <v>1</v>
      </c>
      <c r="N127" s="204" t="s">
        <v>43</v>
      </c>
      <c r="O127" s="88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7" t="s">
        <v>123</v>
      </c>
      <c r="AT127" s="207" t="s">
        <v>119</v>
      </c>
      <c r="AU127" s="207" t="s">
        <v>78</v>
      </c>
      <c r="AY127" s="14" t="s">
        <v>124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4" t="s">
        <v>21</v>
      </c>
      <c r="BK127" s="208">
        <f>ROUND(I127*H127,2)</f>
        <v>0</v>
      </c>
      <c r="BL127" s="14" t="s">
        <v>125</v>
      </c>
      <c r="BM127" s="207" t="s">
        <v>158</v>
      </c>
    </row>
    <row r="128" spans="1:65" s="2" customFormat="1" ht="44.25" customHeight="1">
      <c r="A128" s="35"/>
      <c r="B128" s="36"/>
      <c r="C128" s="194" t="s">
        <v>159</v>
      </c>
      <c r="D128" s="194" t="s">
        <v>119</v>
      </c>
      <c r="E128" s="195" t="s">
        <v>160</v>
      </c>
      <c r="F128" s="196" t="s">
        <v>161</v>
      </c>
      <c r="G128" s="197" t="s">
        <v>122</v>
      </c>
      <c r="H128" s="198">
        <v>80</v>
      </c>
      <c r="I128" s="199"/>
      <c r="J128" s="200">
        <f>ROUND(I128*H128,2)</f>
        <v>0</v>
      </c>
      <c r="K128" s="201"/>
      <c r="L128" s="202"/>
      <c r="M128" s="203" t="s">
        <v>1</v>
      </c>
      <c r="N128" s="204" t="s">
        <v>43</v>
      </c>
      <c r="O128" s="88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7" t="s">
        <v>123</v>
      </c>
      <c r="AT128" s="207" t="s">
        <v>119</v>
      </c>
      <c r="AU128" s="207" t="s">
        <v>78</v>
      </c>
      <c r="AY128" s="14" t="s">
        <v>124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4" t="s">
        <v>21</v>
      </c>
      <c r="BK128" s="208">
        <f>ROUND(I128*H128,2)</f>
        <v>0</v>
      </c>
      <c r="BL128" s="14" t="s">
        <v>125</v>
      </c>
      <c r="BM128" s="207" t="s">
        <v>162</v>
      </c>
    </row>
    <row r="129" spans="1:65" s="2" customFormat="1" ht="44.25" customHeight="1">
      <c r="A129" s="35"/>
      <c r="B129" s="36"/>
      <c r="C129" s="194" t="s">
        <v>163</v>
      </c>
      <c r="D129" s="194" t="s">
        <v>119</v>
      </c>
      <c r="E129" s="195" t="s">
        <v>164</v>
      </c>
      <c r="F129" s="196" t="s">
        <v>165</v>
      </c>
      <c r="G129" s="197" t="s">
        <v>122</v>
      </c>
      <c r="H129" s="198">
        <v>120</v>
      </c>
      <c r="I129" s="199"/>
      <c r="J129" s="200">
        <f>ROUND(I129*H129,2)</f>
        <v>0</v>
      </c>
      <c r="K129" s="201"/>
      <c r="L129" s="202"/>
      <c r="M129" s="203" t="s">
        <v>1</v>
      </c>
      <c r="N129" s="204" t="s">
        <v>43</v>
      </c>
      <c r="O129" s="88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7" t="s">
        <v>123</v>
      </c>
      <c r="AT129" s="207" t="s">
        <v>119</v>
      </c>
      <c r="AU129" s="207" t="s">
        <v>78</v>
      </c>
      <c r="AY129" s="14" t="s">
        <v>124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4" t="s">
        <v>21</v>
      </c>
      <c r="BK129" s="208">
        <f>ROUND(I129*H129,2)</f>
        <v>0</v>
      </c>
      <c r="BL129" s="14" t="s">
        <v>125</v>
      </c>
      <c r="BM129" s="207" t="s">
        <v>166</v>
      </c>
    </row>
    <row r="130" spans="1:65" s="2" customFormat="1" ht="44.25" customHeight="1">
      <c r="A130" s="35"/>
      <c r="B130" s="36"/>
      <c r="C130" s="194" t="s">
        <v>167</v>
      </c>
      <c r="D130" s="194" t="s">
        <v>119</v>
      </c>
      <c r="E130" s="195" t="s">
        <v>168</v>
      </c>
      <c r="F130" s="196" t="s">
        <v>169</v>
      </c>
      <c r="G130" s="197" t="s">
        <v>122</v>
      </c>
      <c r="H130" s="198">
        <v>1</v>
      </c>
      <c r="I130" s="199"/>
      <c r="J130" s="200">
        <f>ROUND(I130*H130,2)</f>
        <v>0</v>
      </c>
      <c r="K130" s="201"/>
      <c r="L130" s="202"/>
      <c r="M130" s="203" t="s">
        <v>1</v>
      </c>
      <c r="N130" s="204" t="s">
        <v>43</v>
      </c>
      <c r="O130" s="88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7" t="s">
        <v>123</v>
      </c>
      <c r="AT130" s="207" t="s">
        <v>119</v>
      </c>
      <c r="AU130" s="207" t="s">
        <v>78</v>
      </c>
      <c r="AY130" s="14" t="s">
        <v>124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4" t="s">
        <v>21</v>
      </c>
      <c r="BK130" s="208">
        <f>ROUND(I130*H130,2)</f>
        <v>0</v>
      </c>
      <c r="BL130" s="14" t="s">
        <v>125</v>
      </c>
      <c r="BM130" s="207" t="s">
        <v>170</v>
      </c>
    </row>
    <row r="131" spans="1:65" s="2" customFormat="1" ht="44.25" customHeight="1">
      <c r="A131" s="35"/>
      <c r="B131" s="36"/>
      <c r="C131" s="194" t="s">
        <v>8</v>
      </c>
      <c r="D131" s="194" t="s">
        <v>119</v>
      </c>
      <c r="E131" s="195" t="s">
        <v>171</v>
      </c>
      <c r="F131" s="196" t="s">
        <v>172</v>
      </c>
      <c r="G131" s="197" t="s">
        <v>122</v>
      </c>
      <c r="H131" s="198">
        <v>20</v>
      </c>
      <c r="I131" s="199"/>
      <c r="J131" s="200">
        <f>ROUND(I131*H131,2)</f>
        <v>0</v>
      </c>
      <c r="K131" s="201"/>
      <c r="L131" s="202"/>
      <c r="M131" s="203" t="s">
        <v>1</v>
      </c>
      <c r="N131" s="204" t="s">
        <v>43</v>
      </c>
      <c r="O131" s="88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7" t="s">
        <v>123</v>
      </c>
      <c r="AT131" s="207" t="s">
        <v>119</v>
      </c>
      <c r="AU131" s="207" t="s">
        <v>78</v>
      </c>
      <c r="AY131" s="14" t="s">
        <v>124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4" t="s">
        <v>21</v>
      </c>
      <c r="BK131" s="208">
        <f>ROUND(I131*H131,2)</f>
        <v>0</v>
      </c>
      <c r="BL131" s="14" t="s">
        <v>125</v>
      </c>
      <c r="BM131" s="207" t="s">
        <v>173</v>
      </c>
    </row>
    <row r="132" spans="1:65" s="2" customFormat="1" ht="55.5" customHeight="1">
      <c r="A132" s="35"/>
      <c r="B132" s="36"/>
      <c r="C132" s="194" t="s">
        <v>174</v>
      </c>
      <c r="D132" s="194" t="s">
        <v>119</v>
      </c>
      <c r="E132" s="195" t="s">
        <v>175</v>
      </c>
      <c r="F132" s="196" t="s">
        <v>176</v>
      </c>
      <c r="G132" s="197" t="s">
        <v>122</v>
      </c>
      <c r="H132" s="198">
        <v>10</v>
      </c>
      <c r="I132" s="199"/>
      <c r="J132" s="200">
        <f>ROUND(I132*H132,2)</f>
        <v>0</v>
      </c>
      <c r="K132" s="201"/>
      <c r="L132" s="202"/>
      <c r="M132" s="203" t="s">
        <v>1</v>
      </c>
      <c r="N132" s="204" t="s">
        <v>43</v>
      </c>
      <c r="O132" s="88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7" t="s">
        <v>123</v>
      </c>
      <c r="AT132" s="207" t="s">
        <v>119</v>
      </c>
      <c r="AU132" s="207" t="s">
        <v>78</v>
      </c>
      <c r="AY132" s="14" t="s">
        <v>124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4" t="s">
        <v>21</v>
      </c>
      <c r="BK132" s="208">
        <f>ROUND(I132*H132,2)</f>
        <v>0</v>
      </c>
      <c r="BL132" s="14" t="s">
        <v>125</v>
      </c>
      <c r="BM132" s="207" t="s">
        <v>177</v>
      </c>
    </row>
    <row r="133" spans="1:65" s="2" customFormat="1" ht="55.5" customHeight="1">
      <c r="A133" s="35"/>
      <c r="B133" s="36"/>
      <c r="C133" s="194" t="s">
        <v>178</v>
      </c>
      <c r="D133" s="194" t="s">
        <v>119</v>
      </c>
      <c r="E133" s="195" t="s">
        <v>179</v>
      </c>
      <c r="F133" s="196" t="s">
        <v>180</v>
      </c>
      <c r="G133" s="197" t="s">
        <v>122</v>
      </c>
      <c r="H133" s="198">
        <v>40</v>
      </c>
      <c r="I133" s="199"/>
      <c r="J133" s="200">
        <f>ROUND(I133*H133,2)</f>
        <v>0</v>
      </c>
      <c r="K133" s="201"/>
      <c r="L133" s="202"/>
      <c r="M133" s="203" t="s">
        <v>1</v>
      </c>
      <c r="N133" s="204" t="s">
        <v>43</v>
      </c>
      <c r="O133" s="88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7" t="s">
        <v>123</v>
      </c>
      <c r="AT133" s="207" t="s">
        <v>119</v>
      </c>
      <c r="AU133" s="207" t="s">
        <v>78</v>
      </c>
      <c r="AY133" s="14" t="s">
        <v>124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4" t="s">
        <v>21</v>
      </c>
      <c r="BK133" s="208">
        <f>ROUND(I133*H133,2)</f>
        <v>0</v>
      </c>
      <c r="BL133" s="14" t="s">
        <v>125</v>
      </c>
      <c r="BM133" s="207" t="s">
        <v>181</v>
      </c>
    </row>
    <row r="134" spans="1:65" s="2" customFormat="1" ht="55.5" customHeight="1">
      <c r="A134" s="35"/>
      <c r="B134" s="36"/>
      <c r="C134" s="194" t="s">
        <v>182</v>
      </c>
      <c r="D134" s="194" t="s">
        <v>119</v>
      </c>
      <c r="E134" s="195" t="s">
        <v>183</v>
      </c>
      <c r="F134" s="196" t="s">
        <v>184</v>
      </c>
      <c r="G134" s="197" t="s">
        <v>122</v>
      </c>
      <c r="H134" s="198">
        <v>40</v>
      </c>
      <c r="I134" s="199"/>
      <c r="J134" s="200">
        <f>ROUND(I134*H134,2)</f>
        <v>0</v>
      </c>
      <c r="K134" s="201"/>
      <c r="L134" s="202"/>
      <c r="M134" s="203" t="s">
        <v>1</v>
      </c>
      <c r="N134" s="204" t="s">
        <v>43</v>
      </c>
      <c r="O134" s="88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7" t="s">
        <v>123</v>
      </c>
      <c r="AT134" s="207" t="s">
        <v>119</v>
      </c>
      <c r="AU134" s="207" t="s">
        <v>78</v>
      </c>
      <c r="AY134" s="14" t="s">
        <v>124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4" t="s">
        <v>21</v>
      </c>
      <c r="BK134" s="208">
        <f>ROUND(I134*H134,2)</f>
        <v>0</v>
      </c>
      <c r="BL134" s="14" t="s">
        <v>125</v>
      </c>
      <c r="BM134" s="207" t="s">
        <v>185</v>
      </c>
    </row>
    <row r="135" spans="1:65" s="2" customFormat="1" ht="55.5" customHeight="1">
      <c r="A135" s="35"/>
      <c r="B135" s="36"/>
      <c r="C135" s="194" t="s">
        <v>186</v>
      </c>
      <c r="D135" s="194" t="s">
        <v>119</v>
      </c>
      <c r="E135" s="195" t="s">
        <v>187</v>
      </c>
      <c r="F135" s="196" t="s">
        <v>188</v>
      </c>
      <c r="G135" s="197" t="s">
        <v>122</v>
      </c>
      <c r="H135" s="198">
        <v>40</v>
      </c>
      <c r="I135" s="199"/>
      <c r="J135" s="200">
        <f>ROUND(I135*H135,2)</f>
        <v>0</v>
      </c>
      <c r="K135" s="201"/>
      <c r="L135" s="202"/>
      <c r="M135" s="203" t="s">
        <v>1</v>
      </c>
      <c r="N135" s="204" t="s">
        <v>43</v>
      </c>
      <c r="O135" s="88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7" t="s">
        <v>123</v>
      </c>
      <c r="AT135" s="207" t="s">
        <v>119</v>
      </c>
      <c r="AU135" s="207" t="s">
        <v>78</v>
      </c>
      <c r="AY135" s="14" t="s">
        <v>124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4" t="s">
        <v>21</v>
      </c>
      <c r="BK135" s="208">
        <f>ROUND(I135*H135,2)</f>
        <v>0</v>
      </c>
      <c r="BL135" s="14" t="s">
        <v>125</v>
      </c>
      <c r="BM135" s="207" t="s">
        <v>189</v>
      </c>
    </row>
    <row r="136" spans="1:65" s="2" customFormat="1" ht="55.5" customHeight="1">
      <c r="A136" s="35"/>
      <c r="B136" s="36"/>
      <c r="C136" s="194" t="s">
        <v>190</v>
      </c>
      <c r="D136" s="194" t="s">
        <v>119</v>
      </c>
      <c r="E136" s="195" t="s">
        <v>191</v>
      </c>
      <c r="F136" s="196" t="s">
        <v>192</v>
      </c>
      <c r="G136" s="197" t="s">
        <v>122</v>
      </c>
      <c r="H136" s="198">
        <v>20</v>
      </c>
      <c r="I136" s="199"/>
      <c r="J136" s="200">
        <f>ROUND(I136*H136,2)</f>
        <v>0</v>
      </c>
      <c r="K136" s="201"/>
      <c r="L136" s="202"/>
      <c r="M136" s="203" t="s">
        <v>1</v>
      </c>
      <c r="N136" s="204" t="s">
        <v>43</v>
      </c>
      <c r="O136" s="88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7" t="s">
        <v>123</v>
      </c>
      <c r="AT136" s="207" t="s">
        <v>119</v>
      </c>
      <c r="AU136" s="207" t="s">
        <v>78</v>
      </c>
      <c r="AY136" s="14" t="s">
        <v>124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4" t="s">
        <v>21</v>
      </c>
      <c r="BK136" s="208">
        <f>ROUND(I136*H136,2)</f>
        <v>0</v>
      </c>
      <c r="BL136" s="14" t="s">
        <v>125</v>
      </c>
      <c r="BM136" s="207" t="s">
        <v>193</v>
      </c>
    </row>
    <row r="137" spans="1:65" s="2" customFormat="1" ht="55.5" customHeight="1">
      <c r="A137" s="35"/>
      <c r="B137" s="36"/>
      <c r="C137" s="194" t="s">
        <v>7</v>
      </c>
      <c r="D137" s="194" t="s">
        <v>119</v>
      </c>
      <c r="E137" s="195" t="s">
        <v>194</v>
      </c>
      <c r="F137" s="196" t="s">
        <v>195</v>
      </c>
      <c r="G137" s="197" t="s">
        <v>122</v>
      </c>
      <c r="H137" s="198">
        <v>60</v>
      </c>
      <c r="I137" s="199"/>
      <c r="J137" s="200">
        <f>ROUND(I137*H137,2)</f>
        <v>0</v>
      </c>
      <c r="K137" s="201"/>
      <c r="L137" s="202"/>
      <c r="M137" s="203" t="s">
        <v>1</v>
      </c>
      <c r="N137" s="204" t="s">
        <v>43</v>
      </c>
      <c r="O137" s="88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7" t="s">
        <v>123</v>
      </c>
      <c r="AT137" s="207" t="s">
        <v>119</v>
      </c>
      <c r="AU137" s="207" t="s">
        <v>78</v>
      </c>
      <c r="AY137" s="14" t="s">
        <v>124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4" t="s">
        <v>21</v>
      </c>
      <c r="BK137" s="208">
        <f>ROUND(I137*H137,2)</f>
        <v>0</v>
      </c>
      <c r="BL137" s="14" t="s">
        <v>125</v>
      </c>
      <c r="BM137" s="207" t="s">
        <v>196</v>
      </c>
    </row>
    <row r="138" spans="1:65" s="2" customFormat="1" ht="44.25" customHeight="1">
      <c r="A138" s="35"/>
      <c r="B138" s="36"/>
      <c r="C138" s="194" t="s">
        <v>197</v>
      </c>
      <c r="D138" s="194" t="s">
        <v>119</v>
      </c>
      <c r="E138" s="195" t="s">
        <v>198</v>
      </c>
      <c r="F138" s="196" t="s">
        <v>199</v>
      </c>
      <c r="G138" s="197" t="s">
        <v>122</v>
      </c>
      <c r="H138" s="198">
        <v>1</v>
      </c>
      <c r="I138" s="199"/>
      <c r="J138" s="200">
        <f>ROUND(I138*H138,2)</f>
        <v>0</v>
      </c>
      <c r="K138" s="201"/>
      <c r="L138" s="202"/>
      <c r="M138" s="203" t="s">
        <v>1</v>
      </c>
      <c r="N138" s="204" t="s">
        <v>43</v>
      </c>
      <c r="O138" s="88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7" t="s">
        <v>123</v>
      </c>
      <c r="AT138" s="207" t="s">
        <v>119</v>
      </c>
      <c r="AU138" s="207" t="s">
        <v>78</v>
      </c>
      <c r="AY138" s="14" t="s">
        <v>124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4" t="s">
        <v>21</v>
      </c>
      <c r="BK138" s="208">
        <f>ROUND(I138*H138,2)</f>
        <v>0</v>
      </c>
      <c r="BL138" s="14" t="s">
        <v>125</v>
      </c>
      <c r="BM138" s="207" t="s">
        <v>200</v>
      </c>
    </row>
    <row r="139" spans="1:65" s="2" customFormat="1" ht="44.25" customHeight="1">
      <c r="A139" s="35"/>
      <c r="B139" s="36"/>
      <c r="C139" s="194" t="s">
        <v>201</v>
      </c>
      <c r="D139" s="194" t="s">
        <v>119</v>
      </c>
      <c r="E139" s="195" t="s">
        <v>202</v>
      </c>
      <c r="F139" s="196" t="s">
        <v>203</v>
      </c>
      <c r="G139" s="197" t="s">
        <v>122</v>
      </c>
      <c r="H139" s="198">
        <v>40</v>
      </c>
      <c r="I139" s="199"/>
      <c r="J139" s="200">
        <f>ROUND(I139*H139,2)</f>
        <v>0</v>
      </c>
      <c r="K139" s="201"/>
      <c r="L139" s="202"/>
      <c r="M139" s="203" t="s">
        <v>1</v>
      </c>
      <c r="N139" s="204" t="s">
        <v>43</v>
      </c>
      <c r="O139" s="88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7" t="s">
        <v>204</v>
      </c>
      <c r="AT139" s="207" t="s">
        <v>119</v>
      </c>
      <c r="AU139" s="207" t="s">
        <v>78</v>
      </c>
      <c r="AY139" s="14" t="s">
        <v>124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4" t="s">
        <v>21</v>
      </c>
      <c r="BK139" s="208">
        <f>ROUND(I139*H139,2)</f>
        <v>0</v>
      </c>
      <c r="BL139" s="14" t="s">
        <v>204</v>
      </c>
      <c r="BM139" s="207" t="s">
        <v>205</v>
      </c>
    </row>
    <row r="140" spans="1:65" s="2" customFormat="1" ht="44.25" customHeight="1">
      <c r="A140" s="35"/>
      <c r="B140" s="36"/>
      <c r="C140" s="194" t="s">
        <v>206</v>
      </c>
      <c r="D140" s="194" t="s">
        <v>119</v>
      </c>
      <c r="E140" s="195" t="s">
        <v>207</v>
      </c>
      <c r="F140" s="196" t="s">
        <v>208</v>
      </c>
      <c r="G140" s="197" t="s">
        <v>122</v>
      </c>
      <c r="H140" s="198">
        <v>1</v>
      </c>
      <c r="I140" s="199"/>
      <c r="J140" s="200">
        <f>ROUND(I140*H140,2)</f>
        <v>0</v>
      </c>
      <c r="K140" s="201"/>
      <c r="L140" s="202"/>
      <c r="M140" s="203" t="s">
        <v>1</v>
      </c>
      <c r="N140" s="204" t="s">
        <v>43</v>
      </c>
      <c r="O140" s="88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7" t="s">
        <v>204</v>
      </c>
      <c r="AT140" s="207" t="s">
        <v>119</v>
      </c>
      <c r="AU140" s="207" t="s">
        <v>78</v>
      </c>
      <c r="AY140" s="14" t="s">
        <v>124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4" t="s">
        <v>21</v>
      </c>
      <c r="BK140" s="208">
        <f>ROUND(I140*H140,2)</f>
        <v>0</v>
      </c>
      <c r="BL140" s="14" t="s">
        <v>204</v>
      </c>
      <c r="BM140" s="207" t="s">
        <v>209</v>
      </c>
    </row>
    <row r="141" spans="1:65" s="2" customFormat="1" ht="44.25" customHeight="1">
      <c r="A141" s="35"/>
      <c r="B141" s="36"/>
      <c r="C141" s="194" t="s">
        <v>210</v>
      </c>
      <c r="D141" s="194" t="s">
        <v>119</v>
      </c>
      <c r="E141" s="195" t="s">
        <v>211</v>
      </c>
      <c r="F141" s="196" t="s">
        <v>212</v>
      </c>
      <c r="G141" s="197" t="s">
        <v>122</v>
      </c>
      <c r="H141" s="198">
        <v>1</v>
      </c>
      <c r="I141" s="199"/>
      <c r="J141" s="200">
        <f>ROUND(I141*H141,2)</f>
        <v>0</v>
      </c>
      <c r="K141" s="201"/>
      <c r="L141" s="202"/>
      <c r="M141" s="203" t="s">
        <v>1</v>
      </c>
      <c r="N141" s="204" t="s">
        <v>43</v>
      </c>
      <c r="O141" s="88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7" t="s">
        <v>204</v>
      </c>
      <c r="AT141" s="207" t="s">
        <v>119</v>
      </c>
      <c r="AU141" s="207" t="s">
        <v>78</v>
      </c>
      <c r="AY141" s="14" t="s">
        <v>124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4" t="s">
        <v>21</v>
      </c>
      <c r="BK141" s="208">
        <f>ROUND(I141*H141,2)</f>
        <v>0</v>
      </c>
      <c r="BL141" s="14" t="s">
        <v>204</v>
      </c>
      <c r="BM141" s="207" t="s">
        <v>213</v>
      </c>
    </row>
    <row r="142" spans="1:65" s="2" customFormat="1" ht="44.25" customHeight="1">
      <c r="A142" s="35"/>
      <c r="B142" s="36"/>
      <c r="C142" s="194" t="s">
        <v>214</v>
      </c>
      <c r="D142" s="194" t="s">
        <v>119</v>
      </c>
      <c r="E142" s="195" t="s">
        <v>215</v>
      </c>
      <c r="F142" s="196" t="s">
        <v>216</v>
      </c>
      <c r="G142" s="197" t="s">
        <v>122</v>
      </c>
      <c r="H142" s="198">
        <v>1</v>
      </c>
      <c r="I142" s="199"/>
      <c r="J142" s="200">
        <f>ROUND(I142*H142,2)</f>
        <v>0</v>
      </c>
      <c r="K142" s="201"/>
      <c r="L142" s="202"/>
      <c r="M142" s="203" t="s">
        <v>1</v>
      </c>
      <c r="N142" s="204" t="s">
        <v>43</v>
      </c>
      <c r="O142" s="88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7" t="s">
        <v>204</v>
      </c>
      <c r="AT142" s="207" t="s">
        <v>119</v>
      </c>
      <c r="AU142" s="207" t="s">
        <v>78</v>
      </c>
      <c r="AY142" s="14" t="s">
        <v>124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4" t="s">
        <v>21</v>
      </c>
      <c r="BK142" s="208">
        <f>ROUND(I142*H142,2)</f>
        <v>0</v>
      </c>
      <c r="BL142" s="14" t="s">
        <v>204</v>
      </c>
      <c r="BM142" s="207" t="s">
        <v>217</v>
      </c>
    </row>
    <row r="143" spans="1:65" s="2" customFormat="1" ht="44.25" customHeight="1">
      <c r="A143" s="35"/>
      <c r="B143" s="36"/>
      <c r="C143" s="194" t="s">
        <v>218</v>
      </c>
      <c r="D143" s="194" t="s">
        <v>119</v>
      </c>
      <c r="E143" s="195" t="s">
        <v>219</v>
      </c>
      <c r="F143" s="196" t="s">
        <v>220</v>
      </c>
      <c r="G143" s="197" t="s">
        <v>122</v>
      </c>
      <c r="H143" s="198">
        <v>1</v>
      </c>
      <c r="I143" s="199"/>
      <c r="J143" s="200">
        <f>ROUND(I143*H143,2)</f>
        <v>0</v>
      </c>
      <c r="K143" s="201"/>
      <c r="L143" s="202"/>
      <c r="M143" s="203" t="s">
        <v>1</v>
      </c>
      <c r="N143" s="204" t="s">
        <v>43</v>
      </c>
      <c r="O143" s="88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7" t="s">
        <v>204</v>
      </c>
      <c r="AT143" s="207" t="s">
        <v>119</v>
      </c>
      <c r="AU143" s="207" t="s">
        <v>78</v>
      </c>
      <c r="AY143" s="14" t="s">
        <v>124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4" t="s">
        <v>21</v>
      </c>
      <c r="BK143" s="208">
        <f>ROUND(I143*H143,2)</f>
        <v>0</v>
      </c>
      <c r="BL143" s="14" t="s">
        <v>204</v>
      </c>
      <c r="BM143" s="207" t="s">
        <v>221</v>
      </c>
    </row>
    <row r="144" spans="1:65" s="2" customFormat="1" ht="44.25" customHeight="1">
      <c r="A144" s="35"/>
      <c r="B144" s="36"/>
      <c r="C144" s="194" t="s">
        <v>222</v>
      </c>
      <c r="D144" s="194" t="s">
        <v>119</v>
      </c>
      <c r="E144" s="195" t="s">
        <v>223</v>
      </c>
      <c r="F144" s="196" t="s">
        <v>224</v>
      </c>
      <c r="G144" s="197" t="s">
        <v>122</v>
      </c>
      <c r="H144" s="198">
        <v>1</v>
      </c>
      <c r="I144" s="199"/>
      <c r="J144" s="200">
        <f>ROUND(I144*H144,2)</f>
        <v>0</v>
      </c>
      <c r="K144" s="201"/>
      <c r="L144" s="202"/>
      <c r="M144" s="203" t="s">
        <v>1</v>
      </c>
      <c r="N144" s="204" t="s">
        <v>43</v>
      </c>
      <c r="O144" s="88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7" t="s">
        <v>204</v>
      </c>
      <c r="AT144" s="207" t="s">
        <v>119</v>
      </c>
      <c r="AU144" s="207" t="s">
        <v>78</v>
      </c>
      <c r="AY144" s="14" t="s">
        <v>124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4" t="s">
        <v>21</v>
      </c>
      <c r="BK144" s="208">
        <f>ROUND(I144*H144,2)</f>
        <v>0</v>
      </c>
      <c r="BL144" s="14" t="s">
        <v>204</v>
      </c>
      <c r="BM144" s="207" t="s">
        <v>225</v>
      </c>
    </row>
    <row r="145" spans="1:65" s="2" customFormat="1" ht="44.25" customHeight="1">
      <c r="A145" s="35"/>
      <c r="B145" s="36"/>
      <c r="C145" s="194" t="s">
        <v>226</v>
      </c>
      <c r="D145" s="194" t="s">
        <v>119</v>
      </c>
      <c r="E145" s="195" t="s">
        <v>227</v>
      </c>
      <c r="F145" s="196" t="s">
        <v>228</v>
      </c>
      <c r="G145" s="197" t="s">
        <v>122</v>
      </c>
      <c r="H145" s="198">
        <v>141</v>
      </c>
      <c r="I145" s="199"/>
      <c r="J145" s="200">
        <f>ROUND(I145*H145,2)</f>
        <v>0</v>
      </c>
      <c r="K145" s="201"/>
      <c r="L145" s="202"/>
      <c r="M145" s="203" t="s">
        <v>1</v>
      </c>
      <c r="N145" s="204" t="s">
        <v>43</v>
      </c>
      <c r="O145" s="88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7" t="s">
        <v>204</v>
      </c>
      <c r="AT145" s="207" t="s">
        <v>119</v>
      </c>
      <c r="AU145" s="207" t="s">
        <v>78</v>
      </c>
      <c r="AY145" s="14" t="s">
        <v>124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4" t="s">
        <v>21</v>
      </c>
      <c r="BK145" s="208">
        <f>ROUND(I145*H145,2)</f>
        <v>0</v>
      </c>
      <c r="BL145" s="14" t="s">
        <v>204</v>
      </c>
      <c r="BM145" s="207" t="s">
        <v>229</v>
      </c>
    </row>
    <row r="146" spans="1:65" s="2" customFormat="1" ht="44.25" customHeight="1">
      <c r="A146" s="35"/>
      <c r="B146" s="36"/>
      <c r="C146" s="194" t="s">
        <v>230</v>
      </c>
      <c r="D146" s="194" t="s">
        <v>119</v>
      </c>
      <c r="E146" s="195" t="s">
        <v>231</v>
      </c>
      <c r="F146" s="196" t="s">
        <v>232</v>
      </c>
      <c r="G146" s="197" t="s">
        <v>122</v>
      </c>
      <c r="H146" s="198">
        <v>1</v>
      </c>
      <c r="I146" s="199"/>
      <c r="J146" s="200">
        <f>ROUND(I146*H146,2)</f>
        <v>0</v>
      </c>
      <c r="K146" s="201"/>
      <c r="L146" s="202"/>
      <c r="M146" s="203" t="s">
        <v>1</v>
      </c>
      <c r="N146" s="204" t="s">
        <v>43</v>
      </c>
      <c r="O146" s="88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7" t="s">
        <v>204</v>
      </c>
      <c r="AT146" s="207" t="s">
        <v>119</v>
      </c>
      <c r="AU146" s="207" t="s">
        <v>78</v>
      </c>
      <c r="AY146" s="14" t="s">
        <v>124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4" t="s">
        <v>21</v>
      </c>
      <c r="BK146" s="208">
        <f>ROUND(I146*H146,2)</f>
        <v>0</v>
      </c>
      <c r="BL146" s="14" t="s">
        <v>204</v>
      </c>
      <c r="BM146" s="207" t="s">
        <v>233</v>
      </c>
    </row>
    <row r="147" spans="1:65" s="2" customFormat="1" ht="44.25" customHeight="1">
      <c r="A147" s="35"/>
      <c r="B147" s="36"/>
      <c r="C147" s="194" t="s">
        <v>234</v>
      </c>
      <c r="D147" s="194" t="s">
        <v>119</v>
      </c>
      <c r="E147" s="195" t="s">
        <v>235</v>
      </c>
      <c r="F147" s="196" t="s">
        <v>236</v>
      </c>
      <c r="G147" s="197" t="s">
        <v>122</v>
      </c>
      <c r="H147" s="198">
        <v>40</v>
      </c>
      <c r="I147" s="199"/>
      <c r="J147" s="200">
        <f>ROUND(I147*H147,2)</f>
        <v>0</v>
      </c>
      <c r="K147" s="201"/>
      <c r="L147" s="202"/>
      <c r="M147" s="203" t="s">
        <v>1</v>
      </c>
      <c r="N147" s="204" t="s">
        <v>43</v>
      </c>
      <c r="O147" s="88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7" t="s">
        <v>204</v>
      </c>
      <c r="AT147" s="207" t="s">
        <v>119</v>
      </c>
      <c r="AU147" s="207" t="s">
        <v>78</v>
      </c>
      <c r="AY147" s="14" t="s">
        <v>124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4" t="s">
        <v>21</v>
      </c>
      <c r="BK147" s="208">
        <f>ROUND(I147*H147,2)</f>
        <v>0</v>
      </c>
      <c r="BL147" s="14" t="s">
        <v>204</v>
      </c>
      <c r="BM147" s="207" t="s">
        <v>237</v>
      </c>
    </row>
    <row r="148" spans="1:65" s="2" customFormat="1" ht="44.25" customHeight="1">
      <c r="A148" s="35"/>
      <c r="B148" s="36"/>
      <c r="C148" s="194" t="s">
        <v>238</v>
      </c>
      <c r="D148" s="194" t="s">
        <v>119</v>
      </c>
      <c r="E148" s="195" t="s">
        <v>239</v>
      </c>
      <c r="F148" s="196" t="s">
        <v>240</v>
      </c>
      <c r="G148" s="197" t="s">
        <v>122</v>
      </c>
      <c r="H148" s="198">
        <v>20</v>
      </c>
      <c r="I148" s="199"/>
      <c r="J148" s="200">
        <f>ROUND(I148*H148,2)</f>
        <v>0</v>
      </c>
      <c r="K148" s="201"/>
      <c r="L148" s="202"/>
      <c r="M148" s="203" t="s">
        <v>1</v>
      </c>
      <c r="N148" s="204" t="s">
        <v>43</v>
      </c>
      <c r="O148" s="88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7" t="s">
        <v>204</v>
      </c>
      <c r="AT148" s="207" t="s">
        <v>119</v>
      </c>
      <c r="AU148" s="207" t="s">
        <v>78</v>
      </c>
      <c r="AY148" s="14" t="s">
        <v>124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4" t="s">
        <v>21</v>
      </c>
      <c r="BK148" s="208">
        <f>ROUND(I148*H148,2)</f>
        <v>0</v>
      </c>
      <c r="BL148" s="14" t="s">
        <v>204</v>
      </c>
      <c r="BM148" s="207" t="s">
        <v>241</v>
      </c>
    </row>
    <row r="149" spans="1:65" s="2" customFormat="1" ht="44.25" customHeight="1">
      <c r="A149" s="35"/>
      <c r="B149" s="36"/>
      <c r="C149" s="194" t="s">
        <v>242</v>
      </c>
      <c r="D149" s="194" t="s">
        <v>119</v>
      </c>
      <c r="E149" s="195" t="s">
        <v>243</v>
      </c>
      <c r="F149" s="196" t="s">
        <v>244</v>
      </c>
      <c r="G149" s="197" t="s">
        <v>122</v>
      </c>
      <c r="H149" s="198">
        <v>20</v>
      </c>
      <c r="I149" s="199"/>
      <c r="J149" s="200">
        <f>ROUND(I149*H149,2)</f>
        <v>0</v>
      </c>
      <c r="K149" s="201"/>
      <c r="L149" s="202"/>
      <c r="M149" s="203" t="s">
        <v>1</v>
      </c>
      <c r="N149" s="204" t="s">
        <v>43</v>
      </c>
      <c r="O149" s="88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7" t="s">
        <v>204</v>
      </c>
      <c r="AT149" s="207" t="s">
        <v>119</v>
      </c>
      <c r="AU149" s="207" t="s">
        <v>78</v>
      </c>
      <c r="AY149" s="14" t="s">
        <v>124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4" t="s">
        <v>21</v>
      </c>
      <c r="BK149" s="208">
        <f>ROUND(I149*H149,2)</f>
        <v>0</v>
      </c>
      <c r="BL149" s="14" t="s">
        <v>204</v>
      </c>
      <c r="BM149" s="207" t="s">
        <v>245</v>
      </c>
    </row>
    <row r="150" spans="1:65" s="2" customFormat="1" ht="44.25" customHeight="1">
      <c r="A150" s="35"/>
      <c r="B150" s="36"/>
      <c r="C150" s="194" t="s">
        <v>27</v>
      </c>
      <c r="D150" s="194" t="s">
        <v>119</v>
      </c>
      <c r="E150" s="195" t="s">
        <v>246</v>
      </c>
      <c r="F150" s="196" t="s">
        <v>247</v>
      </c>
      <c r="G150" s="197" t="s">
        <v>122</v>
      </c>
      <c r="H150" s="198">
        <v>20</v>
      </c>
      <c r="I150" s="199"/>
      <c r="J150" s="200">
        <f>ROUND(I150*H150,2)</f>
        <v>0</v>
      </c>
      <c r="K150" s="201"/>
      <c r="L150" s="202"/>
      <c r="M150" s="203" t="s">
        <v>1</v>
      </c>
      <c r="N150" s="204" t="s">
        <v>43</v>
      </c>
      <c r="O150" s="88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7" t="s">
        <v>204</v>
      </c>
      <c r="AT150" s="207" t="s">
        <v>119</v>
      </c>
      <c r="AU150" s="207" t="s">
        <v>78</v>
      </c>
      <c r="AY150" s="14" t="s">
        <v>124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4" t="s">
        <v>21</v>
      </c>
      <c r="BK150" s="208">
        <f>ROUND(I150*H150,2)</f>
        <v>0</v>
      </c>
      <c r="BL150" s="14" t="s">
        <v>204</v>
      </c>
      <c r="BM150" s="207" t="s">
        <v>248</v>
      </c>
    </row>
    <row r="151" spans="1:65" s="2" customFormat="1" ht="44.25" customHeight="1">
      <c r="A151" s="35"/>
      <c r="B151" s="36"/>
      <c r="C151" s="194" t="s">
        <v>249</v>
      </c>
      <c r="D151" s="194" t="s">
        <v>119</v>
      </c>
      <c r="E151" s="195" t="s">
        <v>250</v>
      </c>
      <c r="F151" s="196" t="s">
        <v>251</v>
      </c>
      <c r="G151" s="197" t="s">
        <v>122</v>
      </c>
      <c r="H151" s="198">
        <v>20</v>
      </c>
      <c r="I151" s="199"/>
      <c r="J151" s="200">
        <f>ROUND(I151*H151,2)</f>
        <v>0</v>
      </c>
      <c r="K151" s="201"/>
      <c r="L151" s="202"/>
      <c r="M151" s="203" t="s">
        <v>1</v>
      </c>
      <c r="N151" s="204" t="s">
        <v>43</v>
      </c>
      <c r="O151" s="88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7" t="s">
        <v>204</v>
      </c>
      <c r="AT151" s="207" t="s">
        <v>119</v>
      </c>
      <c r="AU151" s="207" t="s">
        <v>78</v>
      </c>
      <c r="AY151" s="14" t="s">
        <v>124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4" t="s">
        <v>21</v>
      </c>
      <c r="BK151" s="208">
        <f>ROUND(I151*H151,2)</f>
        <v>0</v>
      </c>
      <c r="BL151" s="14" t="s">
        <v>204</v>
      </c>
      <c r="BM151" s="207" t="s">
        <v>252</v>
      </c>
    </row>
    <row r="152" spans="1:65" s="2" customFormat="1" ht="44.25" customHeight="1">
      <c r="A152" s="35"/>
      <c r="B152" s="36"/>
      <c r="C152" s="194" t="s">
        <v>253</v>
      </c>
      <c r="D152" s="194" t="s">
        <v>119</v>
      </c>
      <c r="E152" s="195" t="s">
        <v>254</v>
      </c>
      <c r="F152" s="196" t="s">
        <v>255</v>
      </c>
      <c r="G152" s="197" t="s">
        <v>122</v>
      </c>
      <c r="H152" s="198">
        <v>20</v>
      </c>
      <c r="I152" s="199"/>
      <c r="J152" s="200">
        <f>ROUND(I152*H152,2)</f>
        <v>0</v>
      </c>
      <c r="K152" s="201"/>
      <c r="L152" s="202"/>
      <c r="M152" s="203" t="s">
        <v>1</v>
      </c>
      <c r="N152" s="204" t="s">
        <v>43</v>
      </c>
      <c r="O152" s="88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7" t="s">
        <v>204</v>
      </c>
      <c r="AT152" s="207" t="s">
        <v>119</v>
      </c>
      <c r="AU152" s="207" t="s">
        <v>78</v>
      </c>
      <c r="AY152" s="14" t="s">
        <v>124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4" t="s">
        <v>21</v>
      </c>
      <c r="BK152" s="208">
        <f>ROUND(I152*H152,2)</f>
        <v>0</v>
      </c>
      <c r="BL152" s="14" t="s">
        <v>204</v>
      </c>
      <c r="BM152" s="207" t="s">
        <v>256</v>
      </c>
    </row>
    <row r="153" spans="1:65" s="2" customFormat="1" ht="44.25" customHeight="1">
      <c r="A153" s="35"/>
      <c r="B153" s="36"/>
      <c r="C153" s="194" t="s">
        <v>257</v>
      </c>
      <c r="D153" s="194" t="s">
        <v>119</v>
      </c>
      <c r="E153" s="195" t="s">
        <v>258</v>
      </c>
      <c r="F153" s="196" t="s">
        <v>259</v>
      </c>
      <c r="G153" s="197" t="s">
        <v>122</v>
      </c>
      <c r="H153" s="198">
        <v>20</v>
      </c>
      <c r="I153" s="199"/>
      <c r="J153" s="200">
        <f>ROUND(I153*H153,2)</f>
        <v>0</v>
      </c>
      <c r="K153" s="201"/>
      <c r="L153" s="202"/>
      <c r="M153" s="203" t="s">
        <v>1</v>
      </c>
      <c r="N153" s="204" t="s">
        <v>43</v>
      </c>
      <c r="O153" s="88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7" t="s">
        <v>204</v>
      </c>
      <c r="AT153" s="207" t="s">
        <v>119</v>
      </c>
      <c r="AU153" s="207" t="s">
        <v>78</v>
      </c>
      <c r="AY153" s="14" t="s">
        <v>124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4" t="s">
        <v>21</v>
      </c>
      <c r="BK153" s="208">
        <f>ROUND(I153*H153,2)</f>
        <v>0</v>
      </c>
      <c r="BL153" s="14" t="s">
        <v>204</v>
      </c>
      <c r="BM153" s="207" t="s">
        <v>260</v>
      </c>
    </row>
    <row r="154" spans="1:65" s="2" customFormat="1" ht="44.25" customHeight="1">
      <c r="A154" s="35"/>
      <c r="B154" s="36"/>
      <c r="C154" s="194" t="s">
        <v>261</v>
      </c>
      <c r="D154" s="194" t="s">
        <v>119</v>
      </c>
      <c r="E154" s="195" t="s">
        <v>262</v>
      </c>
      <c r="F154" s="196" t="s">
        <v>263</v>
      </c>
      <c r="G154" s="197" t="s">
        <v>122</v>
      </c>
      <c r="H154" s="198">
        <v>20</v>
      </c>
      <c r="I154" s="199"/>
      <c r="J154" s="200">
        <f>ROUND(I154*H154,2)</f>
        <v>0</v>
      </c>
      <c r="K154" s="201"/>
      <c r="L154" s="202"/>
      <c r="M154" s="203" t="s">
        <v>1</v>
      </c>
      <c r="N154" s="204" t="s">
        <v>43</v>
      </c>
      <c r="O154" s="88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7" t="s">
        <v>204</v>
      </c>
      <c r="AT154" s="207" t="s">
        <v>119</v>
      </c>
      <c r="AU154" s="207" t="s">
        <v>78</v>
      </c>
      <c r="AY154" s="14" t="s">
        <v>124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4" t="s">
        <v>21</v>
      </c>
      <c r="BK154" s="208">
        <f>ROUND(I154*H154,2)</f>
        <v>0</v>
      </c>
      <c r="BL154" s="14" t="s">
        <v>204</v>
      </c>
      <c r="BM154" s="207" t="s">
        <v>264</v>
      </c>
    </row>
    <row r="155" spans="1:65" s="2" customFormat="1" ht="44.25" customHeight="1">
      <c r="A155" s="35"/>
      <c r="B155" s="36"/>
      <c r="C155" s="194" t="s">
        <v>265</v>
      </c>
      <c r="D155" s="194" t="s">
        <v>119</v>
      </c>
      <c r="E155" s="195" t="s">
        <v>266</v>
      </c>
      <c r="F155" s="196" t="s">
        <v>267</v>
      </c>
      <c r="G155" s="197" t="s">
        <v>122</v>
      </c>
      <c r="H155" s="198">
        <v>20</v>
      </c>
      <c r="I155" s="199"/>
      <c r="J155" s="200">
        <f>ROUND(I155*H155,2)</f>
        <v>0</v>
      </c>
      <c r="K155" s="201"/>
      <c r="L155" s="202"/>
      <c r="M155" s="203" t="s">
        <v>1</v>
      </c>
      <c r="N155" s="204" t="s">
        <v>43</v>
      </c>
      <c r="O155" s="88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7" t="s">
        <v>204</v>
      </c>
      <c r="AT155" s="207" t="s">
        <v>119</v>
      </c>
      <c r="AU155" s="207" t="s">
        <v>78</v>
      </c>
      <c r="AY155" s="14" t="s">
        <v>124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4" t="s">
        <v>21</v>
      </c>
      <c r="BK155" s="208">
        <f>ROUND(I155*H155,2)</f>
        <v>0</v>
      </c>
      <c r="BL155" s="14" t="s">
        <v>204</v>
      </c>
      <c r="BM155" s="207" t="s">
        <v>268</v>
      </c>
    </row>
    <row r="156" spans="1:65" s="2" customFormat="1" ht="44.25" customHeight="1">
      <c r="A156" s="35"/>
      <c r="B156" s="36"/>
      <c r="C156" s="194" t="s">
        <v>269</v>
      </c>
      <c r="D156" s="194" t="s">
        <v>119</v>
      </c>
      <c r="E156" s="195" t="s">
        <v>270</v>
      </c>
      <c r="F156" s="196" t="s">
        <v>271</v>
      </c>
      <c r="G156" s="197" t="s">
        <v>122</v>
      </c>
      <c r="H156" s="198">
        <v>20</v>
      </c>
      <c r="I156" s="199"/>
      <c r="J156" s="200">
        <f>ROUND(I156*H156,2)</f>
        <v>0</v>
      </c>
      <c r="K156" s="201"/>
      <c r="L156" s="202"/>
      <c r="M156" s="203" t="s">
        <v>1</v>
      </c>
      <c r="N156" s="204" t="s">
        <v>43</v>
      </c>
      <c r="O156" s="88"/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7" t="s">
        <v>204</v>
      </c>
      <c r="AT156" s="207" t="s">
        <v>119</v>
      </c>
      <c r="AU156" s="207" t="s">
        <v>78</v>
      </c>
      <c r="AY156" s="14" t="s">
        <v>124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14" t="s">
        <v>21</v>
      </c>
      <c r="BK156" s="208">
        <f>ROUND(I156*H156,2)</f>
        <v>0</v>
      </c>
      <c r="BL156" s="14" t="s">
        <v>204</v>
      </c>
      <c r="BM156" s="207" t="s">
        <v>272</v>
      </c>
    </row>
    <row r="157" spans="1:65" s="2" customFormat="1" ht="44.25" customHeight="1">
      <c r="A157" s="35"/>
      <c r="B157" s="36"/>
      <c r="C157" s="194" t="s">
        <v>273</v>
      </c>
      <c r="D157" s="194" t="s">
        <v>119</v>
      </c>
      <c r="E157" s="195" t="s">
        <v>274</v>
      </c>
      <c r="F157" s="196" t="s">
        <v>275</v>
      </c>
      <c r="G157" s="197" t="s">
        <v>122</v>
      </c>
      <c r="H157" s="198">
        <v>20</v>
      </c>
      <c r="I157" s="199"/>
      <c r="J157" s="200">
        <f>ROUND(I157*H157,2)</f>
        <v>0</v>
      </c>
      <c r="K157" s="201"/>
      <c r="L157" s="202"/>
      <c r="M157" s="203" t="s">
        <v>1</v>
      </c>
      <c r="N157" s="204" t="s">
        <v>43</v>
      </c>
      <c r="O157" s="88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7" t="s">
        <v>204</v>
      </c>
      <c r="AT157" s="207" t="s">
        <v>119</v>
      </c>
      <c r="AU157" s="207" t="s">
        <v>78</v>
      </c>
      <c r="AY157" s="14" t="s">
        <v>124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4" t="s">
        <v>21</v>
      </c>
      <c r="BK157" s="208">
        <f>ROUND(I157*H157,2)</f>
        <v>0</v>
      </c>
      <c r="BL157" s="14" t="s">
        <v>204</v>
      </c>
      <c r="BM157" s="207" t="s">
        <v>276</v>
      </c>
    </row>
    <row r="158" spans="1:65" s="2" customFormat="1" ht="44.25" customHeight="1">
      <c r="A158" s="35"/>
      <c r="B158" s="36"/>
      <c r="C158" s="194" t="s">
        <v>277</v>
      </c>
      <c r="D158" s="194" t="s">
        <v>119</v>
      </c>
      <c r="E158" s="195" t="s">
        <v>278</v>
      </c>
      <c r="F158" s="196" t="s">
        <v>279</v>
      </c>
      <c r="G158" s="197" t="s">
        <v>122</v>
      </c>
      <c r="H158" s="198">
        <v>20</v>
      </c>
      <c r="I158" s="199"/>
      <c r="J158" s="200">
        <f>ROUND(I158*H158,2)</f>
        <v>0</v>
      </c>
      <c r="K158" s="201"/>
      <c r="L158" s="202"/>
      <c r="M158" s="203" t="s">
        <v>1</v>
      </c>
      <c r="N158" s="204" t="s">
        <v>43</v>
      </c>
      <c r="O158" s="88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7" t="s">
        <v>204</v>
      </c>
      <c r="AT158" s="207" t="s">
        <v>119</v>
      </c>
      <c r="AU158" s="207" t="s">
        <v>78</v>
      </c>
      <c r="AY158" s="14" t="s">
        <v>124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14" t="s">
        <v>21</v>
      </c>
      <c r="BK158" s="208">
        <f>ROUND(I158*H158,2)</f>
        <v>0</v>
      </c>
      <c r="BL158" s="14" t="s">
        <v>204</v>
      </c>
      <c r="BM158" s="207" t="s">
        <v>280</v>
      </c>
    </row>
    <row r="159" spans="1:65" s="2" customFormat="1" ht="44.25" customHeight="1">
      <c r="A159" s="35"/>
      <c r="B159" s="36"/>
      <c r="C159" s="194" t="s">
        <v>281</v>
      </c>
      <c r="D159" s="194" t="s">
        <v>119</v>
      </c>
      <c r="E159" s="195" t="s">
        <v>282</v>
      </c>
      <c r="F159" s="196" t="s">
        <v>283</v>
      </c>
      <c r="G159" s="197" t="s">
        <v>122</v>
      </c>
      <c r="H159" s="198">
        <v>1</v>
      </c>
      <c r="I159" s="199"/>
      <c r="J159" s="200">
        <f>ROUND(I159*H159,2)</f>
        <v>0</v>
      </c>
      <c r="K159" s="201"/>
      <c r="L159" s="202"/>
      <c r="M159" s="203" t="s">
        <v>1</v>
      </c>
      <c r="N159" s="204" t="s">
        <v>43</v>
      </c>
      <c r="O159" s="88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7" t="s">
        <v>204</v>
      </c>
      <c r="AT159" s="207" t="s">
        <v>119</v>
      </c>
      <c r="AU159" s="207" t="s">
        <v>78</v>
      </c>
      <c r="AY159" s="14" t="s">
        <v>124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4" t="s">
        <v>21</v>
      </c>
      <c r="BK159" s="208">
        <f>ROUND(I159*H159,2)</f>
        <v>0</v>
      </c>
      <c r="BL159" s="14" t="s">
        <v>204</v>
      </c>
      <c r="BM159" s="207" t="s">
        <v>284</v>
      </c>
    </row>
    <row r="160" spans="1:65" s="2" customFormat="1" ht="44.25" customHeight="1">
      <c r="A160" s="35"/>
      <c r="B160" s="36"/>
      <c r="C160" s="194" t="s">
        <v>285</v>
      </c>
      <c r="D160" s="194" t="s">
        <v>119</v>
      </c>
      <c r="E160" s="195" t="s">
        <v>286</v>
      </c>
      <c r="F160" s="196" t="s">
        <v>287</v>
      </c>
      <c r="G160" s="197" t="s">
        <v>122</v>
      </c>
      <c r="H160" s="198">
        <v>1</v>
      </c>
      <c r="I160" s="199"/>
      <c r="J160" s="200">
        <f>ROUND(I160*H160,2)</f>
        <v>0</v>
      </c>
      <c r="K160" s="201"/>
      <c r="L160" s="202"/>
      <c r="M160" s="203" t="s">
        <v>1</v>
      </c>
      <c r="N160" s="204" t="s">
        <v>43</v>
      </c>
      <c r="O160" s="88"/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7" t="s">
        <v>204</v>
      </c>
      <c r="AT160" s="207" t="s">
        <v>119</v>
      </c>
      <c r="AU160" s="207" t="s">
        <v>78</v>
      </c>
      <c r="AY160" s="14" t="s">
        <v>124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4" t="s">
        <v>21</v>
      </c>
      <c r="BK160" s="208">
        <f>ROUND(I160*H160,2)</f>
        <v>0</v>
      </c>
      <c r="BL160" s="14" t="s">
        <v>204</v>
      </c>
      <c r="BM160" s="207" t="s">
        <v>288</v>
      </c>
    </row>
    <row r="161" spans="1:65" s="2" customFormat="1" ht="44.25" customHeight="1">
      <c r="A161" s="35"/>
      <c r="B161" s="36"/>
      <c r="C161" s="194" t="s">
        <v>289</v>
      </c>
      <c r="D161" s="194" t="s">
        <v>119</v>
      </c>
      <c r="E161" s="195" t="s">
        <v>290</v>
      </c>
      <c r="F161" s="196" t="s">
        <v>291</v>
      </c>
      <c r="G161" s="197" t="s">
        <v>122</v>
      </c>
      <c r="H161" s="198">
        <v>1</v>
      </c>
      <c r="I161" s="199"/>
      <c r="J161" s="200">
        <f>ROUND(I161*H161,2)</f>
        <v>0</v>
      </c>
      <c r="K161" s="201"/>
      <c r="L161" s="202"/>
      <c r="M161" s="203" t="s">
        <v>1</v>
      </c>
      <c r="N161" s="204" t="s">
        <v>43</v>
      </c>
      <c r="O161" s="88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7" t="s">
        <v>204</v>
      </c>
      <c r="AT161" s="207" t="s">
        <v>119</v>
      </c>
      <c r="AU161" s="207" t="s">
        <v>78</v>
      </c>
      <c r="AY161" s="14" t="s">
        <v>124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4" t="s">
        <v>21</v>
      </c>
      <c r="BK161" s="208">
        <f>ROUND(I161*H161,2)</f>
        <v>0</v>
      </c>
      <c r="BL161" s="14" t="s">
        <v>204</v>
      </c>
      <c r="BM161" s="207" t="s">
        <v>292</v>
      </c>
    </row>
    <row r="162" spans="1:65" s="2" customFormat="1" ht="44.25" customHeight="1">
      <c r="A162" s="35"/>
      <c r="B162" s="36"/>
      <c r="C162" s="194" t="s">
        <v>293</v>
      </c>
      <c r="D162" s="194" t="s">
        <v>119</v>
      </c>
      <c r="E162" s="195" t="s">
        <v>294</v>
      </c>
      <c r="F162" s="196" t="s">
        <v>295</v>
      </c>
      <c r="G162" s="197" t="s">
        <v>122</v>
      </c>
      <c r="H162" s="198">
        <v>1</v>
      </c>
      <c r="I162" s="199"/>
      <c r="J162" s="200">
        <f>ROUND(I162*H162,2)</f>
        <v>0</v>
      </c>
      <c r="K162" s="201"/>
      <c r="L162" s="202"/>
      <c r="M162" s="203" t="s">
        <v>1</v>
      </c>
      <c r="N162" s="204" t="s">
        <v>43</v>
      </c>
      <c r="O162" s="88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7" t="s">
        <v>204</v>
      </c>
      <c r="AT162" s="207" t="s">
        <v>119</v>
      </c>
      <c r="AU162" s="207" t="s">
        <v>78</v>
      </c>
      <c r="AY162" s="14" t="s">
        <v>124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14" t="s">
        <v>21</v>
      </c>
      <c r="BK162" s="208">
        <f>ROUND(I162*H162,2)</f>
        <v>0</v>
      </c>
      <c r="BL162" s="14" t="s">
        <v>204</v>
      </c>
      <c r="BM162" s="207" t="s">
        <v>296</v>
      </c>
    </row>
    <row r="163" spans="1:65" s="2" customFormat="1" ht="44.25" customHeight="1">
      <c r="A163" s="35"/>
      <c r="B163" s="36"/>
      <c r="C163" s="194" t="s">
        <v>297</v>
      </c>
      <c r="D163" s="194" t="s">
        <v>119</v>
      </c>
      <c r="E163" s="195" t="s">
        <v>298</v>
      </c>
      <c r="F163" s="196" t="s">
        <v>299</v>
      </c>
      <c r="G163" s="197" t="s">
        <v>122</v>
      </c>
      <c r="H163" s="198">
        <v>1</v>
      </c>
      <c r="I163" s="199"/>
      <c r="J163" s="200">
        <f>ROUND(I163*H163,2)</f>
        <v>0</v>
      </c>
      <c r="K163" s="201"/>
      <c r="L163" s="202"/>
      <c r="M163" s="203" t="s">
        <v>1</v>
      </c>
      <c r="N163" s="204" t="s">
        <v>43</v>
      </c>
      <c r="O163" s="88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7" t="s">
        <v>204</v>
      </c>
      <c r="AT163" s="207" t="s">
        <v>119</v>
      </c>
      <c r="AU163" s="207" t="s">
        <v>78</v>
      </c>
      <c r="AY163" s="14" t="s">
        <v>124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4" t="s">
        <v>21</v>
      </c>
      <c r="BK163" s="208">
        <f>ROUND(I163*H163,2)</f>
        <v>0</v>
      </c>
      <c r="BL163" s="14" t="s">
        <v>204</v>
      </c>
      <c r="BM163" s="207" t="s">
        <v>300</v>
      </c>
    </row>
    <row r="164" spans="1:65" s="2" customFormat="1" ht="44.25" customHeight="1">
      <c r="A164" s="35"/>
      <c r="B164" s="36"/>
      <c r="C164" s="194" t="s">
        <v>301</v>
      </c>
      <c r="D164" s="194" t="s">
        <v>119</v>
      </c>
      <c r="E164" s="195" t="s">
        <v>302</v>
      </c>
      <c r="F164" s="196" t="s">
        <v>303</v>
      </c>
      <c r="G164" s="197" t="s">
        <v>122</v>
      </c>
      <c r="H164" s="198">
        <v>1</v>
      </c>
      <c r="I164" s="199"/>
      <c r="J164" s="200">
        <f>ROUND(I164*H164,2)</f>
        <v>0</v>
      </c>
      <c r="K164" s="201"/>
      <c r="L164" s="202"/>
      <c r="M164" s="203" t="s">
        <v>1</v>
      </c>
      <c r="N164" s="204" t="s">
        <v>43</v>
      </c>
      <c r="O164" s="88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7" t="s">
        <v>204</v>
      </c>
      <c r="AT164" s="207" t="s">
        <v>119</v>
      </c>
      <c r="AU164" s="207" t="s">
        <v>78</v>
      </c>
      <c r="AY164" s="14" t="s">
        <v>124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4" t="s">
        <v>21</v>
      </c>
      <c r="BK164" s="208">
        <f>ROUND(I164*H164,2)</f>
        <v>0</v>
      </c>
      <c r="BL164" s="14" t="s">
        <v>204</v>
      </c>
      <c r="BM164" s="207" t="s">
        <v>304</v>
      </c>
    </row>
    <row r="165" spans="1:65" s="2" customFormat="1" ht="44.25" customHeight="1">
      <c r="A165" s="35"/>
      <c r="B165" s="36"/>
      <c r="C165" s="194" t="s">
        <v>305</v>
      </c>
      <c r="D165" s="194" t="s">
        <v>119</v>
      </c>
      <c r="E165" s="195" t="s">
        <v>306</v>
      </c>
      <c r="F165" s="196" t="s">
        <v>307</v>
      </c>
      <c r="G165" s="197" t="s">
        <v>122</v>
      </c>
      <c r="H165" s="198">
        <v>1</v>
      </c>
      <c r="I165" s="199"/>
      <c r="J165" s="200">
        <f>ROUND(I165*H165,2)</f>
        <v>0</v>
      </c>
      <c r="K165" s="201"/>
      <c r="L165" s="202"/>
      <c r="M165" s="203" t="s">
        <v>1</v>
      </c>
      <c r="N165" s="204" t="s">
        <v>43</v>
      </c>
      <c r="O165" s="88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7" t="s">
        <v>204</v>
      </c>
      <c r="AT165" s="207" t="s">
        <v>119</v>
      </c>
      <c r="AU165" s="207" t="s">
        <v>78</v>
      </c>
      <c r="AY165" s="14" t="s">
        <v>124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4" t="s">
        <v>21</v>
      </c>
      <c r="BK165" s="208">
        <f>ROUND(I165*H165,2)</f>
        <v>0</v>
      </c>
      <c r="BL165" s="14" t="s">
        <v>204</v>
      </c>
      <c r="BM165" s="207" t="s">
        <v>308</v>
      </c>
    </row>
    <row r="166" spans="1:65" s="2" customFormat="1" ht="44.25" customHeight="1">
      <c r="A166" s="35"/>
      <c r="B166" s="36"/>
      <c r="C166" s="194" t="s">
        <v>309</v>
      </c>
      <c r="D166" s="194" t="s">
        <v>119</v>
      </c>
      <c r="E166" s="195" t="s">
        <v>310</v>
      </c>
      <c r="F166" s="196" t="s">
        <v>311</v>
      </c>
      <c r="G166" s="197" t="s">
        <v>122</v>
      </c>
      <c r="H166" s="198">
        <v>1</v>
      </c>
      <c r="I166" s="199"/>
      <c r="J166" s="200">
        <f>ROUND(I166*H166,2)</f>
        <v>0</v>
      </c>
      <c r="K166" s="201"/>
      <c r="L166" s="202"/>
      <c r="M166" s="203" t="s">
        <v>1</v>
      </c>
      <c r="N166" s="204" t="s">
        <v>43</v>
      </c>
      <c r="O166" s="88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7" t="s">
        <v>204</v>
      </c>
      <c r="AT166" s="207" t="s">
        <v>119</v>
      </c>
      <c r="AU166" s="207" t="s">
        <v>78</v>
      </c>
      <c r="AY166" s="14" t="s">
        <v>124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4" t="s">
        <v>21</v>
      </c>
      <c r="BK166" s="208">
        <f>ROUND(I166*H166,2)</f>
        <v>0</v>
      </c>
      <c r="BL166" s="14" t="s">
        <v>204</v>
      </c>
      <c r="BM166" s="207" t="s">
        <v>312</v>
      </c>
    </row>
    <row r="167" spans="1:65" s="2" customFormat="1" ht="44.25" customHeight="1">
      <c r="A167" s="35"/>
      <c r="B167" s="36"/>
      <c r="C167" s="194" t="s">
        <v>313</v>
      </c>
      <c r="D167" s="194" t="s">
        <v>119</v>
      </c>
      <c r="E167" s="195" t="s">
        <v>314</v>
      </c>
      <c r="F167" s="196" t="s">
        <v>315</v>
      </c>
      <c r="G167" s="197" t="s">
        <v>122</v>
      </c>
      <c r="H167" s="198">
        <v>1</v>
      </c>
      <c r="I167" s="199"/>
      <c r="J167" s="200">
        <f>ROUND(I167*H167,2)</f>
        <v>0</v>
      </c>
      <c r="K167" s="201"/>
      <c r="L167" s="202"/>
      <c r="M167" s="203" t="s">
        <v>1</v>
      </c>
      <c r="N167" s="204" t="s">
        <v>43</v>
      </c>
      <c r="O167" s="88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7" t="s">
        <v>204</v>
      </c>
      <c r="AT167" s="207" t="s">
        <v>119</v>
      </c>
      <c r="AU167" s="207" t="s">
        <v>78</v>
      </c>
      <c r="AY167" s="14" t="s">
        <v>124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4" t="s">
        <v>21</v>
      </c>
      <c r="BK167" s="208">
        <f>ROUND(I167*H167,2)</f>
        <v>0</v>
      </c>
      <c r="BL167" s="14" t="s">
        <v>204</v>
      </c>
      <c r="BM167" s="207" t="s">
        <v>316</v>
      </c>
    </row>
    <row r="168" spans="1:65" s="2" customFormat="1" ht="44.25" customHeight="1">
      <c r="A168" s="35"/>
      <c r="B168" s="36"/>
      <c r="C168" s="194" t="s">
        <v>317</v>
      </c>
      <c r="D168" s="194" t="s">
        <v>119</v>
      </c>
      <c r="E168" s="195" t="s">
        <v>318</v>
      </c>
      <c r="F168" s="196" t="s">
        <v>319</v>
      </c>
      <c r="G168" s="197" t="s">
        <v>122</v>
      </c>
      <c r="H168" s="198">
        <v>1</v>
      </c>
      <c r="I168" s="199"/>
      <c r="J168" s="200">
        <f>ROUND(I168*H168,2)</f>
        <v>0</v>
      </c>
      <c r="K168" s="201"/>
      <c r="L168" s="202"/>
      <c r="M168" s="203" t="s">
        <v>1</v>
      </c>
      <c r="N168" s="204" t="s">
        <v>43</v>
      </c>
      <c r="O168" s="88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7" t="s">
        <v>204</v>
      </c>
      <c r="AT168" s="207" t="s">
        <v>119</v>
      </c>
      <c r="AU168" s="207" t="s">
        <v>78</v>
      </c>
      <c r="AY168" s="14" t="s">
        <v>124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4" t="s">
        <v>21</v>
      </c>
      <c r="BK168" s="208">
        <f>ROUND(I168*H168,2)</f>
        <v>0</v>
      </c>
      <c r="BL168" s="14" t="s">
        <v>204</v>
      </c>
      <c r="BM168" s="207" t="s">
        <v>320</v>
      </c>
    </row>
    <row r="169" spans="1:65" s="2" customFormat="1" ht="44.25" customHeight="1">
      <c r="A169" s="35"/>
      <c r="B169" s="36"/>
      <c r="C169" s="194" t="s">
        <v>321</v>
      </c>
      <c r="D169" s="194" t="s">
        <v>119</v>
      </c>
      <c r="E169" s="195" t="s">
        <v>322</v>
      </c>
      <c r="F169" s="196" t="s">
        <v>323</v>
      </c>
      <c r="G169" s="197" t="s">
        <v>122</v>
      </c>
      <c r="H169" s="198">
        <v>1</v>
      </c>
      <c r="I169" s="199"/>
      <c r="J169" s="200">
        <f>ROUND(I169*H169,2)</f>
        <v>0</v>
      </c>
      <c r="K169" s="201"/>
      <c r="L169" s="202"/>
      <c r="M169" s="203" t="s">
        <v>1</v>
      </c>
      <c r="N169" s="204" t="s">
        <v>43</v>
      </c>
      <c r="O169" s="88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7" t="s">
        <v>204</v>
      </c>
      <c r="AT169" s="207" t="s">
        <v>119</v>
      </c>
      <c r="AU169" s="207" t="s">
        <v>78</v>
      </c>
      <c r="AY169" s="14" t="s">
        <v>124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4" t="s">
        <v>21</v>
      </c>
      <c r="BK169" s="208">
        <f>ROUND(I169*H169,2)</f>
        <v>0</v>
      </c>
      <c r="BL169" s="14" t="s">
        <v>204</v>
      </c>
      <c r="BM169" s="207" t="s">
        <v>324</v>
      </c>
    </row>
    <row r="170" spans="1:65" s="2" customFormat="1" ht="44.25" customHeight="1">
      <c r="A170" s="35"/>
      <c r="B170" s="36"/>
      <c r="C170" s="194" t="s">
        <v>325</v>
      </c>
      <c r="D170" s="194" t="s">
        <v>119</v>
      </c>
      <c r="E170" s="195" t="s">
        <v>326</v>
      </c>
      <c r="F170" s="196" t="s">
        <v>327</v>
      </c>
      <c r="G170" s="197" t="s">
        <v>122</v>
      </c>
      <c r="H170" s="198">
        <v>1</v>
      </c>
      <c r="I170" s="199"/>
      <c r="J170" s="200">
        <f>ROUND(I170*H170,2)</f>
        <v>0</v>
      </c>
      <c r="K170" s="201"/>
      <c r="L170" s="202"/>
      <c r="M170" s="203" t="s">
        <v>1</v>
      </c>
      <c r="N170" s="204" t="s">
        <v>43</v>
      </c>
      <c r="O170" s="88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7" t="s">
        <v>204</v>
      </c>
      <c r="AT170" s="207" t="s">
        <v>119</v>
      </c>
      <c r="AU170" s="207" t="s">
        <v>78</v>
      </c>
      <c r="AY170" s="14" t="s">
        <v>124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4" t="s">
        <v>21</v>
      </c>
      <c r="BK170" s="208">
        <f>ROUND(I170*H170,2)</f>
        <v>0</v>
      </c>
      <c r="BL170" s="14" t="s">
        <v>204</v>
      </c>
      <c r="BM170" s="207" t="s">
        <v>328</v>
      </c>
    </row>
    <row r="171" spans="1:65" s="2" customFormat="1" ht="44.25" customHeight="1">
      <c r="A171" s="35"/>
      <c r="B171" s="36"/>
      <c r="C171" s="194" t="s">
        <v>329</v>
      </c>
      <c r="D171" s="194" t="s">
        <v>119</v>
      </c>
      <c r="E171" s="195" t="s">
        <v>330</v>
      </c>
      <c r="F171" s="196" t="s">
        <v>331</v>
      </c>
      <c r="G171" s="197" t="s">
        <v>122</v>
      </c>
      <c r="H171" s="198">
        <v>1</v>
      </c>
      <c r="I171" s="199"/>
      <c r="J171" s="200">
        <f>ROUND(I171*H171,2)</f>
        <v>0</v>
      </c>
      <c r="K171" s="201"/>
      <c r="L171" s="202"/>
      <c r="M171" s="203" t="s">
        <v>1</v>
      </c>
      <c r="N171" s="204" t="s">
        <v>43</v>
      </c>
      <c r="O171" s="88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7" t="s">
        <v>204</v>
      </c>
      <c r="AT171" s="207" t="s">
        <v>119</v>
      </c>
      <c r="AU171" s="207" t="s">
        <v>78</v>
      </c>
      <c r="AY171" s="14" t="s">
        <v>124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4" t="s">
        <v>21</v>
      </c>
      <c r="BK171" s="208">
        <f>ROUND(I171*H171,2)</f>
        <v>0</v>
      </c>
      <c r="BL171" s="14" t="s">
        <v>204</v>
      </c>
      <c r="BM171" s="207" t="s">
        <v>332</v>
      </c>
    </row>
    <row r="172" spans="1:65" s="2" customFormat="1" ht="44.25" customHeight="1">
      <c r="A172" s="35"/>
      <c r="B172" s="36"/>
      <c r="C172" s="194" t="s">
        <v>333</v>
      </c>
      <c r="D172" s="194" t="s">
        <v>119</v>
      </c>
      <c r="E172" s="195" t="s">
        <v>334</v>
      </c>
      <c r="F172" s="196" t="s">
        <v>335</v>
      </c>
      <c r="G172" s="197" t="s">
        <v>122</v>
      </c>
      <c r="H172" s="198">
        <v>1</v>
      </c>
      <c r="I172" s="199"/>
      <c r="J172" s="200">
        <f>ROUND(I172*H172,2)</f>
        <v>0</v>
      </c>
      <c r="K172" s="201"/>
      <c r="L172" s="202"/>
      <c r="M172" s="203" t="s">
        <v>1</v>
      </c>
      <c r="N172" s="204" t="s">
        <v>43</v>
      </c>
      <c r="O172" s="88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7" t="s">
        <v>204</v>
      </c>
      <c r="AT172" s="207" t="s">
        <v>119</v>
      </c>
      <c r="AU172" s="207" t="s">
        <v>78</v>
      </c>
      <c r="AY172" s="14" t="s">
        <v>124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4" t="s">
        <v>21</v>
      </c>
      <c r="BK172" s="208">
        <f>ROUND(I172*H172,2)</f>
        <v>0</v>
      </c>
      <c r="BL172" s="14" t="s">
        <v>204</v>
      </c>
      <c r="BM172" s="207" t="s">
        <v>336</v>
      </c>
    </row>
    <row r="173" spans="1:65" s="2" customFormat="1" ht="44.25" customHeight="1">
      <c r="A173" s="35"/>
      <c r="B173" s="36"/>
      <c r="C173" s="194" t="s">
        <v>337</v>
      </c>
      <c r="D173" s="194" t="s">
        <v>119</v>
      </c>
      <c r="E173" s="195" t="s">
        <v>338</v>
      </c>
      <c r="F173" s="196" t="s">
        <v>339</v>
      </c>
      <c r="G173" s="197" t="s">
        <v>122</v>
      </c>
      <c r="H173" s="198">
        <v>1</v>
      </c>
      <c r="I173" s="199"/>
      <c r="J173" s="200">
        <f>ROUND(I173*H173,2)</f>
        <v>0</v>
      </c>
      <c r="K173" s="201"/>
      <c r="L173" s="202"/>
      <c r="M173" s="203" t="s">
        <v>1</v>
      </c>
      <c r="N173" s="204" t="s">
        <v>43</v>
      </c>
      <c r="O173" s="88"/>
      <c r="P173" s="205">
        <f>O173*H173</f>
        <v>0</v>
      </c>
      <c r="Q173" s="205">
        <v>0</v>
      </c>
      <c r="R173" s="205">
        <f>Q173*H173</f>
        <v>0</v>
      </c>
      <c r="S173" s="205">
        <v>0</v>
      </c>
      <c r="T173" s="20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7" t="s">
        <v>204</v>
      </c>
      <c r="AT173" s="207" t="s">
        <v>119</v>
      </c>
      <c r="AU173" s="207" t="s">
        <v>78</v>
      </c>
      <c r="AY173" s="14" t="s">
        <v>124</v>
      </c>
      <c r="BE173" s="208">
        <f>IF(N173="základní",J173,0)</f>
        <v>0</v>
      </c>
      <c r="BF173" s="208">
        <f>IF(N173="snížená",J173,0)</f>
        <v>0</v>
      </c>
      <c r="BG173" s="208">
        <f>IF(N173="zákl. přenesená",J173,0)</f>
        <v>0</v>
      </c>
      <c r="BH173" s="208">
        <f>IF(N173="sníž. přenesená",J173,0)</f>
        <v>0</v>
      </c>
      <c r="BI173" s="208">
        <f>IF(N173="nulová",J173,0)</f>
        <v>0</v>
      </c>
      <c r="BJ173" s="14" t="s">
        <v>21</v>
      </c>
      <c r="BK173" s="208">
        <f>ROUND(I173*H173,2)</f>
        <v>0</v>
      </c>
      <c r="BL173" s="14" t="s">
        <v>204</v>
      </c>
      <c r="BM173" s="207" t="s">
        <v>340</v>
      </c>
    </row>
    <row r="174" spans="1:65" s="2" customFormat="1" ht="44.25" customHeight="1">
      <c r="A174" s="35"/>
      <c r="B174" s="36"/>
      <c r="C174" s="194" t="s">
        <v>341</v>
      </c>
      <c r="D174" s="194" t="s">
        <v>119</v>
      </c>
      <c r="E174" s="195" t="s">
        <v>342</v>
      </c>
      <c r="F174" s="196" t="s">
        <v>343</v>
      </c>
      <c r="G174" s="197" t="s">
        <v>122</v>
      </c>
      <c r="H174" s="198">
        <v>1</v>
      </c>
      <c r="I174" s="199"/>
      <c r="J174" s="200">
        <f>ROUND(I174*H174,2)</f>
        <v>0</v>
      </c>
      <c r="K174" s="201"/>
      <c r="L174" s="202"/>
      <c r="M174" s="203" t="s">
        <v>1</v>
      </c>
      <c r="N174" s="204" t="s">
        <v>43</v>
      </c>
      <c r="O174" s="88"/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7" t="s">
        <v>204</v>
      </c>
      <c r="AT174" s="207" t="s">
        <v>119</v>
      </c>
      <c r="AU174" s="207" t="s">
        <v>78</v>
      </c>
      <c r="AY174" s="14" t="s">
        <v>124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4" t="s">
        <v>21</v>
      </c>
      <c r="BK174" s="208">
        <f>ROUND(I174*H174,2)</f>
        <v>0</v>
      </c>
      <c r="BL174" s="14" t="s">
        <v>204</v>
      </c>
      <c r="BM174" s="207" t="s">
        <v>344</v>
      </c>
    </row>
    <row r="175" spans="1:65" s="2" customFormat="1" ht="44.25" customHeight="1">
      <c r="A175" s="35"/>
      <c r="B175" s="36"/>
      <c r="C175" s="194" t="s">
        <v>345</v>
      </c>
      <c r="D175" s="194" t="s">
        <v>119</v>
      </c>
      <c r="E175" s="195" t="s">
        <v>346</v>
      </c>
      <c r="F175" s="196" t="s">
        <v>347</v>
      </c>
      <c r="G175" s="197" t="s">
        <v>122</v>
      </c>
      <c r="H175" s="198">
        <v>1</v>
      </c>
      <c r="I175" s="199"/>
      <c r="J175" s="200">
        <f>ROUND(I175*H175,2)</f>
        <v>0</v>
      </c>
      <c r="K175" s="201"/>
      <c r="L175" s="202"/>
      <c r="M175" s="203" t="s">
        <v>1</v>
      </c>
      <c r="N175" s="204" t="s">
        <v>43</v>
      </c>
      <c r="O175" s="88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7" t="s">
        <v>204</v>
      </c>
      <c r="AT175" s="207" t="s">
        <v>119</v>
      </c>
      <c r="AU175" s="207" t="s">
        <v>78</v>
      </c>
      <c r="AY175" s="14" t="s">
        <v>124</v>
      </c>
      <c r="BE175" s="208">
        <f>IF(N175="základní",J175,0)</f>
        <v>0</v>
      </c>
      <c r="BF175" s="208">
        <f>IF(N175="snížená",J175,0)</f>
        <v>0</v>
      </c>
      <c r="BG175" s="208">
        <f>IF(N175="zákl. přenesená",J175,0)</f>
        <v>0</v>
      </c>
      <c r="BH175" s="208">
        <f>IF(N175="sníž. přenesená",J175,0)</f>
        <v>0</v>
      </c>
      <c r="BI175" s="208">
        <f>IF(N175="nulová",J175,0)</f>
        <v>0</v>
      </c>
      <c r="BJ175" s="14" t="s">
        <v>21</v>
      </c>
      <c r="BK175" s="208">
        <f>ROUND(I175*H175,2)</f>
        <v>0</v>
      </c>
      <c r="BL175" s="14" t="s">
        <v>204</v>
      </c>
      <c r="BM175" s="207" t="s">
        <v>348</v>
      </c>
    </row>
    <row r="176" spans="1:65" s="2" customFormat="1" ht="44.25" customHeight="1">
      <c r="A176" s="35"/>
      <c r="B176" s="36"/>
      <c r="C176" s="194" t="s">
        <v>349</v>
      </c>
      <c r="D176" s="194" t="s">
        <v>119</v>
      </c>
      <c r="E176" s="195" t="s">
        <v>350</v>
      </c>
      <c r="F176" s="196" t="s">
        <v>351</v>
      </c>
      <c r="G176" s="197" t="s">
        <v>122</v>
      </c>
      <c r="H176" s="198">
        <v>1</v>
      </c>
      <c r="I176" s="199"/>
      <c r="J176" s="200">
        <f>ROUND(I176*H176,2)</f>
        <v>0</v>
      </c>
      <c r="K176" s="201"/>
      <c r="L176" s="202"/>
      <c r="M176" s="203" t="s">
        <v>1</v>
      </c>
      <c r="N176" s="204" t="s">
        <v>43</v>
      </c>
      <c r="O176" s="88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7" t="s">
        <v>204</v>
      </c>
      <c r="AT176" s="207" t="s">
        <v>119</v>
      </c>
      <c r="AU176" s="207" t="s">
        <v>78</v>
      </c>
      <c r="AY176" s="14" t="s">
        <v>124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4" t="s">
        <v>21</v>
      </c>
      <c r="BK176" s="208">
        <f>ROUND(I176*H176,2)</f>
        <v>0</v>
      </c>
      <c r="BL176" s="14" t="s">
        <v>204</v>
      </c>
      <c r="BM176" s="207" t="s">
        <v>352</v>
      </c>
    </row>
    <row r="177" spans="1:65" s="2" customFormat="1" ht="44.25" customHeight="1">
      <c r="A177" s="35"/>
      <c r="B177" s="36"/>
      <c r="C177" s="194" t="s">
        <v>353</v>
      </c>
      <c r="D177" s="194" t="s">
        <v>119</v>
      </c>
      <c r="E177" s="195" t="s">
        <v>354</v>
      </c>
      <c r="F177" s="196" t="s">
        <v>355</v>
      </c>
      <c r="G177" s="197" t="s">
        <v>122</v>
      </c>
      <c r="H177" s="198">
        <v>1</v>
      </c>
      <c r="I177" s="199"/>
      <c r="J177" s="200">
        <f>ROUND(I177*H177,2)</f>
        <v>0</v>
      </c>
      <c r="K177" s="201"/>
      <c r="L177" s="202"/>
      <c r="M177" s="203" t="s">
        <v>1</v>
      </c>
      <c r="N177" s="204" t="s">
        <v>43</v>
      </c>
      <c r="O177" s="88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7" t="s">
        <v>204</v>
      </c>
      <c r="AT177" s="207" t="s">
        <v>119</v>
      </c>
      <c r="AU177" s="207" t="s">
        <v>78</v>
      </c>
      <c r="AY177" s="14" t="s">
        <v>124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4" t="s">
        <v>21</v>
      </c>
      <c r="BK177" s="208">
        <f>ROUND(I177*H177,2)</f>
        <v>0</v>
      </c>
      <c r="BL177" s="14" t="s">
        <v>204</v>
      </c>
      <c r="BM177" s="207" t="s">
        <v>356</v>
      </c>
    </row>
    <row r="178" spans="1:65" s="2" customFormat="1" ht="44.25" customHeight="1">
      <c r="A178" s="35"/>
      <c r="B178" s="36"/>
      <c r="C178" s="194" t="s">
        <v>204</v>
      </c>
      <c r="D178" s="194" t="s">
        <v>119</v>
      </c>
      <c r="E178" s="195" t="s">
        <v>357</v>
      </c>
      <c r="F178" s="196" t="s">
        <v>358</v>
      </c>
      <c r="G178" s="197" t="s">
        <v>122</v>
      </c>
      <c r="H178" s="198">
        <v>1</v>
      </c>
      <c r="I178" s="199"/>
      <c r="J178" s="200">
        <f>ROUND(I178*H178,2)</f>
        <v>0</v>
      </c>
      <c r="K178" s="201"/>
      <c r="L178" s="202"/>
      <c r="M178" s="203" t="s">
        <v>1</v>
      </c>
      <c r="N178" s="204" t="s">
        <v>43</v>
      </c>
      <c r="O178" s="88"/>
      <c r="P178" s="205">
        <f>O178*H178</f>
        <v>0</v>
      </c>
      <c r="Q178" s="205">
        <v>0</v>
      </c>
      <c r="R178" s="205">
        <f>Q178*H178</f>
        <v>0</v>
      </c>
      <c r="S178" s="205">
        <v>0</v>
      </c>
      <c r="T178" s="20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7" t="s">
        <v>204</v>
      </c>
      <c r="AT178" s="207" t="s">
        <v>119</v>
      </c>
      <c r="AU178" s="207" t="s">
        <v>78</v>
      </c>
      <c r="AY178" s="14" t="s">
        <v>124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4" t="s">
        <v>21</v>
      </c>
      <c r="BK178" s="208">
        <f>ROUND(I178*H178,2)</f>
        <v>0</v>
      </c>
      <c r="BL178" s="14" t="s">
        <v>204</v>
      </c>
      <c r="BM178" s="207" t="s">
        <v>359</v>
      </c>
    </row>
    <row r="179" spans="1:65" s="2" customFormat="1" ht="44.25" customHeight="1">
      <c r="A179" s="35"/>
      <c r="B179" s="36"/>
      <c r="C179" s="194" t="s">
        <v>360</v>
      </c>
      <c r="D179" s="194" t="s">
        <v>119</v>
      </c>
      <c r="E179" s="195" t="s">
        <v>361</v>
      </c>
      <c r="F179" s="196" t="s">
        <v>362</v>
      </c>
      <c r="G179" s="197" t="s">
        <v>122</v>
      </c>
      <c r="H179" s="198">
        <v>1</v>
      </c>
      <c r="I179" s="199"/>
      <c r="J179" s="200">
        <f>ROUND(I179*H179,2)</f>
        <v>0</v>
      </c>
      <c r="K179" s="201"/>
      <c r="L179" s="202"/>
      <c r="M179" s="203" t="s">
        <v>1</v>
      </c>
      <c r="N179" s="204" t="s">
        <v>43</v>
      </c>
      <c r="O179" s="88"/>
      <c r="P179" s="205">
        <f>O179*H179</f>
        <v>0</v>
      </c>
      <c r="Q179" s="205">
        <v>0</v>
      </c>
      <c r="R179" s="205">
        <f>Q179*H179</f>
        <v>0</v>
      </c>
      <c r="S179" s="205">
        <v>0</v>
      </c>
      <c r="T179" s="20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7" t="s">
        <v>204</v>
      </c>
      <c r="AT179" s="207" t="s">
        <v>119</v>
      </c>
      <c r="AU179" s="207" t="s">
        <v>78</v>
      </c>
      <c r="AY179" s="14" t="s">
        <v>124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4" t="s">
        <v>21</v>
      </c>
      <c r="BK179" s="208">
        <f>ROUND(I179*H179,2)</f>
        <v>0</v>
      </c>
      <c r="BL179" s="14" t="s">
        <v>204</v>
      </c>
      <c r="BM179" s="207" t="s">
        <v>363</v>
      </c>
    </row>
    <row r="180" spans="1:65" s="2" customFormat="1" ht="44.25" customHeight="1">
      <c r="A180" s="35"/>
      <c r="B180" s="36"/>
      <c r="C180" s="194" t="s">
        <v>364</v>
      </c>
      <c r="D180" s="194" t="s">
        <v>119</v>
      </c>
      <c r="E180" s="195" t="s">
        <v>365</v>
      </c>
      <c r="F180" s="196" t="s">
        <v>366</v>
      </c>
      <c r="G180" s="197" t="s">
        <v>122</v>
      </c>
      <c r="H180" s="198">
        <v>1</v>
      </c>
      <c r="I180" s="199"/>
      <c r="J180" s="200">
        <f>ROUND(I180*H180,2)</f>
        <v>0</v>
      </c>
      <c r="K180" s="201"/>
      <c r="L180" s="202"/>
      <c r="M180" s="203" t="s">
        <v>1</v>
      </c>
      <c r="N180" s="204" t="s">
        <v>43</v>
      </c>
      <c r="O180" s="88"/>
      <c r="P180" s="205">
        <f>O180*H180</f>
        <v>0</v>
      </c>
      <c r="Q180" s="205">
        <v>0</v>
      </c>
      <c r="R180" s="205">
        <f>Q180*H180</f>
        <v>0</v>
      </c>
      <c r="S180" s="205">
        <v>0</v>
      </c>
      <c r="T180" s="20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7" t="s">
        <v>204</v>
      </c>
      <c r="AT180" s="207" t="s">
        <v>119</v>
      </c>
      <c r="AU180" s="207" t="s">
        <v>78</v>
      </c>
      <c r="AY180" s="14" t="s">
        <v>124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4" t="s">
        <v>21</v>
      </c>
      <c r="BK180" s="208">
        <f>ROUND(I180*H180,2)</f>
        <v>0</v>
      </c>
      <c r="BL180" s="14" t="s">
        <v>204</v>
      </c>
      <c r="BM180" s="207" t="s">
        <v>367</v>
      </c>
    </row>
    <row r="181" spans="1:65" s="2" customFormat="1" ht="44.25" customHeight="1">
      <c r="A181" s="35"/>
      <c r="B181" s="36"/>
      <c r="C181" s="194" t="s">
        <v>368</v>
      </c>
      <c r="D181" s="194" t="s">
        <v>119</v>
      </c>
      <c r="E181" s="195" t="s">
        <v>369</v>
      </c>
      <c r="F181" s="196" t="s">
        <v>370</v>
      </c>
      <c r="G181" s="197" t="s">
        <v>122</v>
      </c>
      <c r="H181" s="198">
        <v>1</v>
      </c>
      <c r="I181" s="199"/>
      <c r="J181" s="200">
        <f>ROUND(I181*H181,2)</f>
        <v>0</v>
      </c>
      <c r="K181" s="201"/>
      <c r="L181" s="202"/>
      <c r="M181" s="203" t="s">
        <v>1</v>
      </c>
      <c r="N181" s="204" t="s">
        <v>43</v>
      </c>
      <c r="O181" s="88"/>
      <c r="P181" s="205">
        <f>O181*H181</f>
        <v>0</v>
      </c>
      <c r="Q181" s="205">
        <v>0</v>
      </c>
      <c r="R181" s="205">
        <f>Q181*H181</f>
        <v>0</v>
      </c>
      <c r="S181" s="205">
        <v>0</v>
      </c>
      <c r="T181" s="20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7" t="s">
        <v>204</v>
      </c>
      <c r="AT181" s="207" t="s">
        <v>119</v>
      </c>
      <c r="AU181" s="207" t="s">
        <v>78</v>
      </c>
      <c r="AY181" s="14" t="s">
        <v>124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14" t="s">
        <v>21</v>
      </c>
      <c r="BK181" s="208">
        <f>ROUND(I181*H181,2)</f>
        <v>0</v>
      </c>
      <c r="BL181" s="14" t="s">
        <v>204</v>
      </c>
      <c r="BM181" s="207" t="s">
        <v>371</v>
      </c>
    </row>
    <row r="182" spans="1:65" s="2" customFormat="1" ht="44.25" customHeight="1">
      <c r="A182" s="35"/>
      <c r="B182" s="36"/>
      <c r="C182" s="194" t="s">
        <v>372</v>
      </c>
      <c r="D182" s="194" t="s">
        <v>119</v>
      </c>
      <c r="E182" s="195" t="s">
        <v>373</v>
      </c>
      <c r="F182" s="196" t="s">
        <v>374</v>
      </c>
      <c r="G182" s="197" t="s">
        <v>122</v>
      </c>
      <c r="H182" s="198">
        <v>1</v>
      </c>
      <c r="I182" s="199"/>
      <c r="J182" s="200">
        <f>ROUND(I182*H182,2)</f>
        <v>0</v>
      </c>
      <c r="K182" s="201"/>
      <c r="L182" s="202"/>
      <c r="M182" s="203" t="s">
        <v>1</v>
      </c>
      <c r="N182" s="204" t="s">
        <v>43</v>
      </c>
      <c r="O182" s="88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7" t="s">
        <v>204</v>
      </c>
      <c r="AT182" s="207" t="s">
        <v>119</v>
      </c>
      <c r="AU182" s="207" t="s">
        <v>78</v>
      </c>
      <c r="AY182" s="14" t="s">
        <v>124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4" t="s">
        <v>21</v>
      </c>
      <c r="BK182" s="208">
        <f>ROUND(I182*H182,2)</f>
        <v>0</v>
      </c>
      <c r="BL182" s="14" t="s">
        <v>204</v>
      </c>
      <c r="BM182" s="207" t="s">
        <v>375</v>
      </c>
    </row>
    <row r="183" spans="1:65" s="2" customFormat="1" ht="44.25" customHeight="1">
      <c r="A183" s="35"/>
      <c r="B183" s="36"/>
      <c r="C183" s="194" t="s">
        <v>376</v>
      </c>
      <c r="D183" s="194" t="s">
        <v>119</v>
      </c>
      <c r="E183" s="195" t="s">
        <v>377</v>
      </c>
      <c r="F183" s="196" t="s">
        <v>378</v>
      </c>
      <c r="G183" s="197" t="s">
        <v>122</v>
      </c>
      <c r="H183" s="198">
        <v>1</v>
      </c>
      <c r="I183" s="199"/>
      <c r="J183" s="200">
        <f>ROUND(I183*H183,2)</f>
        <v>0</v>
      </c>
      <c r="K183" s="201"/>
      <c r="L183" s="202"/>
      <c r="M183" s="203" t="s">
        <v>1</v>
      </c>
      <c r="N183" s="204" t="s">
        <v>43</v>
      </c>
      <c r="O183" s="88"/>
      <c r="P183" s="205">
        <f>O183*H183</f>
        <v>0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7" t="s">
        <v>204</v>
      </c>
      <c r="AT183" s="207" t="s">
        <v>119</v>
      </c>
      <c r="AU183" s="207" t="s">
        <v>78</v>
      </c>
      <c r="AY183" s="14" t="s">
        <v>124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14" t="s">
        <v>21</v>
      </c>
      <c r="BK183" s="208">
        <f>ROUND(I183*H183,2)</f>
        <v>0</v>
      </c>
      <c r="BL183" s="14" t="s">
        <v>204</v>
      </c>
      <c r="BM183" s="207" t="s">
        <v>379</v>
      </c>
    </row>
    <row r="184" spans="1:65" s="2" customFormat="1" ht="44.25" customHeight="1">
      <c r="A184" s="35"/>
      <c r="B184" s="36"/>
      <c r="C184" s="194" t="s">
        <v>380</v>
      </c>
      <c r="D184" s="194" t="s">
        <v>119</v>
      </c>
      <c r="E184" s="195" t="s">
        <v>381</v>
      </c>
      <c r="F184" s="196" t="s">
        <v>382</v>
      </c>
      <c r="G184" s="197" t="s">
        <v>122</v>
      </c>
      <c r="H184" s="198">
        <v>1</v>
      </c>
      <c r="I184" s="199"/>
      <c r="J184" s="200">
        <f>ROUND(I184*H184,2)</f>
        <v>0</v>
      </c>
      <c r="K184" s="201"/>
      <c r="L184" s="202"/>
      <c r="M184" s="203" t="s">
        <v>1</v>
      </c>
      <c r="N184" s="204" t="s">
        <v>43</v>
      </c>
      <c r="O184" s="88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7" t="s">
        <v>204</v>
      </c>
      <c r="AT184" s="207" t="s">
        <v>119</v>
      </c>
      <c r="AU184" s="207" t="s">
        <v>78</v>
      </c>
      <c r="AY184" s="14" t="s">
        <v>124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4" t="s">
        <v>21</v>
      </c>
      <c r="BK184" s="208">
        <f>ROUND(I184*H184,2)</f>
        <v>0</v>
      </c>
      <c r="BL184" s="14" t="s">
        <v>204</v>
      </c>
      <c r="BM184" s="207" t="s">
        <v>383</v>
      </c>
    </row>
    <row r="185" spans="1:65" s="2" customFormat="1" ht="44.25" customHeight="1">
      <c r="A185" s="35"/>
      <c r="B185" s="36"/>
      <c r="C185" s="194" t="s">
        <v>384</v>
      </c>
      <c r="D185" s="194" t="s">
        <v>119</v>
      </c>
      <c r="E185" s="195" t="s">
        <v>385</v>
      </c>
      <c r="F185" s="196" t="s">
        <v>386</v>
      </c>
      <c r="G185" s="197" t="s">
        <v>122</v>
      </c>
      <c r="H185" s="198">
        <v>1</v>
      </c>
      <c r="I185" s="199"/>
      <c r="J185" s="200">
        <f>ROUND(I185*H185,2)</f>
        <v>0</v>
      </c>
      <c r="K185" s="201"/>
      <c r="L185" s="202"/>
      <c r="M185" s="203" t="s">
        <v>1</v>
      </c>
      <c r="N185" s="204" t="s">
        <v>43</v>
      </c>
      <c r="O185" s="88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7" t="s">
        <v>204</v>
      </c>
      <c r="AT185" s="207" t="s">
        <v>119</v>
      </c>
      <c r="AU185" s="207" t="s">
        <v>78</v>
      </c>
      <c r="AY185" s="14" t="s">
        <v>124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14" t="s">
        <v>21</v>
      </c>
      <c r="BK185" s="208">
        <f>ROUND(I185*H185,2)</f>
        <v>0</v>
      </c>
      <c r="BL185" s="14" t="s">
        <v>204</v>
      </c>
      <c r="BM185" s="207" t="s">
        <v>387</v>
      </c>
    </row>
    <row r="186" spans="1:65" s="2" customFormat="1" ht="44.25" customHeight="1">
      <c r="A186" s="35"/>
      <c r="B186" s="36"/>
      <c r="C186" s="194" t="s">
        <v>388</v>
      </c>
      <c r="D186" s="194" t="s">
        <v>119</v>
      </c>
      <c r="E186" s="195" t="s">
        <v>389</v>
      </c>
      <c r="F186" s="196" t="s">
        <v>390</v>
      </c>
      <c r="G186" s="197" t="s">
        <v>122</v>
      </c>
      <c r="H186" s="198">
        <v>1</v>
      </c>
      <c r="I186" s="199"/>
      <c r="J186" s="200">
        <f>ROUND(I186*H186,2)</f>
        <v>0</v>
      </c>
      <c r="K186" s="201"/>
      <c r="L186" s="202"/>
      <c r="M186" s="203" t="s">
        <v>1</v>
      </c>
      <c r="N186" s="204" t="s">
        <v>43</v>
      </c>
      <c r="O186" s="88"/>
      <c r="P186" s="205">
        <f>O186*H186</f>
        <v>0</v>
      </c>
      <c r="Q186" s="205">
        <v>0</v>
      </c>
      <c r="R186" s="205">
        <f>Q186*H186</f>
        <v>0</v>
      </c>
      <c r="S186" s="205">
        <v>0</v>
      </c>
      <c r="T186" s="20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7" t="s">
        <v>204</v>
      </c>
      <c r="AT186" s="207" t="s">
        <v>119</v>
      </c>
      <c r="AU186" s="207" t="s">
        <v>78</v>
      </c>
      <c r="AY186" s="14" t="s">
        <v>124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14" t="s">
        <v>21</v>
      </c>
      <c r="BK186" s="208">
        <f>ROUND(I186*H186,2)</f>
        <v>0</v>
      </c>
      <c r="BL186" s="14" t="s">
        <v>204</v>
      </c>
      <c r="BM186" s="207" t="s">
        <v>391</v>
      </c>
    </row>
    <row r="187" spans="1:65" s="2" customFormat="1" ht="44.25" customHeight="1">
      <c r="A187" s="35"/>
      <c r="B187" s="36"/>
      <c r="C187" s="194" t="s">
        <v>392</v>
      </c>
      <c r="D187" s="194" t="s">
        <v>119</v>
      </c>
      <c r="E187" s="195" t="s">
        <v>393</v>
      </c>
      <c r="F187" s="196" t="s">
        <v>394</v>
      </c>
      <c r="G187" s="197" t="s">
        <v>122</v>
      </c>
      <c r="H187" s="198">
        <v>1</v>
      </c>
      <c r="I187" s="199"/>
      <c r="J187" s="200">
        <f>ROUND(I187*H187,2)</f>
        <v>0</v>
      </c>
      <c r="K187" s="201"/>
      <c r="L187" s="202"/>
      <c r="M187" s="203" t="s">
        <v>1</v>
      </c>
      <c r="N187" s="204" t="s">
        <v>43</v>
      </c>
      <c r="O187" s="88"/>
      <c r="P187" s="205">
        <f>O187*H187</f>
        <v>0</v>
      </c>
      <c r="Q187" s="205">
        <v>0</v>
      </c>
      <c r="R187" s="205">
        <f>Q187*H187</f>
        <v>0</v>
      </c>
      <c r="S187" s="205">
        <v>0</v>
      </c>
      <c r="T187" s="20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7" t="s">
        <v>204</v>
      </c>
      <c r="AT187" s="207" t="s">
        <v>119</v>
      </c>
      <c r="AU187" s="207" t="s">
        <v>78</v>
      </c>
      <c r="AY187" s="14" t="s">
        <v>124</v>
      </c>
      <c r="BE187" s="208">
        <f>IF(N187="základní",J187,0)</f>
        <v>0</v>
      </c>
      <c r="BF187" s="208">
        <f>IF(N187="snížená",J187,0)</f>
        <v>0</v>
      </c>
      <c r="BG187" s="208">
        <f>IF(N187="zákl. přenesená",J187,0)</f>
        <v>0</v>
      </c>
      <c r="BH187" s="208">
        <f>IF(N187="sníž. přenesená",J187,0)</f>
        <v>0</v>
      </c>
      <c r="BI187" s="208">
        <f>IF(N187="nulová",J187,0)</f>
        <v>0</v>
      </c>
      <c r="BJ187" s="14" t="s">
        <v>21</v>
      </c>
      <c r="BK187" s="208">
        <f>ROUND(I187*H187,2)</f>
        <v>0</v>
      </c>
      <c r="BL187" s="14" t="s">
        <v>204</v>
      </c>
      <c r="BM187" s="207" t="s">
        <v>395</v>
      </c>
    </row>
    <row r="188" spans="1:65" s="2" customFormat="1" ht="44.25" customHeight="1">
      <c r="A188" s="35"/>
      <c r="B188" s="36"/>
      <c r="C188" s="194" t="s">
        <v>396</v>
      </c>
      <c r="D188" s="194" t="s">
        <v>119</v>
      </c>
      <c r="E188" s="195" t="s">
        <v>397</v>
      </c>
      <c r="F188" s="196" t="s">
        <v>398</v>
      </c>
      <c r="G188" s="197" t="s">
        <v>122</v>
      </c>
      <c r="H188" s="198">
        <v>1</v>
      </c>
      <c r="I188" s="199"/>
      <c r="J188" s="200">
        <f>ROUND(I188*H188,2)</f>
        <v>0</v>
      </c>
      <c r="K188" s="201"/>
      <c r="L188" s="202"/>
      <c r="M188" s="203" t="s">
        <v>1</v>
      </c>
      <c r="N188" s="204" t="s">
        <v>43</v>
      </c>
      <c r="O188" s="88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7" t="s">
        <v>204</v>
      </c>
      <c r="AT188" s="207" t="s">
        <v>119</v>
      </c>
      <c r="AU188" s="207" t="s">
        <v>78</v>
      </c>
      <c r="AY188" s="14" t="s">
        <v>124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4" t="s">
        <v>21</v>
      </c>
      <c r="BK188" s="208">
        <f>ROUND(I188*H188,2)</f>
        <v>0</v>
      </c>
      <c r="BL188" s="14" t="s">
        <v>204</v>
      </c>
      <c r="BM188" s="207" t="s">
        <v>399</v>
      </c>
    </row>
    <row r="189" spans="1:65" s="2" customFormat="1" ht="44.25" customHeight="1">
      <c r="A189" s="35"/>
      <c r="B189" s="36"/>
      <c r="C189" s="194" t="s">
        <v>400</v>
      </c>
      <c r="D189" s="194" t="s">
        <v>119</v>
      </c>
      <c r="E189" s="195" t="s">
        <v>401</v>
      </c>
      <c r="F189" s="196" t="s">
        <v>402</v>
      </c>
      <c r="G189" s="197" t="s">
        <v>122</v>
      </c>
      <c r="H189" s="198">
        <v>1</v>
      </c>
      <c r="I189" s="199"/>
      <c r="J189" s="200">
        <f>ROUND(I189*H189,2)</f>
        <v>0</v>
      </c>
      <c r="K189" s="201"/>
      <c r="L189" s="202"/>
      <c r="M189" s="203" t="s">
        <v>1</v>
      </c>
      <c r="N189" s="204" t="s">
        <v>43</v>
      </c>
      <c r="O189" s="88"/>
      <c r="P189" s="205">
        <f>O189*H189</f>
        <v>0</v>
      </c>
      <c r="Q189" s="205">
        <v>0</v>
      </c>
      <c r="R189" s="205">
        <f>Q189*H189</f>
        <v>0</v>
      </c>
      <c r="S189" s="205">
        <v>0</v>
      </c>
      <c r="T189" s="20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7" t="s">
        <v>204</v>
      </c>
      <c r="AT189" s="207" t="s">
        <v>119</v>
      </c>
      <c r="AU189" s="207" t="s">
        <v>78</v>
      </c>
      <c r="AY189" s="14" t="s">
        <v>124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14" t="s">
        <v>21</v>
      </c>
      <c r="BK189" s="208">
        <f>ROUND(I189*H189,2)</f>
        <v>0</v>
      </c>
      <c r="BL189" s="14" t="s">
        <v>204</v>
      </c>
      <c r="BM189" s="207" t="s">
        <v>403</v>
      </c>
    </row>
    <row r="190" spans="1:65" s="2" customFormat="1" ht="44.25" customHeight="1">
      <c r="A190" s="35"/>
      <c r="B190" s="36"/>
      <c r="C190" s="194" t="s">
        <v>404</v>
      </c>
      <c r="D190" s="194" t="s">
        <v>119</v>
      </c>
      <c r="E190" s="195" t="s">
        <v>405</v>
      </c>
      <c r="F190" s="196" t="s">
        <v>406</v>
      </c>
      <c r="G190" s="197" t="s">
        <v>122</v>
      </c>
      <c r="H190" s="198">
        <v>1</v>
      </c>
      <c r="I190" s="199"/>
      <c r="J190" s="200">
        <f>ROUND(I190*H190,2)</f>
        <v>0</v>
      </c>
      <c r="K190" s="201"/>
      <c r="L190" s="202"/>
      <c r="M190" s="203" t="s">
        <v>1</v>
      </c>
      <c r="N190" s="204" t="s">
        <v>43</v>
      </c>
      <c r="O190" s="88"/>
      <c r="P190" s="205">
        <f>O190*H190</f>
        <v>0</v>
      </c>
      <c r="Q190" s="205">
        <v>0</v>
      </c>
      <c r="R190" s="205">
        <f>Q190*H190</f>
        <v>0</v>
      </c>
      <c r="S190" s="205">
        <v>0</v>
      </c>
      <c r="T190" s="20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7" t="s">
        <v>204</v>
      </c>
      <c r="AT190" s="207" t="s">
        <v>119</v>
      </c>
      <c r="AU190" s="207" t="s">
        <v>78</v>
      </c>
      <c r="AY190" s="14" t="s">
        <v>124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4" t="s">
        <v>21</v>
      </c>
      <c r="BK190" s="208">
        <f>ROUND(I190*H190,2)</f>
        <v>0</v>
      </c>
      <c r="BL190" s="14" t="s">
        <v>204</v>
      </c>
      <c r="BM190" s="207" t="s">
        <v>407</v>
      </c>
    </row>
    <row r="191" spans="1:65" s="2" customFormat="1" ht="44.25" customHeight="1">
      <c r="A191" s="35"/>
      <c r="B191" s="36"/>
      <c r="C191" s="194" t="s">
        <v>408</v>
      </c>
      <c r="D191" s="194" t="s">
        <v>119</v>
      </c>
      <c r="E191" s="195" t="s">
        <v>409</v>
      </c>
      <c r="F191" s="196" t="s">
        <v>410</v>
      </c>
      <c r="G191" s="197" t="s">
        <v>122</v>
      </c>
      <c r="H191" s="198">
        <v>1</v>
      </c>
      <c r="I191" s="199"/>
      <c r="J191" s="200">
        <f>ROUND(I191*H191,2)</f>
        <v>0</v>
      </c>
      <c r="K191" s="201"/>
      <c r="L191" s="202"/>
      <c r="M191" s="203" t="s">
        <v>1</v>
      </c>
      <c r="N191" s="204" t="s">
        <v>43</v>
      </c>
      <c r="O191" s="88"/>
      <c r="P191" s="205">
        <f>O191*H191</f>
        <v>0</v>
      </c>
      <c r="Q191" s="205">
        <v>0</v>
      </c>
      <c r="R191" s="205">
        <f>Q191*H191</f>
        <v>0</v>
      </c>
      <c r="S191" s="205">
        <v>0</v>
      </c>
      <c r="T191" s="20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7" t="s">
        <v>204</v>
      </c>
      <c r="AT191" s="207" t="s">
        <v>119</v>
      </c>
      <c r="AU191" s="207" t="s">
        <v>78</v>
      </c>
      <c r="AY191" s="14" t="s">
        <v>124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4" t="s">
        <v>21</v>
      </c>
      <c r="BK191" s="208">
        <f>ROUND(I191*H191,2)</f>
        <v>0</v>
      </c>
      <c r="BL191" s="14" t="s">
        <v>204</v>
      </c>
      <c r="BM191" s="207" t="s">
        <v>411</v>
      </c>
    </row>
    <row r="192" spans="1:65" s="2" customFormat="1" ht="44.25" customHeight="1">
      <c r="A192" s="35"/>
      <c r="B192" s="36"/>
      <c r="C192" s="194" t="s">
        <v>412</v>
      </c>
      <c r="D192" s="194" t="s">
        <v>119</v>
      </c>
      <c r="E192" s="195" t="s">
        <v>413</v>
      </c>
      <c r="F192" s="196" t="s">
        <v>414</v>
      </c>
      <c r="G192" s="197" t="s">
        <v>122</v>
      </c>
      <c r="H192" s="198">
        <v>1</v>
      </c>
      <c r="I192" s="199"/>
      <c r="J192" s="200">
        <f>ROUND(I192*H192,2)</f>
        <v>0</v>
      </c>
      <c r="K192" s="201"/>
      <c r="L192" s="202"/>
      <c r="M192" s="203" t="s">
        <v>1</v>
      </c>
      <c r="N192" s="204" t="s">
        <v>43</v>
      </c>
      <c r="O192" s="88"/>
      <c r="P192" s="205">
        <f>O192*H192</f>
        <v>0</v>
      </c>
      <c r="Q192" s="205">
        <v>0</v>
      </c>
      <c r="R192" s="205">
        <f>Q192*H192</f>
        <v>0</v>
      </c>
      <c r="S192" s="205">
        <v>0</v>
      </c>
      <c r="T192" s="20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7" t="s">
        <v>204</v>
      </c>
      <c r="AT192" s="207" t="s">
        <v>119</v>
      </c>
      <c r="AU192" s="207" t="s">
        <v>78</v>
      </c>
      <c r="AY192" s="14" t="s">
        <v>124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4" t="s">
        <v>21</v>
      </c>
      <c r="BK192" s="208">
        <f>ROUND(I192*H192,2)</f>
        <v>0</v>
      </c>
      <c r="BL192" s="14" t="s">
        <v>204</v>
      </c>
      <c r="BM192" s="207" t="s">
        <v>415</v>
      </c>
    </row>
    <row r="193" spans="1:65" s="2" customFormat="1" ht="44.25" customHeight="1">
      <c r="A193" s="35"/>
      <c r="B193" s="36"/>
      <c r="C193" s="194" t="s">
        <v>416</v>
      </c>
      <c r="D193" s="194" t="s">
        <v>119</v>
      </c>
      <c r="E193" s="195" t="s">
        <v>417</v>
      </c>
      <c r="F193" s="196" t="s">
        <v>418</v>
      </c>
      <c r="G193" s="197" t="s">
        <v>122</v>
      </c>
      <c r="H193" s="198">
        <v>1</v>
      </c>
      <c r="I193" s="199"/>
      <c r="J193" s="200">
        <f>ROUND(I193*H193,2)</f>
        <v>0</v>
      </c>
      <c r="K193" s="201"/>
      <c r="L193" s="202"/>
      <c r="M193" s="203" t="s">
        <v>1</v>
      </c>
      <c r="N193" s="204" t="s">
        <v>43</v>
      </c>
      <c r="O193" s="88"/>
      <c r="P193" s="205">
        <f>O193*H193</f>
        <v>0</v>
      </c>
      <c r="Q193" s="205">
        <v>0</v>
      </c>
      <c r="R193" s="205">
        <f>Q193*H193</f>
        <v>0</v>
      </c>
      <c r="S193" s="205">
        <v>0</v>
      </c>
      <c r="T193" s="20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7" t="s">
        <v>204</v>
      </c>
      <c r="AT193" s="207" t="s">
        <v>119</v>
      </c>
      <c r="AU193" s="207" t="s">
        <v>78</v>
      </c>
      <c r="AY193" s="14" t="s">
        <v>124</v>
      </c>
      <c r="BE193" s="208">
        <f>IF(N193="základní",J193,0)</f>
        <v>0</v>
      </c>
      <c r="BF193" s="208">
        <f>IF(N193="snížená",J193,0)</f>
        <v>0</v>
      </c>
      <c r="BG193" s="208">
        <f>IF(N193="zákl. přenesená",J193,0)</f>
        <v>0</v>
      </c>
      <c r="BH193" s="208">
        <f>IF(N193="sníž. přenesená",J193,0)</f>
        <v>0</v>
      </c>
      <c r="BI193" s="208">
        <f>IF(N193="nulová",J193,0)</f>
        <v>0</v>
      </c>
      <c r="BJ193" s="14" t="s">
        <v>21</v>
      </c>
      <c r="BK193" s="208">
        <f>ROUND(I193*H193,2)</f>
        <v>0</v>
      </c>
      <c r="BL193" s="14" t="s">
        <v>204</v>
      </c>
      <c r="BM193" s="207" t="s">
        <v>419</v>
      </c>
    </row>
    <row r="194" spans="1:65" s="2" customFormat="1" ht="44.25" customHeight="1">
      <c r="A194" s="35"/>
      <c r="B194" s="36"/>
      <c r="C194" s="194" t="s">
        <v>420</v>
      </c>
      <c r="D194" s="194" t="s">
        <v>119</v>
      </c>
      <c r="E194" s="195" t="s">
        <v>421</v>
      </c>
      <c r="F194" s="196" t="s">
        <v>422</v>
      </c>
      <c r="G194" s="197" t="s">
        <v>122</v>
      </c>
      <c r="H194" s="198">
        <v>1</v>
      </c>
      <c r="I194" s="199"/>
      <c r="J194" s="200">
        <f>ROUND(I194*H194,2)</f>
        <v>0</v>
      </c>
      <c r="K194" s="201"/>
      <c r="L194" s="202"/>
      <c r="M194" s="203" t="s">
        <v>1</v>
      </c>
      <c r="N194" s="204" t="s">
        <v>43</v>
      </c>
      <c r="O194" s="88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7" t="s">
        <v>204</v>
      </c>
      <c r="AT194" s="207" t="s">
        <v>119</v>
      </c>
      <c r="AU194" s="207" t="s">
        <v>78</v>
      </c>
      <c r="AY194" s="14" t="s">
        <v>124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4" t="s">
        <v>21</v>
      </c>
      <c r="BK194" s="208">
        <f>ROUND(I194*H194,2)</f>
        <v>0</v>
      </c>
      <c r="BL194" s="14" t="s">
        <v>204</v>
      </c>
      <c r="BM194" s="207" t="s">
        <v>423</v>
      </c>
    </row>
    <row r="195" spans="1:65" s="2" customFormat="1" ht="44.25" customHeight="1">
      <c r="A195" s="35"/>
      <c r="B195" s="36"/>
      <c r="C195" s="194" t="s">
        <v>424</v>
      </c>
      <c r="D195" s="194" t="s">
        <v>119</v>
      </c>
      <c r="E195" s="195" t="s">
        <v>425</v>
      </c>
      <c r="F195" s="196" t="s">
        <v>426</v>
      </c>
      <c r="G195" s="197" t="s">
        <v>122</v>
      </c>
      <c r="H195" s="198">
        <v>1</v>
      </c>
      <c r="I195" s="199"/>
      <c r="J195" s="200">
        <f>ROUND(I195*H195,2)</f>
        <v>0</v>
      </c>
      <c r="K195" s="201"/>
      <c r="L195" s="202"/>
      <c r="M195" s="203" t="s">
        <v>1</v>
      </c>
      <c r="N195" s="204" t="s">
        <v>43</v>
      </c>
      <c r="O195" s="88"/>
      <c r="P195" s="205">
        <f>O195*H195</f>
        <v>0</v>
      </c>
      <c r="Q195" s="205">
        <v>0</v>
      </c>
      <c r="R195" s="205">
        <f>Q195*H195</f>
        <v>0</v>
      </c>
      <c r="S195" s="205">
        <v>0</v>
      </c>
      <c r="T195" s="20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7" t="s">
        <v>204</v>
      </c>
      <c r="AT195" s="207" t="s">
        <v>119</v>
      </c>
      <c r="AU195" s="207" t="s">
        <v>78</v>
      </c>
      <c r="AY195" s="14" t="s">
        <v>124</v>
      </c>
      <c r="BE195" s="208">
        <f>IF(N195="základní",J195,0)</f>
        <v>0</v>
      </c>
      <c r="BF195" s="208">
        <f>IF(N195="snížená",J195,0)</f>
        <v>0</v>
      </c>
      <c r="BG195" s="208">
        <f>IF(N195="zákl. přenesená",J195,0)</f>
        <v>0</v>
      </c>
      <c r="BH195" s="208">
        <f>IF(N195="sníž. přenesená",J195,0)</f>
        <v>0</v>
      </c>
      <c r="BI195" s="208">
        <f>IF(N195="nulová",J195,0)</f>
        <v>0</v>
      </c>
      <c r="BJ195" s="14" t="s">
        <v>21</v>
      </c>
      <c r="BK195" s="208">
        <f>ROUND(I195*H195,2)</f>
        <v>0</v>
      </c>
      <c r="BL195" s="14" t="s">
        <v>204</v>
      </c>
      <c r="BM195" s="207" t="s">
        <v>427</v>
      </c>
    </row>
    <row r="196" spans="1:65" s="2" customFormat="1" ht="44.25" customHeight="1">
      <c r="A196" s="35"/>
      <c r="B196" s="36"/>
      <c r="C196" s="194" t="s">
        <v>428</v>
      </c>
      <c r="D196" s="194" t="s">
        <v>119</v>
      </c>
      <c r="E196" s="195" t="s">
        <v>429</v>
      </c>
      <c r="F196" s="196" t="s">
        <v>430</v>
      </c>
      <c r="G196" s="197" t="s">
        <v>122</v>
      </c>
      <c r="H196" s="198">
        <v>1</v>
      </c>
      <c r="I196" s="199"/>
      <c r="J196" s="200">
        <f>ROUND(I196*H196,2)</f>
        <v>0</v>
      </c>
      <c r="K196" s="201"/>
      <c r="L196" s="202"/>
      <c r="M196" s="203" t="s">
        <v>1</v>
      </c>
      <c r="N196" s="204" t="s">
        <v>43</v>
      </c>
      <c r="O196" s="88"/>
      <c r="P196" s="205">
        <f>O196*H196</f>
        <v>0</v>
      </c>
      <c r="Q196" s="205">
        <v>0</v>
      </c>
      <c r="R196" s="205">
        <f>Q196*H196</f>
        <v>0</v>
      </c>
      <c r="S196" s="205">
        <v>0</v>
      </c>
      <c r="T196" s="20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7" t="s">
        <v>204</v>
      </c>
      <c r="AT196" s="207" t="s">
        <v>119</v>
      </c>
      <c r="AU196" s="207" t="s">
        <v>78</v>
      </c>
      <c r="AY196" s="14" t="s">
        <v>124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4" t="s">
        <v>21</v>
      </c>
      <c r="BK196" s="208">
        <f>ROUND(I196*H196,2)</f>
        <v>0</v>
      </c>
      <c r="BL196" s="14" t="s">
        <v>204</v>
      </c>
      <c r="BM196" s="207" t="s">
        <v>431</v>
      </c>
    </row>
    <row r="197" spans="1:65" s="2" customFormat="1" ht="44.25" customHeight="1">
      <c r="A197" s="35"/>
      <c r="B197" s="36"/>
      <c r="C197" s="194" t="s">
        <v>432</v>
      </c>
      <c r="D197" s="194" t="s">
        <v>119</v>
      </c>
      <c r="E197" s="195" t="s">
        <v>433</v>
      </c>
      <c r="F197" s="196" t="s">
        <v>434</v>
      </c>
      <c r="G197" s="197" t="s">
        <v>122</v>
      </c>
      <c r="H197" s="198">
        <v>1</v>
      </c>
      <c r="I197" s="199"/>
      <c r="J197" s="200">
        <f>ROUND(I197*H197,2)</f>
        <v>0</v>
      </c>
      <c r="K197" s="201"/>
      <c r="L197" s="202"/>
      <c r="M197" s="203" t="s">
        <v>1</v>
      </c>
      <c r="N197" s="204" t="s">
        <v>43</v>
      </c>
      <c r="O197" s="88"/>
      <c r="P197" s="205">
        <f>O197*H197</f>
        <v>0</v>
      </c>
      <c r="Q197" s="205">
        <v>0</v>
      </c>
      <c r="R197" s="205">
        <f>Q197*H197</f>
        <v>0</v>
      </c>
      <c r="S197" s="205">
        <v>0</v>
      </c>
      <c r="T197" s="20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7" t="s">
        <v>204</v>
      </c>
      <c r="AT197" s="207" t="s">
        <v>119</v>
      </c>
      <c r="AU197" s="207" t="s">
        <v>78</v>
      </c>
      <c r="AY197" s="14" t="s">
        <v>124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4" t="s">
        <v>21</v>
      </c>
      <c r="BK197" s="208">
        <f>ROUND(I197*H197,2)</f>
        <v>0</v>
      </c>
      <c r="BL197" s="14" t="s">
        <v>204</v>
      </c>
      <c r="BM197" s="207" t="s">
        <v>435</v>
      </c>
    </row>
    <row r="198" spans="1:65" s="2" customFormat="1" ht="44.25" customHeight="1">
      <c r="A198" s="35"/>
      <c r="B198" s="36"/>
      <c r="C198" s="194" t="s">
        <v>436</v>
      </c>
      <c r="D198" s="194" t="s">
        <v>119</v>
      </c>
      <c r="E198" s="195" t="s">
        <v>437</v>
      </c>
      <c r="F198" s="196" t="s">
        <v>438</v>
      </c>
      <c r="G198" s="197" t="s">
        <v>122</v>
      </c>
      <c r="H198" s="198">
        <v>1</v>
      </c>
      <c r="I198" s="199"/>
      <c r="J198" s="200">
        <f>ROUND(I198*H198,2)</f>
        <v>0</v>
      </c>
      <c r="K198" s="201"/>
      <c r="L198" s="202"/>
      <c r="M198" s="203" t="s">
        <v>1</v>
      </c>
      <c r="N198" s="204" t="s">
        <v>43</v>
      </c>
      <c r="O198" s="88"/>
      <c r="P198" s="205">
        <f>O198*H198</f>
        <v>0</v>
      </c>
      <c r="Q198" s="205">
        <v>0</v>
      </c>
      <c r="R198" s="205">
        <f>Q198*H198</f>
        <v>0</v>
      </c>
      <c r="S198" s="205">
        <v>0</v>
      </c>
      <c r="T198" s="20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7" t="s">
        <v>204</v>
      </c>
      <c r="AT198" s="207" t="s">
        <v>119</v>
      </c>
      <c r="AU198" s="207" t="s">
        <v>78</v>
      </c>
      <c r="AY198" s="14" t="s">
        <v>124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14" t="s">
        <v>21</v>
      </c>
      <c r="BK198" s="208">
        <f>ROUND(I198*H198,2)</f>
        <v>0</v>
      </c>
      <c r="BL198" s="14" t="s">
        <v>204</v>
      </c>
      <c r="BM198" s="207" t="s">
        <v>439</v>
      </c>
    </row>
    <row r="199" spans="1:65" s="2" customFormat="1" ht="44.25" customHeight="1">
      <c r="A199" s="35"/>
      <c r="B199" s="36"/>
      <c r="C199" s="194" t="s">
        <v>440</v>
      </c>
      <c r="D199" s="194" t="s">
        <v>119</v>
      </c>
      <c r="E199" s="195" t="s">
        <v>441</v>
      </c>
      <c r="F199" s="196" t="s">
        <v>442</v>
      </c>
      <c r="G199" s="197" t="s">
        <v>122</v>
      </c>
      <c r="H199" s="198">
        <v>1</v>
      </c>
      <c r="I199" s="199"/>
      <c r="J199" s="200">
        <f>ROUND(I199*H199,2)</f>
        <v>0</v>
      </c>
      <c r="K199" s="201"/>
      <c r="L199" s="202"/>
      <c r="M199" s="203" t="s">
        <v>1</v>
      </c>
      <c r="N199" s="204" t="s">
        <v>43</v>
      </c>
      <c r="O199" s="88"/>
      <c r="P199" s="205">
        <f>O199*H199</f>
        <v>0</v>
      </c>
      <c r="Q199" s="205">
        <v>0</v>
      </c>
      <c r="R199" s="205">
        <f>Q199*H199</f>
        <v>0</v>
      </c>
      <c r="S199" s="205">
        <v>0</v>
      </c>
      <c r="T199" s="20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7" t="s">
        <v>204</v>
      </c>
      <c r="AT199" s="207" t="s">
        <v>119</v>
      </c>
      <c r="AU199" s="207" t="s">
        <v>78</v>
      </c>
      <c r="AY199" s="14" t="s">
        <v>124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14" t="s">
        <v>21</v>
      </c>
      <c r="BK199" s="208">
        <f>ROUND(I199*H199,2)</f>
        <v>0</v>
      </c>
      <c r="BL199" s="14" t="s">
        <v>204</v>
      </c>
      <c r="BM199" s="207" t="s">
        <v>443</v>
      </c>
    </row>
    <row r="200" spans="1:65" s="2" customFormat="1" ht="44.25" customHeight="1">
      <c r="A200" s="35"/>
      <c r="B200" s="36"/>
      <c r="C200" s="194" t="s">
        <v>444</v>
      </c>
      <c r="D200" s="194" t="s">
        <v>119</v>
      </c>
      <c r="E200" s="195" t="s">
        <v>445</v>
      </c>
      <c r="F200" s="196" t="s">
        <v>446</v>
      </c>
      <c r="G200" s="197" t="s">
        <v>122</v>
      </c>
      <c r="H200" s="198">
        <v>1</v>
      </c>
      <c r="I200" s="199"/>
      <c r="J200" s="200">
        <f>ROUND(I200*H200,2)</f>
        <v>0</v>
      </c>
      <c r="K200" s="201"/>
      <c r="L200" s="202"/>
      <c r="M200" s="203" t="s">
        <v>1</v>
      </c>
      <c r="N200" s="204" t="s">
        <v>43</v>
      </c>
      <c r="O200" s="88"/>
      <c r="P200" s="205">
        <f>O200*H200</f>
        <v>0</v>
      </c>
      <c r="Q200" s="205">
        <v>0</v>
      </c>
      <c r="R200" s="205">
        <f>Q200*H200</f>
        <v>0</v>
      </c>
      <c r="S200" s="205">
        <v>0</v>
      </c>
      <c r="T200" s="20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7" t="s">
        <v>204</v>
      </c>
      <c r="AT200" s="207" t="s">
        <v>119</v>
      </c>
      <c r="AU200" s="207" t="s">
        <v>78</v>
      </c>
      <c r="AY200" s="14" t="s">
        <v>124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4" t="s">
        <v>21</v>
      </c>
      <c r="BK200" s="208">
        <f>ROUND(I200*H200,2)</f>
        <v>0</v>
      </c>
      <c r="BL200" s="14" t="s">
        <v>204</v>
      </c>
      <c r="BM200" s="207" t="s">
        <v>447</v>
      </c>
    </row>
    <row r="201" spans="1:65" s="2" customFormat="1" ht="44.25" customHeight="1">
      <c r="A201" s="35"/>
      <c r="B201" s="36"/>
      <c r="C201" s="194" t="s">
        <v>448</v>
      </c>
      <c r="D201" s="194" t="s">
        <v>119</v>
      </c>
      <c r="E201" s="195" t="s">
        <v>449</v>
      </c>
      <c r="F201" s="196" t="s">
        <v>450</v>
      </c>
      <c r="G201" s="197" t="s">
        <v>122</v>
      </c>
      <c r="H201" s="198">
        <v>1</v>
      </c>
      <c r="I201" s="199"/>
      <c r="J201" s="200">
        <f>ROUND(I201*H201,2)</f>
        <v>0</v>
      </c>
      <c r="K201" s="201"/>
      <c r="L201" s="202"/>
      <c r="M201" s="203" t="s">
        <v>1</v>
      </c>
      <c r="N201" s="204" t="s">
        <v>43</v>
      </c>
      <c r="O201" s="88"/>
      <c r="P201" s="205">
        <f>O201*H201</f>
        <v>0</v>
      </c>
      <c r="Q201" s="205">
        <v>0</v>
      </c>
      <c r="R201" s="205">
        <f>Q201*H201</f>
        <v>0</v>
      </c>
      <c r="S201" s="205">
        <v>0</v>
      </c>
      <c r="T201" s="20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7" t="s">
        <v>204</v>
      </c>
      <c r="AT201" s="207" t="s">
        <v>119</v>
      </c>
      <c r="AU201" s="207" t="s">
        <v>78</v>
      </c>
      <c r="AY201" s="14" t="s">
        <v>124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4" t="s">
        <v>21</v>
      </c>
      <c r="BK201" s="208">
        <f>ROUND(I201*H201,2)</f>
        <v>0</v>
      </c>
      <c r="BL201" s="14" t="s">
        <v>204</v>
      </c>
      <c r="BM201" s="207" t="s">
        <v>451</v>
      </c>
    </row>
    <row r="202" spans="1:65" s="2" customFormat="1" ht="44.25" customHeight="1">
      <c r="A202" s="35"/>
      <c r="B202" s="36"/>
      <c r="C202" s="194" t="s">
        <v>452</v>
      </c>
      <c r="D202" s="194" t="s">
        <v>119</v>
      </c>
      <c r="E202" s="195" t="s">
        <v>453</v>
      </c>
      <c r="F202" s="196" t="s">
        <v>454</v>
      </c>
      <c r="G202" s="197" t="s">
        <v>122</v>
      </c>
      <c r="H202" s="198">
        <v>1</v>
      </c>
      <c r="I202" s="199"/>
      <c r="J202" s="200">
        <f>ROUND(I202*H202,2)</f>
        <v>0</v>
      </c>
      <c r="K202" s="201"/>
      <c r="L202" s="202"/>
      <c r="M202" s="203" t="s">
        <v>1</v>
      </c>
      <c r="N202" s="204" t="s">
        <v>43</v>
      </c>
      <c r="O202" s="88"/>
      <c r="P202" s="205">
        <f>O202*H202</f>
        <v>0</v>
      </c>
      <c r="Q202" s="205">
        <v>0</v>
      </c>
      <c r="R202" s="205">
        <f>Q202*H202</f>
        <v>0</v>
      </c>
      <c r="S202" s="205">
        <v>0</v>
      </c>
      <c r="T202" s="20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7" t="s">
        <v>204</v>
      </c>
      <c r="AT202" s="207" t="s">
        <v>119</v>
      </c>
      <c r="AU202" s="207" t="s">
        <v>78</v>
      </c>
      <c r="AY202" s="14" t="s">
        <v>124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4" t="s">
        <v>21</v>
      </c>
      <c r="BK202" s="208">
        <f>ROUND(I202*H202,2)</f>
        <v>0</v>
      </c>
      <c r="BL202" s="14" t="s">
        <v>204</v>
      </c>
      <c r="BM202" s="207" t="s">
        <v>455</v>
      </c>
    </row>
    <row r="203" spans="1:65" s="2" customFormat="1" ht="44.25" customHeight="1">
      <c r="A203" s="35"/>
      <c r="B203" s="36"/>
      <c r="C203" s="194" t="s">
        <v>456</v>
      </c>
      <c r="D203" s="194" t="s">
        <v>119</v>
      </c>
      <c r="E203" s="195" t="s">
        <v>457</v>
      </c>
      <c r="F203" s="196" t="s">
        <v>458</v>
      </c>
      <c r="G203" s="197" t="s">
        <v>122</v>
      </c>
      <c r="H203" s="198">
        <v>1</v>
      </c>
      <c r="I203" s="199"/>
      <c r="J203" s="200">
        <f>ROUND(I203*H203,2)</f>
        <v>0</v>
      </c>
      <c r="K203" s="201"/>
      <c r="L203" s="202"/>
      <c r="M203" s="203" t="s">
        <v>1</v>
      </c>
      <c r="N203" s="204" t="s">
        <v>43</v>
      </c>
      <c r="O203" s="88"/>
      <c r="P203" s="205">
        <f>O203*H203</f>
        <v>0</v>
      </c>
      <c r="Q203" s="205">
        <v>0</v>
      </c>
      <c r="R203" s="205">
        <f>Q203*H203</f>
        <v>0</v>
      </c>
      <c r="S203" s="205">
        <v>0</v>
      </c>
      <c r="T203" s="20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7" t="s">
        <v>204</v>
      </c>
      <c r="AT203" s="207" t="s">
        <v>119</v>
      </c>
      <c r="AU203" s="207" t="s">
        <v>78</v>
      </c>
      <c r="AY203" s="14" t="s">
        <v>124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14" t="s">
        <v>21</v>
      </c>
      <c r="BK203" s="208">
        <f>ROUND(I203*H203,2)</f>
        <v>0</v>
      </c>
      <c r="BL203" s="14" t="s">
        <v>204</v>
      </c>
      <c r="BM203" s="207" t="s">
        <v>459</v>
      </c>
    </row>
    <row r="204" spans="1:65" s="2" customFormat="1" ht="44.25" customHeight="1">
      <c r="A204" s="35"/>
      <c r="B204" s="36"/>
      <c r="C204" s="194" t="s">
        <v>460</v>
      </c>
      <c r="D204" s="194" t="s">
        <v>119</v>
      </c>
      <c r="E204" s="195" t="s">
        <v>461</v>
      </c>
      <c r="F204" s="196" t="s">
        <v>462</v>
      </c>
      <c r="G204" s="197" t="s">
        <v>122</v>
      </c>
      <c r="H204" s="198">
        <v>1</v>
      </c>
      <c r="I204" s="199"/>
      <c r="J204" s="200">
        <f>ROUND(I204*H204,2)</f>
        <v>0</v>
      </c>
      <c r="K204" s="201"/>
      <c r="L204" s="202"/>
      <c r="M204" s="203" t="s">
        <v>1</v>
      </c>
      <c r="N204" s="204" t="s">
        <v>43</v>
      </c>
      <c r="O204" s="88"/>
      <c r="P204" s="205">
        <f>O204*H204</f>
        <v>0</v>
      </c>
      <c r="Q204" s="205">
        <v>0</v>
      </c>
      <c r="R204" s="205">
        <f>Q204*H204</f>
        <v>0</v>
      </c>
      <c r="S204" s="205">
        <v>0</v>
      </c>
      <c r="T204" s="20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7" t="s">
        <v>204</v>
      </c>
      <c r="AT204" s="207" t="s">
        <v>119</v>
      </c>
      <c r="AU204" s="207" t="s">
        <v>78</v>
      </c>
      <c r="AY204" s="14" t="s">
        <v>124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4" t="s">
        <v>21</v>
      </c>
      <c r="BK204" s="208">
        <f>ROUND(I204*H204,2)</f>
        <v>0</v>
      </c>
      <c r="BL204" s="14" t="s">
        <v>204</v>
      </c>
      <c r="BM204" s="207" t="s">
        <v>463</v>
      </c>
    </row>
    <row r="205" spans="1:65" s="2" customFormat="1" ht="44.25" customHeight="1">
      <c r="A205" s="35"/>
      <c r="B205" s="36"/>
      <c r="C205" s="194" t="s">
        <v>464</v>
      </c>
      <c r="D205" s="194" t="s">
        <v>119</v>
      </c>
      <c r="E205" s="195" t="s">
        <v>465</v>
      </c>
      <c r="F205" s="196" t="s">
        <v>466</v>
      </c>
      <c r="G205" s="197" t="s">
        <v>122</v>
      </c>
      <c r="H205" s="198">
        <v>1</v>
      </c>
      <c r="I205" s="199"/>
      <c r="J205" s="200">
        <f>ROUND(I205*H205,2)</f>
        <v>0</v>
      </c>
      <c r="K205" s="201"/>
      <c r="L205" s="202"/>
      <c r="M205" s="203" t="s">
        <v>1</v>
      </c>
      <c r="N205" s="204" t="s">
        <v>43</v>
      </c>
      <c r="O205" s="88"/>
      <c r="P205" s="205">
        <f>O205*H205</f>
        <v>0</v>
      </c>
      <c r="Q205" s="205">
        <v>0</v>
      </c>
      <c r="R205" s="205">
        <f>Q205*H205</f>
        <v>0</v>
      </c>
      <c r="S205" s="205">
        <v>0</v>
      </c>
      <c r="T205" s="20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7" t="s">
        <v>204</v>
      </c>
      <c r="AT205" s="207" t="s">
        <v>119</v>
      </c>
      <c r="AU205" s="207" t="s">
        <v>78</v>
      </c>
      <c r="AY205" s="14" t="s">
        <v>124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14" t="s">
        <v>21</v>
      </c>
      <c r="BK205" s="208">
        <f>ROUND(I205*H205,2)</f>
        <v>0</v>
      </c>
      <c r="BL205" s="14" t="s">
        <v>204</v>
      </c>
      <c r="BM205" s="207" t="s">
        <v>467</v>
      </c>
    </row>
    <row r="206" spans="1:65" s="2" customFormat="1" ht="44.25" customHeight="1">
      <c r="A206" s="35"/>
      <c r="B206" s="36"/>
      <c r="C206" s="194" t="s">
        <v>468</v>
      </c>
      <c r="D206" s="194" t="s">
        <v>119</v>
      </c>
      <c r="E206" s="195" t="s">
        <v>469</v>
      </c>
      <c r="F206" s="196" t="s">
        <v>470</v>
      </c>
      <c r="G206" s="197" t="s">
        <v>122</v>
      </c>
      <c r="H206" s="198">
        <v>1</v>
      </c>
      <c r="I206" s="199"/>
      <c r="J206" s="200">
        <f>ROUND(I206*H206,2)</f>
        <v>0</v>
      </c>
      <c r="K206" s="201"/>
      <c r="L206" s="202"/>
      <c r="M206" s="203" t="s">
        <v>1</v>
      </c>
      <c r="N206" s="204" t="s">
        <v>43</v>
      </c>
      <c r="O206" s="88"/>
      <c r="P206" s="205">
        <f>O206*H206</f>
        <v>0</v>
      </c>
      <c r="Q206" s="205">
        <v>0</v>
      </c>
      <c r="R206" s="205">
        <f>Q206*H206</f>
        <v>0</v>
      </c>
      <c r="S206" s="205">
        <v>0</v>
      </c>
      <c r="T206" s="20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7" t="s">
        <v>204</v>
      </c>
      <c r="AT206" s="207" t="s">
        <v>119</v>
      </c>
      <c r="AU206" s="207" t="s">
        <v>78</v>
      </c>
      <c r="AY206" s="14" t="s">
        <v>124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4" t="s">
        <v>21</v>
      </c>
      <c r="BK206" s="208">
        <f>ROUND(I206*H206,2)</f>
        <v>0</v>
      </c>
      <c r="BL206" s="14" t="s">
        <v>204</v>
      </c>
      <c r="BM206" s="207" t="s">
        <v>471</v>
      </c>
    </row>
    <row r="207" spans="1:65" s="2" customFormat="1" ht="44.25" customHeight="1">
      <c r="A207" s="35"/>
      <c r="B207" s="36"/>
      <c r="C207" s="194" t="s">
        <v>472</v>
      </c>
      <c r="D207" s="194" t="s">
        <v>119</v>
      </c>
      <c r="E207" s="195" t="s">
        <v>473</v>
      </c>
      <c r="F207" s="196" t="s">
        <v>474</v>
      </c>
      <c r="G207" s="197" t="s">
        <v>122</v>
      </c>
      <c r="H207" s="198">
        <v>1</v>
      </c>
      <c r="I207" s="199"/>
      <c r="J207" s="200">
        <f>ROUND(I207*H207,2)</f>
        <v>0</v>
      </c>
      <c r="K207" s="201"/>
      <c r="L207" s="202"/>
      <c r="M207" s="203" t="s">
        <v>1</v>
      </c>
      <c r="N207" s="204" t="s">
        <v>43</v>
      </c>
      <c r="O207" s="88"/>
      <c r="P207" s="205">
        <f>O207*H207</f>
        <v>0</v>
      </c>
      <c r="Q207" s="205">
        <v>0</v>
      </c>
      <c r="R207" s="205">
        <f>Q207*H207</f>
        <v>0</v>
      </c>
      <c r="S207" s="205">
        <v>0</v>
      </c>
      <c r="T207" s="20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7" t="s">
        <v>204</v>
      </c>
      <c r="AT207" s="207" t="s">
        <v>119</v>
      </c>
      <c r="AU207" s="207" t="s">
        <v>78</v>
      </c>
      <c r="AY207" s="14" t="s">
        <v>124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4" t="s">
        <v>21</v>
      </c>
      <c r="BK207" s="208">
        <f>ROUND(I207*H207,2)</f>
        <v>0</v>
      </c>
      <c r="BL207" s="14" t="s">
        <v>204</v>
      </c>
      <c r="BM207" s="207" t="s">
        <v>475</v>
      </c>
    </row>
    <row r="208" spans="1:65" s="2" customFormat="1" ht="44.25" customHeight="1">
      <c r="A208" s="35"/>
      <c r="B208" s="36"/>
      <c r="C208" s="194" t="s">
        <v>476</v>
      </c>
      <c r="D208" s="194" t="s">
        <v>119</v>
      </c>
      <c r="E208" s="195" t="s">
        <v>477</v>
      </c>
      <c r="F208" s="196" t="s">
        <v>478</v>
      </c>
      <c r="G208" s="197" t="s">
        <v>122</v>
      </c>
      <c r="H208" s="198">
        <v>1</v>
      </c>
      <c r="I208" s="199"/>
      <c r="J208" s="200">
        <f>ROUND(I208*H208,2)</f>
        <v>0</v>
      </c>
      <c r="K208" s="201"/>
      <c r="L208" s="202"/>
      <c r="M208" s="203" t="s">
        <v>1</v>
      </c>
      <c r="N208" s="204" t="s">
        <v>43</v>
      </c>
      <c r="O208" s="88"/>
      <c r="P208" s="205">
        <f>O208*H208</f>
        <v>0</v>
      </c>
      <c r="Q208" s="205">
        <v>0</v>
      </c>
      <c r="R208" s="205">
        <f>Q208*H208</f>
        <v>0</v>
      </c>
      <c r="S208" s="205">
        <v>0</v>
      </c>
      <c r="T208" s="20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7" t="s">
        <v>204</v>
      </c>
      <c r="AT208" s="207" t="s">
        <v>119</v>
      </c>
      <c r="AU208" s="207" t="s">
        <v>78</v>
      </c>
      <c r="AY208" s="14" t="s">
        <v>124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4" t="s">
        <v>21</v>
      </c>
      <c r="BK208" s="208">
        <f>ROUND(I208*H208,2)</f>
        <v>0</v>
      </c>
      <c r="BL208" s="14" t="s">
        <v>204</v>
      </c>
      <c r="BM208" s="207" t="s">
        <v>479</v>
      </c>
    </row>
    <row r="209" spans="1:65" s="2" customFormat="1" ht="44.25" customHeight="1">
      <c r="A209" s="35"/>
      <c r="B209" s="36"/>
      <c r="C209" s="194" t="s">
        <v>480</v>
      </c>
      <c r="D209" s="194" t="s">
        <v>119</v>
      </c>
      <c r="E209" s="195" t="s">
        <v>481</v>
      </c>
      <c r="F209" s="196" t="s">
        <v>482</v>
      </c>
      <c r="G209" s="197" t="s">
        <v>122</v>
      </c>
      <c r="H209" s="198">
        <v>1</v>
      </c>
      <c r="I209" s="199"/>
      <c r="J209" s="200">
        <f>ROUND(I209*H209,2)</f>
        <v>0</v>
      </c>
      <c r="K209" s="201"/>
      <c r="L209" s="202"/>
      <c r="M209" s="203" t="s">
        <v>1</v>
      </c>
      <c r="N209" s="204" t="s">
        <v>43</v>
      </c>
      <c r="O209" s="88"/>
      <c r="P209" s="205">
        <f>O209*H209</f>
        <v>0</v>
      </c>
      <c r="Q209" s="205">
        <v>0</v>
      </c>
      <c r="R209" s="205">
        <f>Q209*H209</f>
        <v>0</v>
      </c>
      <c r="S209" s="205">
        <v>0</v>
      </c>
      <c r="T209" s="20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7" t="s">
        <v>204</v>
      </c>
      <c r="AT209" s="207" t="s">
        <v>119</v>
      </c>
      <c r="AU209" s="207" t="s">
        <v>78</v>
      </c>
      <c r="AY209" s="14" t="s">
        <v>124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14" t="s">
        <v>21</v>
      </c>
      <c r="BK209" s="208">
        <f>ROUND(I209*H209,2)</f>
        <v>0</v>
      </c>
      <c r="BL209" s="14" t="s">
        <v>204</v>
      </c>
      <c r="BM209" s="207" t="s">
        <v>483</v>
      </c>
    </row>
    <row r="210" spans="1:65" s="2" customFormat="1" ht="44.25" customHeight="1">
      <c r="A210" s="35"/>
      <c r="B210" s="36"/>
      <c r="C210" s="194" t="s">
        <v>484</v>
      </c>
      <c r="D210" s="194" t="s">
        <v>119</v>
      </c>
      <c r="E210" s="195" t="s">
        <v>485</v>
      </c>
      <c r="F210" s="196" t="s">
        <v>486</v>
      </c>
      <c r="G210" s="197" t="s">
        <v>122</v>
      </c>
      <c r="H210" s="198">
        <v>1</v>
      </c>
      <c r="I210" s="199"/>
      <c r="J210" s="200">
        <f>ROUND(I210*H210,2)</f>
        <v>0</v>
      </c>
      <c r="K210" s="201"/>
      <c r="L210" s="202"/>
      <c r="M210" s="203" t="s">
        <v>1</v>
      </c>
      <c r="N210" s="204" t="s">
        <v>43</v>
      </c>
      <c r="O210" s="88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7" t="s">
        <v>204</v>
      </c>
      <c r="AT210" s="207" t="s">
        <v>119</v>
      </c>
      <c r="AU210" s="207" t="s">
        <v>78</v>
      </c>
      <c r="AY210" s="14" t="s">
        <v>124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4" t="s">
        <v>21</v>
      </c>
      <c r="BK210" s="208">
        <f>ROUND(I210*H210,2)</f>
        <v>0</v>
      </c>
      <c r="BL210" s="14" t="s">
        <v>204</v>
      </c>
      <c r="BM210" s="207" t="s">
        <v>487</v>
      </c>
    </row>
    <row r="211" spans="1:65" s="2" customFormat="1" ht="44.25" customHeight="1">
      <c r="A211" s="35"/>
      <c r="B211" s="36"/>
      <c r="C211" s="194" t="s">
        <v>488</v>
      </c>
      <c r="D211" s="194" t="s">
        <v>119</v>
      </c>
      <c r="E211" s="195" t="s">
        <v>489</v>
      </c>
      <c r="F211" s="196" t="s">
        <v>490</v>
      </c>
      <c r="G211" s="197" t="s">
        <v>122</v>
      </c>
      <c r="H211" s="198">
        <v>1</v>
      </c>
      <c r="I211" s="199"/>
      <c r="J211" s="200">
        <f>ROUND(I211*H211,2)</f>
        <v>0</v>
      </c>
      <c r="K211" s="201"/>
      <c r="L211" s="202"/>
      <c r="M211" s="203" t="s">
        <v>1</v>
      </c>
      <c r="N211" s="204" t="s">
        <v>43</v>
      </c>
      <c r="O211" s="88"/>
      <c r="P211" s="205">
        <f>O211*H211</f>
        <v>0</v>
      </c>
      <c r="Q211" s="205">
        <v>0</v>
      </c>
      <c r="R211" s="205">
        <f>Q211*H211</f>
        <v>0</v>
      </c>
      <c r="S211" s="205">
        <v>0</v>
      </c>
      <c r="T211" s="20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7" t="s">
        <v>204</v>
      </c>
      <c r="AT211" s="207" t="s">
        <v>119</v>
      </c>
      <c r="AU211" s="207" t="s">
        <v>78</v>
      </c>
      <c r="AY211" s="14" t="s">
        <v>124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4" t="s">
        <v>21</v>
      </c>
      <c r="BK211" s="208">
        <f>ROUND(I211*H211,2)</f>
        <v>0</v>
      </c>
      <c r="BL211" s="14" t="s">
        <v>204</v>
      </c>
      <c r="BM211" s="207" t="s">
        <v>491</v>
      </c>
    </row>
    <row r="212" spans="1:65" s="2" customFormat="1" ht="44.25" customHeight="1">
      <c r="A212" s="35"/>
      <c r="B212" s="36"/>
      <c r="C212" s="194" t="s">
        <v>492</v>
      </c>
      <c r="D212" s="194" t="s">
        <v>119</v>
      </c>
      <c r="E212" s="195" t="s">
        <v>493</v>
      </c>
      <c r="F212" s="196" t="s">
        <v>494</v>
      </c>
      <c r="G212" s="197" t="s">
        <v>122</v>
      </c>
      <c r="H212" s="198">
        <v>1</v>
      </c>
      <c r="I212" s="199"/>
      <c r="J212" s="200">
        <f>ROUND(I212*H212,2)</f>
        <v>0</v>
      </c>
      <c r="K212" s="201"/>
      <c r="L212" s="202"/>
      <c r="M212" s="203" t="s">
        <v>1</v>
      </c>
      <c r="N212" s="204" t="s">
        <v>43</v>
      </c>
      <c r="O212" s="88"/>
      <c r="P212" s="205">
        <f>O212*H212</f>
        <v>0</v>
      </c>
      <c r="Q212" s="205">
        <v>0</v>
      </c>
      <c r="R212" s="205">
        <f>Q212*H212</f>
        <v>0</v>
      </c>
      <c r="S212" s="205">
        <v>0</v>
      </c>
      <c r="T212" s="20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7" t="s">
        <v>204</v>
      </c>
      <c r="AT212" s="207" t="s">
        <v>119</v>
      </c>
      <c r="AU212" s="207" t="s">
        <v>78</v>
      </c>
      <c r="AY212" s="14" t="s">
        <v>124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14" t="s">
        <v>21</v>
      </c>
      <c r="BK212" s="208">
        <f>ROUND(I212*H212,2)</f>
        <v>0</v>
      </c>
      <c r="BL212" s="14" t="s">
        <v>204</v>
      </c>
      <c r="BM212" s="207" t="s">
        <v>495</v>
      </c>
    </row>
    <row r="213" spans="1:65" s="2" customFormat="1" ht="44.25" customHeight="1">
      <c r="A213" s="35"/>
      <c r="B213" s="36"/>
      <c r="C213" s="194" t="s">
        <v>496</v>
      </c>
      <c r="D213" s="194" t="s">
        <v>119</v>
      </c>
      <c r="E213" s="195" t="s">
        <v>497</v>
      </c>
      <c r="F213" s="196" t="s">
        <v>498</v>
      </c>
      <c r="G213" s="197" t="s">
        <v>122</v>
      </c>
      <c r="H213" s="198">
        <v>1</v>
      </c>
      <c r="I213" s="199"/>
      <c r="J213" s="200">
        <f>ROUND(I213*H213,2)</f>
        <v>0</v>
      </c>
      <c r="K213" s="201"/>
      <c r="L213" s="202"/>
      <c r="M213" s="203" t="s">
        <v>1</v>
      </c>
      <c r="N213" s="204" t="s">
        <v>43</v>
      </c>
      <c r="O213" s="88"/>
      <c r="P213" s="205">
        <f>O213*H213</f>
        <v>0</v>
      </c>
      <c r="Q213" s="205">
        <v>0</v>
      </c>
      <c r="R213" s="205">
        <f>Q213*H213</f>
        <v>0</v>
      </c>
      <c r="S213" s="205">
        <v>0</v>
      </c>
      <c r="T213" s="20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7" t="s">
        <v>204</v>
      </c>
      <c r="AT213" s="207" t="s">
        <v>119</v>
      </c>
      <c r="AU213" s="207" t="s">
        <v>78</v>
      </c>
      <c r="AY213" s="14" t="s">
        <v>124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14" t="s">
        <v>21</v>
      </c>
      <c r="BK213" s="208">
        <f>ROUND(I213*H213,2)</f>
        <v>0</v>
      </c>
      <c r="BL213" s="14" t="s">
        <v>204</v>
      </c>
      <c r="BM213" s="207" t="s">
        <v>499</v>
      </c>
    </row>
    <row r="214" spans="1:65" s="2" customFormat="1" ht="44.25" customHeight="1">
      <c r="A214" s="35"/>
      <c r="B214" s="36"/>
      <c r="C214" s="194" t="s">
        <v>500</v>
      </c>
      <c r="D214" s="194" t="s">
        <v>119</v>
      </c>
      <c r="E214" s="195" t="s">
        <v>501</v>
      </c>
      <c r="F214" s="196" t="s">
        <v>502</v>
      </c>
      <c r="G214" s="197" t="s">
        <v>122</v>
      </c>
      <c r="H214" s="198">
        <v>1</v>
      </c>
      <c r="I214" s="199"/>
      <c r="J214" s="200">
        <f>ROUND(I214*H214,2)</f>
        <v>0</v>
      </c>
      <c r="K214" s="201"/>
      <c r="L214" s="202"/>
      <c r="M214" s="203" t="s">
        <v>1</v>
      </c>
      <c r="N214" s="204" t="s">
        <v>43</v>
      </c>
      <c r="O214" s="88"/>
      <c r="P214" s="205">
        <f>O214*H214</f>
        <v>0</v>
      </c>
      <c r="Q214" s="205">
        <v>0</v>
      </c>
      <c r="R214" s="205">
        <f>Q214*H214</f>
        <v>0</v>
      </c>
      <c r="S214" s="205">
        <v>0</v>
      </c>
      <c r="T214" s="20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7" t="s">
        <v>204</v>
      </c>
      <c r="AT214" s="207" t="s">
        <v>119</v>
      </c>
      <c r="AU214" s="207" t="s">
        <v>78</v>
      </c>
      <c r="AY214" s="14" t="s">
        <v>124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4" t="s">
        <v>21</v>
      </c>
      <c r="BK214" s="208">
        <f>ROUND(I214*H214,2)</f>
        <v>0</v>
      </c>
      <c r="BL214" s="14" t="s">
        <v>204</v>
      </c>
      <c r="BM214" s="207" t="s">
        <v>503</v>
      </c>
    </row>
    <row r="215" spans="1:65" s="2" customFormat="1" ht="44.25" customHeight="1">
      <c r="A215" s="35"/>
      <c r="B215" s="36"/>
      <c r="C215" s="194" t="s">
        <v>504</v>
      </c>
      <c r="D215" s="194" t="s">
        <v>119</v>
      </c>
      <c r="E215" s="195" t="s">
        <v>505</v>
      </c>
      <c r="F215" s="196" t="s">
        <v>506</v>
      </c>
      <c r="G215" s="197" t="s">
        <v>122</v>
      </c>
      <c r="H215" s="198">
        <v>1</v>
      </c>
      <c r="I215" s="199"/>
      <c r="J215" s="200">
        <f>ROUND(I215*H215,2)</f>
        <v>0</v>
      </c>
      <c r="K215" s="201"/>
      <c r="L215" s="202"/>
      <c r="M215" s="203" t="s">
        <v>1</v>
      </c>
      <c r="N215" s="204" t="s">
        <v>43</v>
      </c>
      <c r="O215" s="88"/>
      <c r="P215" s="205">
        <f>O215*H215</f>
        <v>0</v>
      </c>
      <c r="Q215" s="205">
        <v>0</v>
      </c>
      <c r="R215" s="205">
        <f>Q215*H215</f>
        <v>0</v>
      </c>
      <c r="S215" s="205">
        <v>0</v>
      </c>
      <c r="T215" s="20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7" t="s">
        <v>204</v>
      </c>
      <c r="AT215" s="207" t="s">
        <v>119</v>
      </c>
      <c r="AU215" s="207" t="s">
        <v>78</v>
      </c>
      <c r="AY215" s="14" t="s">
        <v>124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4" t="s">
        <v>21</v>
      </c>
      <c r="BK215" s="208">
        <f>ROUND(I215*H215,2)</f>
        <v>0</v>
      </c>
      <c r="BL215" s="14" t="s">
        <v>204</v>
      </c>
      <c r="BM215" s="207" t="s">
        <v>507</v>
      </c>
    </row>
    <row r="216" spans="1:65" s="2" customFormat="1" ht="44.25" customHeight="1">
      <c r="A216" s="35"/>
      <c r="B216" s="36"/>
      <c r="C216" s="194" t="s">
        <v>508</v>
      </c>
      <c r="D216" s="194" t="s">
        <v>119</v>
      </c>
      <c r="E216" s="195" t="s">
        <v>509</v>
      </c>
      <c r="F216" s="196" t="s">
        <v>510</v>
      </c>
      <c r="G216" s="197" t="s">
        <v>122</v>
      </c>
      <c r="H216" s="198">
        <v>1</v>
      </c>
      <c r="I216" s="199"/>
      <c r="J216" s="200">
        <f>ROUND(I216*H216,2)</f>
        <v>0</v>
      </c>
      <c r="K216" s="201"/>
      <c r="L216" s="202"/>
      <c r="M216" s="203" t="s">
        <v>1</v>
      </c>
      <c r="N216" s="204" t="s">
        <v>43</v>
      </c>
      <c r="O216" s="88"/>
      <c r="P216" s="205">
        <f>O216*H216</f>
        <v>0</v>
      </c>
      <c r="Q216" s="205">
        <v>0</v>
      </c>
      <c r="R216" s="205">
        <f>Q216*H216</f>
        <v>0</v>
      </c>
      <c r="S216" s="205">
        <v>0</v>
      </c>
      <c r="T216" s="20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7" t="s">
        <v>204</v>
      </c>
      <c r="AT216" s="207" t="s">
        <v>119</v>
      </c>
      <c r="AU216" s="207" t="s">
        <v>78</v>
      </c>
      <c r="AY216" s="14" t="s">
        <v>124</v>
      </c>
      <c r="BE216" s="208">
        <f>IF(N216="základní",J216,0)</f>
        <v>0</v>
      </c>
      <c r="BF216" s="208">
        <f>IF(N216="snížená",J216,0)</f>
        <v>0</v>
      </c>
      <c r="BG216" s="208">
        <f>IF(N216="zákl. přenesená",J216,0)</f>
        <v>0</v>
      </c>
      <c r="BH216" s="208">
        <f>IF(N216="sníž. přenesená",J216,0)</f>
        <v>0</v>
      </c>
      <c r="BI216" s="208">
        <f>IF(N216="nulová",J216,0)</f>
        <v>0</v>
      </c>
      <c r="BJ216" s="14" t="s">
        <v>21</v>
      </c>
      <c r="BK216" s="208">
        <f>ROUND(I216*H216,2)</f>
        <v>0</v>
      </c>
      <c r="BL216" s="14" t="s">
        <v>204</v>
      </c>
      <c r="BM216" s="207" t="s">
        <v>511</v>
      </c>
    </row>
    <row r="217" spans="1:65" s="2" customFormat="1" ht="44.25" customHeight="1">
      <c r="A217" s="35"/>
      <c r="B217" s="36"/>
      <c r="C217" s="194" t="s">
        <v>512</v>
      </c>
      <c r="D217" s="194" t="s">
        <v>119</v>
      </c>
      <c r="E217" s="195" t="s">
        <v>513</v>
      </c>
      <c r="F217" s="196" t="s">
        <v>514</v>
      </c>
      <c r="G217" s="197" t="s">
        <v>122</v>
      </c>
      <c r="H217" s="198">
        <v>1</v>
      </c>
      <c r="I217" s="199"/>
      <c r="J217" s="200">
        <f>ROUND(I217*H217,2)</f>
        <v>0</v>
      </c>
      <c r="K217" s="201"/>
      <c r="L217" s="202"/>
      <c r="M217" s="203" t="s">
        <v>1</v>
      </c>
      <c r="N217" s="204" t="s">
        <v>43</v>
      </c>
      <c r="O217" s="88"/>
      <c r="P217" s="205">
        <f>O217*H217</f>
        <v>0</v>
      </c>
      <c r="Q217" s="205">
        <v>0</v>
      </c>
      <c r="R217" s="205">
        <f>Q217*H217</f>
        <v>0</v>
      </c>
      <c r="S217" s="205">
        <v>0</v>
      </c>
      <c r="T217" s="20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7" t="s">
        <v>204</v>
      </c>
      <c r="AT217" s="207" t="s">
        <v>119</v>
      </c>
      <c r="AU217" s="207" t="s">
        <v>78</v>
      </c>
      <c r="AY217" s="14" t="s">
        <v>124</v>
      </c>
      <c r="BE217" s="208">
        <f>IF(N217="základní",J217,0)</f>
        <v>0</v>
      </c>
      <c r="BF217" s="208">
        <f>IF(N217="snížená",J217,0)</f>
        <v>0</v>
      </c>
      <c r="BG217" s="208">
        <f>IF(N217="zákl. přenesená",J217,0)</f>
        <v>0</v>
      </c>
      <c r="BH217" s="208">
        <f>IF(N217="sníž. přenesená",J217,0)</f>
        <v>0</v>
      </c>
      <c r="BI217" s="208">
        <f>IF(N217="nulová",J217,0)</f>
        <v>0</v>
      </c>
      <c r="BJ217" s="14" t="s">
        <v>21</v>
      </c>
      <c r="BK217" s="208">
        <f>ROUND(I217*H217,2)</f>
        <v>0</v>
      </c>
      <c r="BL217" s="14" t="s">
        <v>204</v>
      </c>
      <c r="BM217" s="207" t="s">
        <v>515</v>
      </c>
    </row>
    <row r="218" spans="1:65" s="2" customFormat="1" ht="44.25" customHeight="1">
      <c r="A218" s="35"/>
      <c r="B218" s="36"/>
      <c r="C218" s="194" t="s">
        <v>516</v>
      </c>
      <c r="D218" s="194" t="s">
        <v>119</v>
      </c>
      <c r="E218" s="195" t="s">
        <v>517</v>
      </c>
      <c r="F218" s="196" t="s">
        <v>518</v>
      </c>
      <c r="G218" s="197" t="s">
        <v>122</v>
      </c>
      <c r="H218" s="198">
        <v>1</v>
      </c>
      <c r="I218" s="199"/>
      <c r="J218" s="200">
        <f>ROUND(I218*H218,2)</f>
        <v>0</v>
      </c>
      <c r="K218" s="201"/>
      <c r="L218" s="202"/>
      <c r="M218" s="203" t="s">
        <v>1</v>
      </c>
      <c r="N218" s="204" t="s">
        <v>43</v>
      </c>
      <c r="O218" s="88"/>
      <c r="P218" s="205">
        <f>O218*H218</f>
        <v>0</v>
      </c>
      <c r="Q218" s="205">
        <v>0</v>
      </c>
      <c r="R218" s="205">
        <f>Q218*H218</f>
        <v>0</v>
      </c>
      <c r="S218" s="205">
        <v>0</v>
      </c>
      <c r="T218" s="20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7" t="s">
        <v>204</v>
      </c>
      <c r="AT218" s="207" t="s">
        <v>119</v>
      </c>
      <c r="AU218" s="207" t="s">
        <v>78</v>
      </c>
      <c r="AY218" s="14" t="s">
        <v>124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4" t="s">
        <v>21</v>
      </c>
      <c r="BK218" s="208">
        <f>ROUND(I218*H218,2)</f>
        <v>0</v>
      </c>
      <c r="BL218" s="14" t="s">
        <v>204</v>
      </c>
      <c r="BM218" s="207" t="s">
        <v>519</v>
      </c>
    </row>
    <row r="219" spans="1:65" s="2" customFormat="1" ht="44.25" customHeight="1">
      <c r="A219" s="35"/>
      <c r="B219" s="36"/>
      <c r="C219" s="194" t="s">
        <v>520</v>
      </c>
      <c r="D219" s="194" t="s">
        <v>119</v>
      </c>
      <c r="E219" s="195" t="s">
        <v>521</v>
      </c>
      <c r="F219" s="196" t="s">
        <v>522</v>
      </c>
      <c r="G219" s="197" t="s">
        <v>122</v>
      </c>
      <c r="H219" s="198">
        <v>1</v>
      </c>
      <c r="I219" s="199"/>
      <c r="J219" s="200">
        <f>ROUND(I219*H219,2)</f>
        <v>0</v>
      </c>
      <c r="K219" s="201"/>
      <c r="L219" s="202"/>
      <c r="M219" s="203" t="s">
        <v>1</v>
      </c>
      <c r="N219" s="204" t="s">
        <v>43</v>
      </c>
      <c r="O219" s="88"/>
      <c r="P219" s="205">
        <f>O219*H219</f>
        <v>0</v>
      </c>
      <c r="Q219" s="205">
        <v>0</v>
      </c>
      <c r="R219" s="205">
        <f>Q219*H219</f>
        <v>0</v>
      </c>
      <c r="S219" s="205">
        <v>0</v>
      </c>
      <c r="T219" s="20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7" t="s">
        <v>204</v>
      </c>
      <c r="AT219" s="207" t="s">
        <v>119</v>
      </c>
      <c r="AU219" s="207" t="s">
        <v>78</v>
      </c>
      <c r="AY219" s="14" t="s">
        <v>124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4" t="s">
        <v>21</v>
      </c>
      <c r="BK219" s="208">
        <f>ROUND(I219*H219,2)</f>
        <v>0</v>
      </c>
      <c r="BL219" s="14" t="s">
        <v>204</v>
      </c>
      <c r="BM219" s="207" t="s">
        <v>523</v>
      </c>
    </row>
    <row r="220" spans="1:65" s="2" customFormat="1" ht="44.25" customHeight="1">
      <c r="A220" s="35"/>
      <c r="B220" s="36"/>
      <c r="C220" s="194" t="s">
        <v>524</v>
      </c>
      <c r="D220" s="194" t="s">
        <v>119</v>
      </c>
      <c r="E220" s="195" t="s">
        <v>525</v>
      </c>
      <c r="F220" s="196" t="s">
        <v>526</v>
      </c>
      <c r="G220" s="197" t="s">
        <v>122</v>
      </c>
      <c r="H220" s="198">
        <v>1</v>
      </c>
      <c r="I220" s="199"/>
      <c r="J220" s="200">
        <f>ROUND(I220*H220,2)</f>
        <v>0</v>
      </c>
      <c r="K220" s="201"/>
      <c r="L220" s="202"/>
      <c r="M220" s="203" t="s">
        <v>1</v>
      </c>
      <c r="N220" s="204" t="s">
        <v>43</v>
      </c>
      <c r="O220" s="88"/>
      <c r="P220" s="205">
        <f>O220*H220</f>
        <v>0</v>
      </c>
      <c r="Q220" s="205">
        <v>0</v>
      </c>
      <c r="R220" s="205">
        <f>Q220*H220</f>
        <v>0</v>
      </c>
      <c r="S220" s="205">
        <v>0</v>
      </c>
      <c r="T220" s="20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7" t="s">
        <v>204</v>
      </c>
      <c r="AT220" s="207" t="s">
        <v>119</v>
      </c>
      <c r="AU220" s="207" t="s">
        <v>78</v>
      </c>
      <c r="AY220" s="14" t="s">
        <v>124</v>
      </c>
      <c r="BE220" s="208">
        <f>IF(N220="základní",J220,0)</f>
        <v>0</v>
      </c>
      <c r="BF220" s="208">
        <f>IF(N220="snížená",J220,0)</f>
        <v>0</v>
      </c>
      <c r="BG220" s="208">
        <f>IF(N220="zákl. přenesená",J220,0)</f>
        <v>0</v>
      </c>
      <c r="BH220" s="208">
        <f>IF(N220="sníž. přenesená",J220,0)</f>
        <v>0</v>
      </c>
      <c r="BI220" s="208">
        <f>IF(N220="nulová",J220,0)</f>
        <v>0</v>
      </c>
      <c r="BJ220" s="14" t="s">
        <v>21</v>
      </c>
      <c r="BK220" s="208">
        <f>ROUND(I220*H220,2)</f>
        <v>0</v>
      </c>
      <c r="BL220" s="14" t="s">
        <v>204</v>
      </c>
      <c r="BM220" s="207" t="s">
        <v>527</v>
      </c>
    </row>
    <row r="221" spans="1:65" s="2" customFormat="1" ht="44.25" customHeight="1">
      <c r="A221" s="35"/>
      <c r="B221" s="36"/>
      <c r="C221" s="194" t="s">
        <v>528</v>
      </c>
      <c r="D221" s="194" t="s">
        <v>119</v>
      </c>
      <c r="E221" s="195" t="s">
        <v>529</v>
      </c>
      <c r="F221" s="196" t="s">
        <v>530</v>
      </c>
      <c r="G221" s="197" t="s">
        <v>122</v>
      </c>
      <c r="H221" s="198">
        <v>1</v>
      </c>
      <c r="I221" s="199"/>
      <c r="J221" s="200">
        <f>ROUND(I221*H221,2)</f>
        <v>0</v>
      </c>
      <c r="K221" s="201"/>
      <c r="L221" s="202"/>
      <c r="M221" s="203" t="s">
        <v>1</v>
      </c>
      <c r="N221" s="204" t="s">
        <v>43</v>
      </c>
      <c r="O221" s="88"/>
      <c r="P221" s="205">
        <f>O221*H221</f>
        <v>0</v>
      </c>
      <c r="Q221" s="205">
        <v>0</v>
      </c>
      <c r="R221" s="205">
        <f>Q221*H221</f>
        <v>0</v>
      </c>
      <c r="S221" s="205">
        <v>0</v>
      </c>
      <c r="T221" s="20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7" t="s">
        <v>204</v>
      </c>
      <c r="AT221" s="207" t="s">
        <v>119</v>
      </c>
      <c r="AU221" s="207" t="s">
        <v>78</v>
      </c>
      <c r="AY221" s="14" t="s">
        <v>124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4" t="s">
        <v>21</v>
      </c>
      <c r="BK221" s="208">
        <f>ROUND(I221*H221,2)</f>
        <v>0</v>
      </c>
      <c r="BL221" s="14" t="s">
        <v>204</v>
      </c>
      <c r="BM221" s="207" t="s">
        <v>531</v>
      </c>
    </row>
    <row r="222" spans="1:65" s="2" customFormat="1" ht="44.25" customHeight="1">
      <c r="A222" s="35"/>
      <c r="B222" s="36"/>
      <c r="C222" s="194" t="s">
        <v>532</v>
      </c>
      <c r="D222" s="194" t="s">
        <v>119</v>
      </c>
      <c r="E222" s="195" t="s">
        <v>533</v>
      </c>
      <c r="F222" s="196" t="s">
        <v>534</v>
      </c>
      <c r="G222" s="197" t="s">
        <v>122</v>
      </c>
      <c r="H222" s="198">
        <v>1</v>
      </c>
      <c r="I222" s="199"/>
      <c r="J222" s="200">
        <f>ROUND(I222*H222,2)</f>
        <v>0</v>
      </c>
      <c r="K222" s="201"/>
      <c r="L222" s="202"/>
      <c r="M222" s="203" t="s">
        <v>1</v>
      </c>
      <c r="N222" s="204" t="s">
        <v>43</v>
      </c>
      <c r="O222" s="88"/>
      <c r="P222" s="205">
        <f>O222*H222</f>
        <v>0</v>
      </c>
      <c r="Q222" s="205">
        <v>0</v>
      </c>
      <c r="R222" s="205">
        <f>Q222*H222</f>
        <v>0</v>
      </c>
      <c r="S222" s="205">
        <v>0</v>
      </c>
      <c r="T222" s="20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7" t="s">
        <v>204</v>
      </c>
      <c r="AT222" s="207" t="s">
        <v>119</v>
      </c>
      <c r="AU222" s="207" t="s">
        <v>78</v>
      </c>
      <c r="AY222" s="14" t="s">
        <v>124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14" t="s">
        <v>21</v>
      </c>
      <c r="BK222" s="208">
        <f>ROUND(I222*H222,2)</f>
        <v>0</v>
      </c>
      <c r="BL222" s="14" t="s">
        <v>204</v>
      </c>
      <c r="BM222" s="207" t="s">
        <v>535</v>
      </c>
    </row>
    <row r="223" spans="1:65" s="2" customFormat="1" ht="44.25" customHeight="1">
      <c r="A223" s="35"/>
      <c r="B223" s="36"/>
      <c r="C223" s="194" t="s">
        <v>536</v>
      </c>
      <c r="D223" s="194" t="s">
        <v>119</v>
      </c>
      <c r="E223" s="195" t="s">
        <v>537</v>
      </c>
      <c r="F223" s="196" t="s">
        <v>538</v>
      </c>
      <c r="G223" s="197" t="s">
        <v>122</v>
      </c>
      <c r="H223" s="198">
        <v>1</v>
      </c>
      <c r="I223" s="199"/>
      <c r="J223" s="200">
        <f>ROUND(I223*H223,2)</f>
        <v>0</v>
      </c>
      <c r="K223" s="201"/>
      <c r="L223" s="202"/>
      <c r="M223" s="203" t="s">
        <v>1</v>
      </c>
      <c r="N223" s="204" t="s">
        <v>43</v>
      </c>
      <c r="O223" s="88"/>
      <c r="P223" s="205">
        <f>O223*H223</f>
        <v>0</v>
      </c>
      <c r="Q223" s="205">
        <v>0</v>
      </c>
      <c r="R223" s="205">
        <f>Q223*H223</f>
        <v>0</v>
      </c>
      <c r="S223" s="205">
        <v>0</v>
      </c>
      <c r="T223" s="20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7" t="s">
        <v>204</v>
      </c>
      <c r="AT223" s="207" t="s">
        <v>119</v>
      </c>
      <c r="AU223" s="207" t="s">
        <v>78</v>
      </c>
      <c r="AY223" s="14" t="s">
        <v>124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4" t="s">
        <v>21</v>
      </c>
      <c r="BK223" s="208">
        <f>ROUND(I223*H223,2)</f>
        <v>0</v>
      </c>
      <c r="BL223" s="14" t="s">
        <v>204</v>
      </c>
      <c r="BM223" s="207" t="s">
        <v>539</v>
      </c>
    </row>
    <row r="224" spans="1:65" s="2" customFormat="1" ht="21.75" customHeight="1">
      <c r="A224" s="35"/>
      <c r="B224" s="36"/>
      <c r="C224" s="194" t="s">
        <v>540</v>
      </c>
      <c r="D224" s="194" t="s">
        <v>119</v>
      </c>
      <c r="E224" s="195" t="s">
        <v>541</v>
      </c>
      <c r="F224" s="196" t="s">
        <v>542</v>
      </c>
      <c r="G224" s="197" t="s">
        <v>122</v>
      </c>
      <c r="H224" s="198">
        <v>1</v>
      </c>
      <c r="I224" s="199"/>
      <c r="J224" s="200">
        <f>ROUND(I224*H224,2)</f>
        <v>0</v>
      </c>
      <c r="K224" s="201"/>
      <c r="L224" s="202"/>
      <c r="M224" s="203" t="s">
        <v>1</v>
      </c>
      <c r="N224" s="204" t="s">
        <v>43</v>
      </c>
      <c r="O224" s="88"/>
      <c r="P224" s="205">
        <f>O224*H224</f>
        <v>0</v>
      </c>
      <c r="Q224" s="205">
        <v>0</v>
      </c>
      <c r="R224" s="205">
        <f>Q224*H224</f>
        <v>0</v>
      </c>
      <c r="S224" s="205">
        <v>0</v>
      </c>
      <c r="T224" s="20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7" t="s">
        <v>204</v>
      </c>
      <c r="AT224" s="207" t="s">
        <v>119</v>
      </c>
      <c r="AU224" s="207" t="s">
        <v>78</v>
      </c>
      <c r="AY224" s="14" t="s">
        <v>124</v>
      </c>
      <c r="BE224" s="208">
        <f>IF(N224="základní",J224,0)</f>
        <v>0</v>
      </c>
      <c r="BF224" s="208">
        <f>IF(N224="snížená",J224,0)</f>
        <v>0</v>
      </c>
      <c r="BG224" s="208">
        <f>IF(N224="zákl. přenesená",J224,0)</f>
        <v>0</v>
      </c>
      <c r="BH224" s="208">
        <f>IF(N224="sníž. přenesená",J224,0)</f>
        <v>0</v>
      </c>
      <c r="BI224" s="208">
        <f>IF(N224="nulová",J224,0)</f>
        <v>0</v>
      </c>
      <c r="BJ224" s="14" t="s">
        <v>21</v>
      </c>
      <c r="BK224" s="208">
        <f>ROUND(I224*H224,2)</f>
        <v>0</v>
      </c>
      <c r="BL224" s="14" t="s">
        <v>204</v>
      </c>
      <c r="BM224" s="207" t="s">
        <v>543</v>
      </c>
    </row>
    <row r="225" spans="1:65" s="2" customFormat="1" ht="21.75" customHeight="1">
      <c r="A225" s="35"/>
      <c r="B225" s="36"/>
      <c r="C225" s="194" t="s">
        <v>544</v>
      </c>
      <c r="D225" s="194" t="s">
        <v>119</v>
      </c>
      <c r="E225" s="195" t="s">
        <v>545</v>
      </c>
      <c r="F225" s="196" t="s">
        <v>546</v>
      </c>
      <c r="G225" s="197" t="s">
        <v>122</v>
      </c>
      <c r="H225" s="198">
        <v>1</v>
      </c>
      <c r="I225" s="199"/>
      <c r="J225" s="200">
        <f>ROUND(I225*H225,2)</f>
        <v>0</v>
      </c>
      <c r="K225" s="201"/>
      <c r="L225" s="202"/>
      <c r="M225" s="203" t="s">
        <v>1</v>
      </c>
      <c r="N225" s="204" t="s">
        <v>43</v>
      </c>
      <c r="O225" s="88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6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7" t="s">
        <v>204</v>
      </c>
      <c r="AT225" s="207" t="s">
        <v>119</v>
      </c>
      <c r="AU225" s="207" t="s">
        <v>78</v>
      </c>
      <c r="AY225" s="14" t="s">
        <v>124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4" t="s">
        <v>21</v>
      </c>
      <c r="BK225" s="208">
        <f>ROUND(I225*H225,2)</f>
        <v>0</v>
      </c>
      <c r="BL225" s="14" t="s">
        <v>204</v>
      </c>
      <c r="BM225" s="207" t="s">
        <v>547</v>
      </c>
    </row>
    <row r="226" spans="1:65" s="2" customFormat="1" ht="44.25" customHeight="1">
      <c r="A226" s="35"/>
      <c r="B226" s="36"/>
      <c r="C226" s="194" t="s">
        <v>548</v>
      </c>
      <c r="D226" s="194" t="s">
        <v>119</v>
      </c>
      <c r="E226" s="195" t="s">
        <v>549</v>
      </c>
      <c r="F226" s="196" t="s">
        <v>550</v>
      </c>
      <c r="G226" s="197" t="s">
        <v>122</v>
      </c>
      <c r="H226" s="198">
        <v>1</v>
      </c>
      <c r="I226" s="199"/>
      <c r="J226" s="200">
        <f>ROUND(I226*H226,2)</f>
        <v>0</v>
      </c>
      <c r="K226" s="201"/>
      <c r="L226" s="202"/>
      <c r="M226" s="203" t="s">
        <v>1</v>
      </c>
      <c r="N226" s="204" t="s">
        <v>43</v>
      </c>
      <c r="O226" s="88"/>
      <c r="P226" s="205">
        <f>O226*H226</f>
        <v>0</v>
      </c>
      <c r="Q226" s="205">
        <v>0</v>
      </c>
      <c r="R226" s="205">
        <f>Q226*H226</f>
        <v>0</v>
      </c>
      <c r="S226" s="205">
        <v>0</v>
      </c>
      <c r="T226" s="20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7" t="s">
        <v>204</v>
      </c>
      <c r="AT226" s="207" t="s">
        <v>119</v>
      </c>
      <c r="AU226" s="207" t="s">
        <v>78</v>
      </c>
      <c r="AY226" s="14" t="s">
        <v>124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14" t="s">
        <v>21</v>
      </c>
      <c r="BK226" s="208">
        <f>ROUND(I226*H226,2)</f>
        <v>0</v>
      </c>
      <c r="BL226" s="14" t="s">
        <v>204</v>
      </c>
      <c r="BM226" s="207" t="s">
        <v>551</v>
      </c>
    </row>
    <row r="227" spans="1:65" s="2" customFormat="1" ht="21.75" customHeight="1">
      <c r="A227" s="35"/>
      <c r="B227" s="36"/>
      <c r="C227" s="194" t="s">
        <v>552</v>
      </c>
      <c r="D227" s="194" t="s">
        <v>119</v>
      </c>
      <c r="E227" s="195" t="s">
        <v>553</v>
      </c>
      <c r="F227" s="196" t="s">
        <v>554</v>
      </c>
      <c r="G227" s="197" t="s">
        <v>122</v>
      </c>
      <c r="H227" s="198">
        <v>200</v>
      </c>
      <c r="I227" s="199"/>
      <c r="J227" s="200">
        <f>ROUND(I227*H227,2)</f>
        <v>0</v>
      </c>
      <c r="K227" s="201"/>
      <c r="L227" s="202"/>
      <c r="M227" s="203" t="s">
        <v>1</v>
      </c>
      <c r="N227" s="204" t="s">
        <v>43</v>
      </c>
      <c r="O227" s="88"/>
      <c r="P227" s="205">
        <f>O227*H227</f>
        <v>0</v>
      </c>
      <c r="Q227" s="205">
        <v>0</v>
      </c>
      <c r="R227" s="205">
        <f>Q227*H227</f>
        <v>0</v>
      </c>
      <c r="S227" s="205">
        <v>0</v>
      </c>
      <c r="T227" s="20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7" t="s">
        <v>204</v>
      </c>
      <c r="AT227" s="207" t="s">
        <v>119</v>
      </c>
      <c r="AU227" s="207" t="s">
        <v>78</v>
      </c>
      <c r="AY227" s="14" t="s">
        <v>124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4" t="s">
        <v>21</v>
      </c>
      <c r="BK227" s="208">
        <f>ROUND(I227*H227,2)</f>
        <v>0</v>
      </c>
      <c r="BL227" s="14" t="s">
        <v>204</v>
      </c>
      <c r="BM227" s="207" t="s">
        <v>555</v>
      </c>
    </row>
    <row r="228" spans="1:65" s="2" customFormat="1" ht="21.75" customHeight="1">
      <c r="A228" s="35"/>
      <c r="B228" s="36"/>
      <c r="C228" s="194" t="s">
        <v>556</v>
      </c>
      <c r="D228" s="194" t="s">
        <v>119</v>
      </c>
      <c r="E228" s="195" t="s">
        <v>557</v>
      </c>
      <c r="F228" s="196" t="s">
        <v>558</v>
      </c>
      <c r="G228" s="197" t="s">
        <v>122</v>
      </c>
      <c r="H228" s="198">
        <v>200</v>
      </c>
      <c r="I228" s="199"/>
      <c r="J228" s="200">
        <f>ROUND(I228*H228,2)</f>
        <v>0</v>
      </c>
      <c r="K228" s="201"/>
      <c r="L228" s="202"/>
      <c r="M228" s="203" t="s">
        <v>1</v>
      </c>
      <c r="N228" s="204" t="s">
        <v>43</v>
      </c>
      <c r="O228" s="88"/>
      <c r="P228" s="205">
        <f>O228*H228</f>
        <v>0</v>
      </c>
      <c r="Q228" s="205">
        <v>0</v>
      </c>
      <c r="R228" s="205">
        <f>Q228*H228</f>
        <v>0</v>
      </c>
      <c r="S228" s="205">
        <v>0</v>
      </c>
      <c r="T228" s="206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7" t="s">
        <v>204</v>
      </c>
      <c r="AT228" s="207" t="s">
        <v>119</v>
      </c>
      <c r="AU228" s="207" t="s">
        <v>78</v>
      </c>
      <c r="AY228" s="14" t="s">
        <v>124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14" t="s">
        <v>21</v>
      </c>
      <c r="BK228" s="208">
        <f>ROUND(I228*H228,2)</f>
        <v>0</v>
      </c>
      <c r="BL228" s="14" t="s">
        <v>204</v>
      </c>
      <c r="BM228" s="207" t="s">
        <v>559</v>
      </c>
    </row>
    <row r="229" spans="1:65" s="2" customFormat="1" ht="21.75" customHeight="1">
      <c r="A229" s="35"/>
      <c r="B229" s="36"/>
      <c r="C229" s="194" t="s">
        <v>560</v>
      </c>
      <c r="D229" s="194" t="s">
        <v>119</v>
      </c>
      <c r="E229" s="195" t="s">
        <v>561</v>
      </c>
      <c r="F229" s="196" t="s">
        <v>562</v>
      </c>
      <c r="G229" s="197" t="s">
        <v>122</v>
      </c>
      <c r="H229" s="198">
        <v>200</v>
      </c>
      <c r="I229" s="199"/>
      <c r="J229" s="200">
        <f>ROUND(I229*H229,2)</f>
        <v>0</v>
      </c>
      <c r="K229" s="201"/>
      <c r="L229" s="202"/>
      <c r="M229" s="203" t="s">
        <v>1</v>
      </c>
      <c r="N229" s="204" t="s">
        <v>43</v>
      </c>
      <c r="O229" s="88"/>
      <c r="P229" s="205">
        <f>O229*H229</f>
        <v>0</v>
      </c>
      <c r="Q229" s="205">
        <v>0</v>
      </c>
      <c r="R229" s="205">
        <f>Q229*H229</f>
        <v>0</v>
      </c>
      <c r="S229" s="205">
        <v>0</v>
      </c>
      <c r="T229" s="20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7" t="s">
        <v>204</v>
      </c>
      <c r="AT229" s="207" t="s">
        <v>119</v>
      </c>
      <c r="AU229" s="207" t="s">
        <v>78</v>
      </c>
      <c r="AY229" s="14" t="s">
        <v>124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4" t="s">
        <v>21</v>
      </c>
      <c r="BK229" s="208">
        <f>ROUND(I229*H229,2)</f>
        <v>0</v>
      </c>
      <c r="BL229" s="14" t="s">
        <v>204</v>
      </c>
      <c r="BM229" s="207" t="s">
        <v>563</v>
      </c>
    </row>
    <row r="230" spans="1:65" s="2" customFormat="1" ht="55.5" customHeight="1">
      <c r="A230" s="35"/>
      <c r="B230" s="36"/>
      <c r="C230" s="194" t="s">
        <v>564</v>
      </c>
      <c r="D230" s="194" t="s">
        <v>119</v>
      </c>
      <c r="E230" s="195" t="s">
        <v>565</v>
      </c>
      <c r="F230" s="196" t="s">
        <v>566</v>
      </c>
      <c r="G230" s="197" t="s">
        <v>122</v>
      </c>
      <c r="H230" s="198">
        <v>60</v>
      </c>
      <c r="I230" s="199"/>
      <c r="J230" s="200">
        <f>ROUND(I230*H230,2)</f>
        <v>0</v>
      </c>
      <c r="K230" s="201"/>
      <c r="L230" s="202"/>
      <c r="M230" s="203" t="s">
        <v>1</v>
      </c>
      <c r="N230" s="204" t="s">
        <v>43</v>
      </c>
      <c r="O230" s="88"/>
      <c r="P230" s="205">
        <f>O230*H230</f>
        <v>0</v>
      </c>
      <c r="Q230" s="205">
        <v>0</v>
      </c>
      <c r="R230" s="205">
        <f>Q230*H230</f>
        <v>0</v>
      </c>
      <c r="S230" s="205">
        <v>0</v>
      </c>
      <c r="T230" s="20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7" t="s">
        <v>204</v>
      </c>
      <c r="AT230" s="207" t="s">
        <v>119</v>
      </c>
      <c r="AU230" s="207" t="s">
        <v>78</v>
      </c>
      <c r="AY230" s="14" t="s">
        <v>124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14" t="s">
        <v>21</v>
      </c>
      <c r="BK230" s="208">
        <f>ROUND(I230*H230,2)</f>
        <v>0</v>
      </c>
      <c r="BL230" s="14" t="s">
        <v>204</v>
      </c>
      <c r="BM230" s="207" t="s">
        <v>567</v>
      </c>
    </row>
    <row r="231" spans="1:65" s="2" customFormat="1" ht="55.5" customHeight="1">
      <c r="A231" s="35"/>
      <c r="B231" s="36"/>
      <c r="C231" s="194" t="s">
        <v>568</v>
      </c>
      <c r="D231" s="194" t="s">
        <v>119</v>
      </c>
      <c r="E231" s="195" t="s">
        <v>569</v>
      </c>
      <c r="F231" s="196" t="s">
        <v>570</v>
      </c>
      <c r="G231" s="197" t="s">
        <v>122</v>
      </c>
      <c r="H231" s="198">
        <v>60</v>
      </c>
      <c r="I231" s="199"/>
      <c r="J231" s="200">
        <f>ROUND(I231*H231,2)</f>
        <v>0</v>
      </c>
      <c r="K231" s="201"/>
      <c r="L231" s="202"/>
      <c r="M231" s="203" t="s">
        <v>1</v>
      </c>
      <c r="N231" s="204" t="s">
        <v>43</v>
      </c>
      <c r="O231" s="88"/>
      <c r="P231" s="205">
        <f>O231*H231</f>
        <v>0</v>
      </c>
      <c r="Q231" s="205">
        <v>0</v>
      </c>
      <c r="R231" s="205">
        <f>Q231*H231</f>
        <v>0</v>
      </c>
      <c r="S231" s="205">
        <v>0</v>
      </c>
      <c r="T231" s="20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7" t="s">
        <v>204</v>
      </c>
      <c r="AT231" s="207" t="s">
        <v>119</v>
      </c>
      <c r="AU231" s="207" t="s">
        <v>78</v>
      </c>
      <c r="AY231" s="14" t="s">
        <v>124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4" t="s">
        <v>21</v>
      </c>
      <c r="BK231" s="208">
        <f>ROUND(I231*H231,2)</f>
        <v>0</v>
      </c>
      <c r="BL231" s="14" t="s">
        <v>204</v>
      </c>
      <c r="BM231" s="207" t="s">
        <v>571</v>
      </c>
    </row>
    <row r="232" spans="1:65" s="2" customFormat="1" ht="44.25" customHeight="1">
      <c r="A232" s="35"/>
      <c r="B232" s="36"/>
      <c r="C232" s="194" t="s">
        <v>572</v>
      </c>
      <c r="D232" s="194" t="s">
        <v>119</v>
      </c>
      <c r="E232" s="195" t="s">
        <v>573</v>
      </c>
      <c r="F232" s="196" t="s">
        <v>574</v>
      </c>
      <c r="G232" s="197" t="s">
        <v>122</v>
      </c>
      <c r="H232" s="198">
        <v>60</v>
      </c>
      <c r="I232" s="199"/>
      <c r="J232" s="200">
        <f>ROUND(I232*H232,2)</f>
        <v>0</v>
      </c>
      <c r="K232" s="201"/>
      <c r="L232" s="202"/>
      <c r="M232" s="203" t="s">
        <v>1</v>
      </c>
      <c r="N232" s="204" t="s">
        <v>43</v>
      </c>
      <c r="O232" s="88"/>
      <c r="P232" s="205">
        <f>O232*H232</f>
        <v>0</v>
      </c>
      <c r="Q232" s="205">
        <v>0</v>
      </c>
      <c r="R232" s="205">
        <f>Q232*H232</f>
        <v>0</v>
      </c>
      <c r="S232" s="205">
        <v>0</v>
      </c>
      <c r="T232" s="20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7" t="s">
        <v>204</v>
      </c>
      <c r="AT232" s="207" t="s">
        <v>119</v>
      </c>
      <c r="AU232" s="207" t="s">
        <v>78</v>
      </c>
      <c r="AY232" s="14" t="s">
        <v>124</v>
      </c>
      <c r="BE232" s="208">
        <f>IF(N232="základní",J232,0)</f>
        <v>0</v>
      </c>
      <c r="BF232" s="208">
        <f>IF(N232="snížená",J232,0)</f>
        <v>0</v>
      </c>
      <c r="BG232" s="208">
        <f>IF(N232="zákl. přenesená",J232,0)</f>
        <v>0</v>
      </c>
      <c r="BH232" s="208">
        <f>IF(N232="sníž. přenesená",J232,0)</f>
        <v>0</v>
      </c>
      <c r="BI232" s="208">
        <f>IF(N232="nulová",J232,0)</f>
        <v>0</v>
      </c>
      <c r="BJ232" s="14" t="s">
        <v>21</v>
      </c>
      <c r="BK232" s="208">
        <f>ROUND(I232*H232,2)</f>
        <v>0</v>
      </c>
      <c r="BL232" s="14" t="s">
        <v>204</v>
      </c>
      <c r="BM232" s="207" t="s">
        <v>575</v>
      </c>
    </row>
    <row r="233" spans="1:65" s="2" customFormat="1" ht="44.25" customHeight="1">
      <c r="A233" s="35"/>
      <c r="B233" s="36"/>
      <c r="C233" s="194" t="s">
        <v>576</v>
      </c>
      <c r="D233" s="194" t="s">
        <v>119</v>
      </c>
      <c r="E233" s="195" t="s">
        <v>577</v>
      </c>
      <c r="F233" s="196" t="s">
        <v>578</v>
      </c>
      <c r="G233" s="197" t="s">
        <v>122</v>
      </c>
      <c r="H233" s="198">
        <v>40</v>
      </c>
      <c r="I233" s="199"/>
      <c r="J233" s="200">
        <f>ROUND(I233*H233,2)</f>
        <v>0</v>
      </c>
      <c r="K233" s="201"/>
      <c r="L233" s="202"/>
      <c r="M233" s="203" t="s">
        <v>1</v>
      </c>
      <c r="N233" s="204" t="s">
        <v>43</v>
      </c>
      <c r="O233" s="88"/>
      <c r="P233" s="205">
        <f>O233*H233</f>
        <v>0</v>
      </c>
      <c r="Q233" s="205">
        <v>0</v>
      </c>
      <c r="R233" s="205">
        <f>Q233*H233</f>
        <v>0</v>
      </c>
      <c r="S233" s="205">
        <v>0</v>
      </c>
      <c r="T233" s="20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7" t="s">
        <v>204</v>
      </c>
      <c r="AT233" s="207" t="s">
        <v>119</v>
      </c>
      <c r="AU233" s="207" t="s">
        <v>78</v>
      </c>
      <c r="AY233" s="14" t="s">
        <v>124</v>
      </c>
      <c r="BE233" s="208">
        <f>IF(N233="základní",J233,0)</f>
        <v>0</v>
      </c>
      <c r="BF233" s="208">
        <f>IF(N233="snížená",J233,0)</f>
        <v>0</v>
      </c>
      <c r="BG233" s="208">
        <f>IF(N233="zákl. přenesená",J233,0)</f>
        <v>0</v>
      </c>
      <c r="BH233" s="208">
        <f>IF(N233="sníž. přenesená",J233,0)</f>
        <v>0</v>
      </c>
      <c r="BI233" s="208">
        <f>IF(N233="nulová",J233,0)</f>
        <v>0</v>
      </c>
      <c r="BJ233" s="14" t="s">
        <v>21</v>
      </c>
      <c r="BK233" s="208">
        <f>ROUND(I233*H233,2)</f>
        <v>0</v>
      </c>
      <c r="BL233" s="14" t="s">
        <v>204</v>
      </c>
      <c r="BM233" s="207" t="s">
        <v>579</v>
      </c>
    </row>
    <row r="234" spans="1:65" s="2" customFormat="1" ht="44.25" customHeight="1">
      <c r="A234" s="35"/>
      <c r="B234" s="36"/>
      <c r="C234" s="194" t="s">
        <v>580</v>
      </c>
      <c r="D234" s="194" t="s">
        <v>119</v>
      </c>
      <c r="E234" s="195" t="s">
        <v>581</v>
      </c>
      <c r="F234" s="196" t="s">
        <v>582</v>
      </c>
      <c r="G234" s="197" t="s">
        <v>122</v>
      </c>
      <c r="H234" s="198">
        <v>60</v>
      </c>
      <c r="I234" s="199"/>
      <c r="J234" s="200">
        <f>ROUND(I234*H234,2)</f>
        <v>0</v>
      </c>
      <c r="K234" s="201"/>
      <c r="L234" s="202"/>
      <c r="M234" s="203" t="s">
        <v>1</v>
      </c>
      <c r="N234" s="204" t="s">
        <v>43</v>
      </c>
      <c r="O234" s="88"/>
      <c r="P234" s="205">
        <f>O234*H234</f>
        <v>0</v>
      </c>
      <c r="Q234" s="205">
        <v>0</v>
      </c>
      <c r="R234" s="205">
        <f>Q234*H234</f>
        <v>0</v>
      </c>
      <c r="S234" s="205">
        <v>0</v>
      </c>
      <c r="T234" s="206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7" t="s">
        <v>204</v>
      </c>
      <c r="AT234" s="207" t="s">
        <v>119</v>
      </c>
      <c r="AU234" s="207" t="s">
        <v>78</v>
      </c>
      <c r="AY234" s="14" t="s">
        <v>124</v>
      </c>
      <c r="BE234" s="208">
        <f>IF(N234="základní",J234,0)</f>
        <v>0</v>
      </c>
      <c r="BF234" s="208">
        <f>IF(N234="snížená",J234,0)</f>
        <v>0</v>
      </c>
      <c r="BG234" s="208">
        <f>IF(N234="zákl. přenesená",J234,0)</f>
        <v>0</v>
      </c>
      <c r="BH234" s="208">
        <f>IF(N234="sníž. přenesená",J234,0)</f>
        <v>0</v>
      </c>
      <c r="BI234" s="208">
        <f>IF(N234="nulová",J234,0)</f>
        <v>0</v>
      </c>
      <c r="BJ234" s="14" t="s">
        <v>21</v>
      </c>
      <c r="BK234" s="208">
        <f>ROUND(I234*H234,2)</f>
        <v>0</v>
      </c>
      <c r="BL234" s="14" t="s">
        <v>204</v>
      </c>
      <c r="BM234" s="207" t="s">
        <v>583</v>
      </c>
    </row>
    <row r="235" spans="1:65" s="2" customFormat="1" ht="44.25" customHeight="1">
      <c r="A235" s="35"/>
      <c r="B235" s="36"/>
      <c r="C235" s="194" t="s">
        <v>584</v>
      </c>
      <c r="D235" s="194" t="s">
        <v>119</v>
      </c>
      <c r="E235" s="195" t="s">
        <v>585</v>
      </c>
      <c r="F235" s="196" t="s">
        <v>586</v>
      </c>
      <c r="G235" s="197" t="s">
        <v>122</v>
      </c>
      <c r="H235" s="198">
        <v>30</v>
      </c>
      <c r="I235" s="199"/>
      <c r="J235" s="200">
        <f>ROUND(I235*H235,2)</f>
        <v>0</v>
      </c>
      <c r="K235" s="201"/>
      <c r="L235" s="202"/>
      <c r="M235" s="203" t="s">
        <v>1</v>
      </c>
      <c r="N235" s="204" t="s">
        <v>43</v>
      </c>
      <c r="O235" s="88"/>
      <c r="P235" s="205">
        <f>O235*H235</f>
        <v>0</v>
      </c>
      <c r="Q235" s="205">
        <v>0</v>
      </c>
      <c r="R235" s="205">
        <f>Q235*H235</f>
        <v>0</v>
      </c>
      <c r="S235" s="205">
        <v>0</v>
      </c>
      <c r="T235" s="206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7" t="s">
        <v>204</v>
      </c>
      <c r="AT235" s="207" t="s">
        <v>119</v>
      </c>
      <c r="AU235" s="207" t="s">
        <v>78</v>
      </c>
      <c r="AY235" s="14" t="s">
        <v>124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4" t="s">
        <v>21</v>
      </c>
      <c r="BK235" s="208">
        <f>ROUND(I235*H235,2)</f>
        <v>0</v>
      </c>
      <c r="BL235" s="14" t="s">
        <v>204</v>
      </c>
      <c r="BM235" s="207" t="s">
        <v>587</v>
      </c>
    </row>
    <row r="236" spans="1:65" s="2" customFormat="1" ht="44.25" customHeight="1">
      <c r="A236" s="35"/>
      <c r="B236" s="36"/>
      <c r="C236" s="194" t="s">
        <v>588</v>
      </c>
      <c r="D236" s="194" t="s">
        <v>119</v>
      </c>
      <c r="E236" s="195" t="s">
        <v>589</v>
      </c>
      <c r="F236" s="196" t="s">
        <v>590</v>
      </c>
      <c r="G236" s="197" t="s">
        <v>122</v>
      </c>
      <c r="H236" s="198">
        <v>40</v>
      </c>
      <c r="I236" s="199"/>
      <c r="J236" s="200">
        <f>ROUND(I236*H236,2)</f>
        <v>0</v>
      </c>
      <c r="K236" s="201"/>
      <c r="L236" s="202"/>
      <c r="M236" s="203" t="s">
        <v>1</v>
      </c>
      <c r="N236" s="204" t="s">
        <v>43</v>
      </c>
      <c r="O236" s="88"/>
      <c r="P236" s="205">
        <f>O236*H236</f>
        <v>0</v>
      </c>
      <c r="Q236" s="205">
        <v>0</v>
      </c>
      <c r="R236" s="205">
        <f>Q236*H236</f>
        <v>0</v>
      </c>
      <c r="S236" s="205">
        <v>0</v>
      </c>
      <c r="T236" s="20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7" t="s">
        <v>204</v>
      </c>
      <c r="AT236" s="207" t="s">
        <v>119</v>
      </c>
      <c r="AU236" s="207" t="s">
        <v>78</v>
      </c>
      <c r="AY236" s="14" t="s">
        <v>124</v>
      </c>
      <c r="BE236" s="208">
        <f>IF(N236="základní",J236,0)</f>
        <v>0</v>
      </c>
      <c r="BF236" s="208">
        <f>IF(N236="snížená",J236,0)</f>
        <v>0</v>
      </c>
      <c r="BG236" s="208">
        <f>IF(N236="zákl. přenesená",J236,0)</f>
        <v>0</v>
      </c>
      <c r="BH236" s="208">
        <f>IF(N236="sníž. přenesená",J236,0)</f>
        <v>0</v>
      </c>
      <c r="BI236" s="208">
        <f>IF(N236="nulová",J236,0)</f>
        <v>0</v>
      </c>
      <c r="BJ236" s="14" t="s">
        <v>21</v>
      </c>
      <c r="BK236" s="208">
        <f>ROUND(I236*H236,2)</f>
        <v>0</v>
      </c>
      <c r="BL236" s="14" t="s">
        <v>204</v>
      </c>
      <c r="BM236" s="207" t="s">
        <v>591</v>
      </c>
    </row>
    <row r="237" spans="1:65" s="2" customFormat="1" ht="44.25" customHeight="1">
      <c r="A237" s="35"/>
      <c r="B237" s="36"/>
      <c r="C237" s="194" t="s">
        <v>592</v>
      </c>
      <c r="D237" s="194" t="s">
        <v>119</v>
      </c>
      <c r="E237" s="195" t="s">
        <v>593</v>
      </c>
      <c r="F237" s="196" t="s">
        <v>594</v>
      </c>
      <c r="G237" s="197" t="s">
        <v>122</v>
      </c>
      <c r="H237" s="198">
        <v>40</v>
      </c>
      <c r="I237" s="199"/>
      <c r="J237" s="200">
        <f>ROUND(I237*H237,2)</f>
        <v>0</v>
      </c>
      <c r="K237" s="201"/>
      <c r="L237" s="202"/>
      <c r="M237" s="203" t="s">
        <v>1</v>
      </c>
      <c r="N237" s="204" t="s">
        <v>43</v>
      </c>
      <c r="O237" s="88"/>
      <c r="P237" s="205">
        <f>O237*H237</f>
        <v>0</v>
      </c>
      <c r="Q237" s="205">
        <v>0</v>
      </c>
      <c r="R237" s="205">
        <f>Q237*H237</f>
        <v>0</v>
      </c>
      <c r="S237" s="205">
        <v>0</v>
      </c>
      <c r="T237" s="20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7" t="s">
        <v>204</v>
      </c>
      <c r="AT237" s="207" t="s">
        <v>119</v>
      </c>
      <c r="AU237" s="207" t="s">
        <v>78</v>
      </c>
      <c r="AY237" s="14" t="s">
        <v>124</v>
      </c>
      <c r="BE237" s="208">
        <f>IF(N237="základní",J237,0)</f>
        <v>0</v>
      </c>
      <c r="BF237" s="208">
        <f>IF(N237="snížená",J237,0)</f>
        <v>0</v>
      </c>
      <c r="BG237" s="208">
        <f>IF(N237="zákl. přenesená",J237,0)</f>
        <v>0</v>
      </c>
      <c r="BH237" s="208">
        <f>IF(N237="sníž. přenesená",J237,0)</f>
        <v>0</v>
      </c>
      <c r="BI237" s="208">
        <f>IF(N237="nulová",J237,0)</f>
        <v>0</v>
      </c>
      <c r="BJ237" s="14" t="s">
        <v>21</v>
      </c>
      <c r="BK237" s="208">
        <f>ROUND(I237*H237,2)</f>
        <v>0</v>
      </c>
      <c r="BL237" s="14" t="s">
        <v>204</v>
      </c>
      <c r="BM237" s="207" t="s">
        <v>595</v>
      </c>
    </row>
    <row r="238" spans="1:65" s="2" customFormat="1" ht="44.25" customHeight="1">
      <c r="A238" s="35"/>
      <c r="B238" s="36"/>
      <c r="C238" s="194" t="s">
        <v>596</v>
      </c>
      <c r="D238" s="194" t="s">
        <v>119</v>
      </c>
      <c r="E238" s="195" t="s">
        <v>597</v>
      </c>
      <c r="F238" s="196" t="s">
        <v>598</v>
      </c>
      <c r="G238" s="197" t="s">
        <v>122</v>
      </c>
      <c r="H238" s="198">
        <v>40</v>
      </c>
      <c r="I238" s="199"/>
      <c r="J238" s="200">
        <f>ROUND(I238*H238,2)</f>
        <v>0</v>
      </c>
      <c r="K238" s="201"/>
      <c r="L238" s="202"/>
      <c r="M238" s="203" t="s">
        <v>1</v>
      </c>
      <c r="N238" s="204" t="s">
        <v>43</v>
      </c>
      <c r="O238" s="88"/>
      <c r="P238" s="205">
        <f>O238*H238</f>
        <v>0</v>
      </c>
      <c r="Q238" s="205">
        <v>0</v>
      </c>
      <c r="R238" s="205">
        <f>Q238*H238</f>
        <v>0</v>
      </c>
      <c r="S238" s="205">
        <v>0</v>
      </c>
      <c r="T238" s="206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7" t="s">
        <v>204</v>
      </c>
      <c r="AT238" s="207" t="s">
        <v>119</v>
      </c>
      <c r="AU238" s="207" t="s">
        <v>78</v>
      </c>
      <c r="AY238" s="14" t="s">
        <v>124</v>
      </c>
      <c r="BE238" s="208">
        <f>IF(N238="základní",J238,0)</f>
        <v>0</v>
      </c>
      <c r="BF238" s="208">
        <f>IF(N238="snížená",J238,0)</f>
        <v>0</v>
      </c>
      <c r="BG238" s="208">
        <f>IF(N238="zákl. přenesená",J238,0)</f>
        <v>0</v>
      </c>
      <c r="BH238" s="208">
        <f>IF(N238="sníž. přenesená",J238,0)</f>
        <v>0</v>
      </c>
      <c r="BI238" s="208">
        <f>IF(N238="nulová",J238,0)</f>
        <v>0</v>
      </c>
      <c r="BJ238" s="14" t="s">
        <v>21</v>
      </c>
      <c r="BK238" s="208">
        <f>ROUND(I238*H238,2)</f>
        <v>0</v>
      </c>
      <c r="BL238" s="14" t="s">
        <v>204</v>
      </c>
      <c r="BM238" s="207" t="s">
        <v>599</v>
      </c>
    </row>
    <row r="239" spans="1:65" s="2" customFormat="1" ht="44.25" customHeight="1">
      <c r="A239" s="35"/>
      <c r="B239" s="36"/>
      <c r="C239" s="194" t="s">
        <v>600</v>
      </c>
      <c r="D239" s="194" t="s">
        <v>119</v>
      </c>
      <c r="E239" s="195" t="s">
        <v>601</v>
      </c>
      <c r="F239" s="196" t="s">
        <v>602</v>
      </c>
      <c r="G239" s="197" t="s">
        <v>122</v>
      </c>
      <c r="H239" s="198">
        <v>40</v>
      </c>
      <c r="I239" s="199"/>
      <c r="J239" s="200">
        <f>ROUND(I239*H239,2)</f>
        <v>0</v>
      </c>
      <c r="K239" s="201"/>
      <c r="L239" s="202"/>
      <c r="M239" s="203" t="s">
        <v>1</v>
      </c>
      <c r="N239" s="204" t="s">
        <v>43</v>
      </c>
      <c r="O239" s="88"/>
      <c r="P239" s="205">
        <f>O239*H239</f>
        <v>0</v>
      </c>
      <c r="Q239" s="205">
        <v>0</v>
      </c>
      <c r="R239" s="205">
        <f>Q239*H239</f>
        <v>0</v>
      </c>
      <c r="S239" s="205">
        <v>0</v>
      </c>
      <c r="T239" s="206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7" t="s">
        <v>204</v>
      </c>
      <c r="AT239" s="207" t="s">
        <v>119</v>
      </c>
      <c r="AU239" s="207" t="s">
        <v>78</v>
      </c>
      <c r="AY239" s="14" t="s">
        <v>124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4" t="s">
        <v>21</v>
      </c>
      <c r="BK239" s="208">
        <f>ROUND(I239*H239,2)</f>
        <v>0</v>
      </c>
      <c r="BL239" s="14" t="s">
        <v>204</v>
      </c>
      <c r="BM239" s="207" t="s">
        <v>603</v>
      </c>
    </row>
    <row r="240" spans="1:65" s="2" customFormat="1" ht="44.25" customHeight="1">
      <c r="A240" s="35"/>
      <c r="B240" s="36"/>
      <c r="C240" s="194" t="s">
        <v>604</v>
      </c>
      <c r="D240" s="194" t="s">
        <v>119</v>
      </c>
      <c r="E240" s="195" t="s">
        <v>605</v>
      </c>
      <c r="F240" s="196" t="s">
        <v>606</v>
      </c>
      <c r="G240" s="197" t="s">
        <v>122</v>
      </c>
      <c r="H240" s="198">
        <v>40</v>
      </c>
      <c r="I240" s="199"/>
      <c r="J240" s="200">
        <f>ROUND(I240*H240,2)</f>
        <v>0</v>
      </c>
      <c r="K240" s="201"/>
      <c r="L240" s="202"/>
      <c r="M240" s="203" t="s">
        <v>1</v>
      </c>
      <c r="N240" s="204" t="s">
        <v>43</v>
      </c>
      <c r="O240" s="88"/>
      <c r="P240" s="205">
        <f>O240*H240</f>
        <v>0</v>
      </c>
      <c r="Q240" s="205">
        <v>0</v>
      </c>
      <c r="R240" s="205">
        <f>Q240*H240</f>
        <v>0</v>
      </c>
      <c r="S240" s="205">
        <v>0</v>
      </c>
      <c r="T240" s="20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7" t="s">
        <v>204</v>
      </c>
      <c r="AT240" s="207" t="s">
        <v>119</v>
      </c>
      <c r="AU240" s="207" t="s">
        <v>78</v>
      </c>
      <c r="AY240" s="14" t="s">
        <v>124</v>
      </c>
      <c r="BE240" s="208">
        <f>IF(N240="základní",J240,0)</f>
        <v>0</v>
      </c>
      <c r="BF240" s="208">
        <f>IF(N240="snížená",J240,0)</f>
        <v>0</v>
      </c>
      <c r="BG240" s="208">
        <f>IF(N240="zákl. přenesená",J240,0)</f>
        <v>0</v>
      </c>
      <c r="BH240" s="208">
        <f>IF(N240="sníž. přenesená",J240,0)</f>
        <v>0</v>
      </c>
      <c r="BI240" s="208">
        <f>IF(N240="nulová",J240,0)</f>
        <v>0</v>
      </c>
      <c r="BJ240" s="14" t="s">
        <v>21</v>
      </c>
      <c r="BK240" s="208">
        <f>ROUND(I240*H240,2)</f>
        <v>0</v>
      </c>
      <c r="BL240" s="14" t="s">
        <v>204</v>
      </c>
      <c r="BM240" s="207" t="s">
        <v>607</v>
      </c>
    </row>
    <row r="241" spans="1:65" s="2" customFormat="1" ht="44.25" customHeight="1">
      <c r="A241" s="35"/>
      <c r="B241" s="36"/>
      <c r="C241" s="194" t="s">
        <v>608</v>
      </c>
      <c r="D241" s="194" t="s">
        <v>119</v>
      </c>
      <c r="E241" s="195" t="s">
        <v>609</v>
      </c>
      <c r="F241" s="196" t="s">
        <v>610</v>
      </c>
      <c r="G241" s="197" t="s">
        <v>122</v>
      </c>
      <c r="H241" s="198">
        <v>40</v>
      </c>
      <c r="I241" s="199"/>
      <c r="J241" s="200">
        <f>ROUND(I241*H241,2)</f>
        <v>0</v>
      </c>
      <c r="K241" s="201"/>
      <c r="L241" s="202"/>
      <c r="M241" s="203" t="s">
        <v>1</v>
      </c>
      <c r="N241" s="204" t="s">
        <v>43</v>
      </c>
      <c r="O241" s="88"/>
      <c r="P241" s="205">
        <f>O241*H241</f>
        <v>0</v>
      </c>
      <c r="Q241" s="205">
        <v>0</v>
      </c>
      <c r="R241" s="205">
        <f>Q241*H241</f>
        <v>0</v>
      </c>
      <c r="S241" s="205">
        <v>0</v>
      </c>
      <c r="T241" s="20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7" t="s">
        <v>204</v>
      </c>
      <c r="AT241" s="207" t="s">
        <v>119</v>
      </c>
      <c r="AU241" s="207" t="s">
        <v>78</v>
      </c>
      <c r="AY241" s="14" t="s">
        <v>124</v>
      </c>
      <c r="BE241" s="208">
        <f>IF(N241="základní",J241,0)</f>
        <v>0</v>
      </c>
      <c r="BF241" s="208">
        <f>IF(N241="snížená",J241,0)</f>
        <v>0</v>
      </c>
      <c r="BG241" s="208">
        <f>IF(N241="zákl. přenesená",J241,0)</f>
        <v>0</v>
      </c>
      <c r="BH241" s="208">
        <f>IF(N241="sníž. přenesená",J241,0)</f>
        <v>0</v>
      </c>
      <c r="BI241" s="208">
        <f>IF(N241="nulová",J241,0)</f>
        <v>0</v>
      </c>
      <c r="BJ241" s="14" t="s">
        <v>21</v>
      </c>
      <c r="BK241" s="208">
        <f>ROUND(I241*H241,2)</f>
        <v>0</v>
      </c>
      <c r="BL241" s="14" t="s">
        <v>204</v>
      </c>
      <c r="BM241" s="207" t="s">
        <v>611</v>
      </c>
    </row>
    <row r="242" spans="1:65" s="2" customFormat="1" ht="44.25" customHeight="1">
      <c r="A242" s="35"/>
      <c r="B242" s="36"/>
      <c r="C242" s="194" t="s">
        <v>612</v>
      </c>
      <c r="D242" s="194" t="s">
        <v>119</v>
      </c>
      <c r="E242" s="195" t="s">
        <v>613</v>
      </c>
      <c r="F242" s="196" t="s">
        <v>614</v>
      </c>
      <c r="G242" s="197" t="s">
        <v>122</v>
      </c>
      <c r="H242" s="198">
        <v>40</v>
      </c>
      <c r="I242" s="199"/>
      <c r="J242" s="200">
        <f>ROUND(I242*H242,2)</f>
        <v>0</v>
      </c>
      <c r="K242" s="201"/>
      <c r="L242" s="202"/>
      <c r="M242" s="203" t="s">
        <v>1</v>
      </c>
      <c r="N242" s="204" t="s">
        <v>43</v>
      </c>
      <c r="O242" s="88"/>
      <c r="P242" s="205">
        <f>O242*H242</f>
        <v>0</v>
      </c>
      <c r="Q242" s="205">
        <v>0</v>
      </c>
      <c r="R242" s="205">
        <f>Q242*H242</f>
        <v>0</v>
      </c>
      <c r="S242" s="205">
        <v>0</v>
      </c>
      <c r="T242" s="206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7" t="s">
        <v>204</v>
      </c>
      <c r="AT242" s="207" t="s">
        <v>119</v>
      </c>
      <c r="AU242" s="207" t="s">
        <v>78</v>
      </c>
      <c r="AY242" s="14" t="s">
        <v>124</v>
      </c>
      <c r="BE242" s="208">
        <f>IF(N242="základní",J242,0)</f>
        <v>0</v>
      </c>
      <c r="BF242" s="208">
        <f>IF(N242="snížená",J242,0)</f>
        <v>0</v>
      </c>
      <c r="BG242" s="208">
        <f>IF(N242="zákl. přenesená",J242,0)</f>
        <v>0</v>
      </c>
      <c r="BH242" s="208">
        <f>IF(N242="sníž. přenesená",J242,0)</f>
        <v>0</v>
      </c>
      <c r="BI242" s="208">
        <f>IF(N242="nulová",J242,0)</f>
        <v>0</v>
      </c>
      <c r="BJ242" s="14" t="s">
        <v>21</v>
      </c>
      <c r="BK242" s="208">
        <f>ROUND(I242*H242,2)</f>
        <v>0</v>
      </c>
      <c r="BL242" s="14" t="s">
        <v>204</v>
      </c>
      <c r="BM242" s="207" t="s">
        <v>615</v>
      </c>
    </row>
    <row r="243" spans="1:65" s="2" customFormat="1" ht="44.25" customHeight="1">
      <c r="A243" s="35"/>
      <c r="B243" s="36"/>
      <c r="C243" s="194" t="s">
        <v>616</v>
      </c>
      <c r="D243" s="194" t="s">
        <v>119</v>
      </c>
      <c r="E243" s="195" t="s">
        <v>617</v>
      </c>
      <c r="F243" s="196" t="s">
        <v>618</v>
      </c>
      <c r="G243" s="197" t="s">
        <v>122</v>
      </c>
      <c r="H243" s="198">
        <v>40</v>
      </c>
      <c r="I243" s="199"/>
      <c r="J243" s="200">
        <f>ROUND(I243*H243,2)</f>
        <v>0</v>
      </c>
      <c r="K243" s="201"/>
      <c r="L243" s="202"/>
      <c r="M243" s="203" t="s">
        <v>1</v>
      </c>
      <c r="N243" s="204" t="s">
        <v>43</v>
      </c>
      <c r="O243" s="88"/>
      <c r="P243" s="205">
        <f>O243*H243</f>
        <v>0</v>
      </c>
      <c r="Q243" s="205">
        <v>0</v>
      </c>
      <c r="R243" s="205">
        <f>Q243*H243</f>
        <v>0</v>
      </c>
      <c r="S243" s="205">
        <v>0</v>
      </c>
      <c r="T243" s="206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7" t="s">
        <v>204</v>
      </c>
      <c r="AT243" s="207" t="s">
        <v>119</v>
      </c>
      <c r="AU243" s="207" t="s">
        <v>78</v>
      </c>
      <c r="AY243" s="14" t="s">
        <v>124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4" t="s">
        <v>21</v>
      </c>
      <c r="BK243" s="208">
        <f>ROUND(I243*H243,2)</f>
        <v>0</v>
      </c>
      <c r="BL243" s="14" t="s">
        <v>204</v>
      </c>
      <c r="BM243" s="207" t="s">
        <v>619</v>
      </c>
    </row>
    <row r="244" spans="1:65" s="2" customFormat="1" ht="44.25" customHeight="1">
      <c r="A244" s="35"/>
      <c r="B244" s="36"/>
      <c r="C244" s="194" t="s">
        <v>620</v>
      </c>
      <c r="D244" s="194" t="s">
        <v>119</v>
      </c>
      <c r="E244" s="195" t="s">
        <v>621</v>
      </c>
      <c r="F244" s="196" t="s">
        <v>622</v>
      </c>
      <c r="G244" s="197" t="s">
        <v>122</v>
      </c>
      <c r="H244" s="198">
        <v>20</v>
      </c>
      <c r="I244" s="199"/>
      <c r="J244" s="200">
        <f>ROUND(I244*H244,2)</f>
        <v>0</v>
      </c>
      <c r="K244" s="201"/>
      <c r="L244" s="202"/>
      <c r="M244" s="203" t="s">
        <v>1</v>
      </c>
      <c r="N244" s="204" t="s">
        <v>43</v>
      </c>
      <c r="O244" s="88"/>
      <c r="P244" s="205">
        <f>O244*H244</f>
        <v>0</v>
      </c>
      <c r="Q244" s="205">
        <v>0</v>
      </c>
      <c r="R244" s="205">
        <f>Q244*H244</f>
        <v>0</v>
      </c>
      <c r="S244" s="205">
        <v>0</v>
      </c>
      <c r="T244" s="20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7" t="s">
        <v>204</v>
      </c>
      <c r="AT244" s="207" t="s">
        <v>119</v>
      </c>
      <c r="AU244" s="207" t="s">
        <v>78</v>
      </c>
      <c r="AY244" s="14" t="s">
        <v>124</v>
      </c>
      <c r="BE244" s="208">
        <f>IF(N244="základní",J244,0)</f>
        <v>0</v>
      </c>
      <c r="BF244" s="208">
        <f>IF(N244="snížená",J244,0)</f>
        <v>0</v>
      </c>
      <c r="BG244" s="208">
        <f>IF(N244="zákl. přenesená",J244,0)</f>
        <v>0</v>
      </c>
      <c r="BH244" s="208">
        <f>IF(N244="sníž. přenesená",J244,0)</f>
        <v>0</v>
      </c>
      <c r="BI244" s="208">
        <f>IF(N244="nulová",J244,0)</f>
        <v>0</v>
      </c>
      <c r="BJ244" s="14" t="s">
        <v>21</v>
      </c>
      <c r="BK244" s="208">
        <f>ROUND(I244*H244,2)</f>
        <v>0</v>
      </c>
      <c r="BL244" s="14" t="s">
        <v>204</v>
      </c>
      <c r="BM244" s="207" t="s">
        <v>623</v>
      </c>
    </row>
    <row r="245" spans="1:65" s="2" customFormat="1" ht="44.25" customHeight="1">
      <c r="A245" s="35"/>
      <c r="B245" s="36"/>
      <c r="C245" s="194" t="s">
        <v>624</v>
      </c>
      <c r="D245" s="194" t="s">
        <v>119</v>
      </c>
      <c r="E245" s="195" t="s">
        <v>625</v>
      </c>
      <c r="F245" s="196" t="s">
        <v>626</v>
      </c>
      <c r="G245" s="197" t="s">
        <v>122</v>
      </c>
      <c r="H245" s="198">
        <v>40</v>
      </c>
      <c r="I245" s="199"/>
      <c r="J245" s="200">
        <f>ROUND(I245*H245,2)</f>
        <v>0</v>
      </c>
      <c r="K245" s="201"/>
      <c r="L245" s="202"/>
      <c r="M245" s="203" t="s">
        <v>1</v>
      </c>
      <c r="N245" s="204" t="s">
        <v>43</v>
      </c>
      <c r="O245" s="88"/>
      <c r="P245" s="205">
        <f>O245*H245</f>
        <v>0</v>
      </c>
      <c r="Q245" s="205">
        <v>0</v>
      </c>
      <c r="R245" s="205">
        <f>Q245*H245</f>
        <v>0</v>
      </c>
      <c r="S245" s="205">
        <v>0</v>
      </c>
      <c r="T245" s="206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7" t="s">
        <v>204</v>
      </c>
      <c r="AT245" s="207" t="s">
        <v>119</v>
      </c>
      <c r="AU245" s="207" t="s">
        <v>78</v>
      </c>
      <c r="AY245" s="14" t="s">
        <v>124</v>
      </c>
      <c r="BE245" s="208">
        <f>IF(N245="základní",J245,0)</f>
        <v>0</v>
      </c>
      <c r="BF245" s="208">
        <f>IF(N245="snížená",J245,0)</f>
        <v>0</v>
      </c>
      <c r="BG245" s="208">
        <f>IF(N245="zákl. přenesená",J245,0)</f>
        <v>0</v>
      </c>
      <c r="BH245" s="208">
        <f>IF(N245="sníž. přenesená",J245,0)</f>
        <v>0</v>
      </c>
      <c r="BI245" s="208">
        <f>IF(N245="nulová",J245,0)</f>
        <v>0</v>
      </c>
      <c r="BJ245" s="14" t="s">
        <v>21</v>
      </c>
      <c r="BK245" s="208">
        <f>ROUND(I245*H245,2)</f>
        <v>0</v>
      </c>
      <c r="BL245" s="14" t="s">
        <v>204</v>
      </c>
      <c r="BM245" s="207" t="s">
        <v>627</v>
      </c>
    </row>
    <row r="246" spans="1:65" s="2" customFormat="1" ht="44.25" customHeight="1">
      <c r="A246" s="35"/>
      <c r="B246" s="36"/>
      <c r="C246" s="194" t="s">
        <v>628</v>
      </c>
      <c r="D246" s="194" t="s">
        <v>119</v>
      </c>
      <c r="E246" s="195" t="s">
        <v>629</v>
      </c>
      <c r="F246" s="196" t="s">
        <v>630</v>
      </c>
      <c r="G246" s="197" t="s">
        <v>122</v>
      </c>
      <c r="H246" s="198">
        <v>20</v>
      </c>
      <c r="I246" s="199"/>
      <c r="J246" s="200">
        <f>ROUND(I246*H246,2)</f>
        <v>0</v>
      </c>
      <c r="K246" s="201"/>
      <c r="L246" s="202"/>
      <c r="M246" s="203" t="s">
        <v>1</v>
      </c>
      <c r="N246" s="204" t="s">
        <v>43</v>
      </c>
      <c r="O246" s="88"/>
      <c r="P246" s="205">
        <f>O246*H246</f>
        <v>0</v>
      </c>
      <c r="Q246" s="205">
        <v>0</v>
      </c>
      <c r="R246" s="205">
        <f>Q246*H246</f>
        <v>0</v>
      </c>
      <c r="S246" s="205">
        <v>0</v>
      </c>
      <c r="T246" s="20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7" t="s">
        <v>204</v>
      </c>
      <c r="AT246" s="207" t="s">
        <v>119</v>
      </c>
      <c r="AU246" s="207" t="s">
        <v>78</v>
      </c>
      <c r="AY246" s="14" t="s">
        <v>124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14" t="s">
        <v>21</v>
      </c>
      <c r="BK246" s="208">
        <f>ROUND(I246*H246,2)</f>
        <v>0</v>
      </c>
      <c r="BL246" s="14" t="s">
        <v>204</v>
      </c>
      <c r="BM246" s="207" t="s">
        <v>631</v>
      </c>
    </row>
    <row r="247" spans="1:65" s="2" customFormat="1" ht="44.25" customHeight="1">
      <c r="A247" s="35"/>
      <c r="B247" s="36"/>
      <c r="C247" s="194" t="s">
        <v>632</v>
      </c>
      <c r="D247" s="194" t="s">
        <v>119</v>
      </c>
      <c r="E247" s="195" t="s">
        <v>633</v>
      </c>
      <c r="F247" s="196" t="s">
        <v>634</v>
      </c>
      <c r="G247" s="197" t="s">
        <v>122</v>
      </c>
      <c r="H247" s="198">
        <v>20</v>
      </c>
      <c r="I247" s="199"/>
      <c r="J247" s="200">
        <f>ROUND(I247*H247,2)</f>
        <v>0</v>
      </c>
      <c r="K247" s="201"/>
      <c r="L247" s="202"/>
      <c r="M247" s="203" t="s">
        <v>1</v>
      </c>
      <c r="N247" s="204" t="s">
        <v>43</v>
      </c>
      <c r="O247" s="88"/>
      <c r="P247" s="205">
        <f>O247*H247</f>
        <v>0</v>
      </c>
      <c r="Q247" s="205">
        <v>0</v>
      </c>
      <c r="R247" s="205">
        <f>Q247*H247</f>
        <v>0</v>
      </c>
      <c r="S247" s="205">
        <v>0</v>
      </c>
      <c r="T247" s="20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7" t="s">
        <v>204</v>
      </c>
      <c r="AT247" s="207" t="s">
        <v>119</v>
      </c>
      <c r="AU247" s="207" t="s">
        <v>78</v>
      </c>
      <c r="AY247" s="14" t="s">
        <v>124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4" t="s">
        <v>21</v>
      </c>
      <c r="BK247" s="208">
        <f>ROUND(I247*H247,2)</f>
        <v>0</v>
      </c>
      <c r="BL247" s="14" t="s">
        <v>204</v>
      </c>
      <c r="BM247" s="207" t="s">
        <v>635</v>
      </c>
    </row>
    <row r="248" spans="1:65" s="2" customFormat="1" ht="44.25" customHeight="1">
      <c r="A248" s="35"/>
      <c r="B248" s="36"/>
      <c r="C248" s="194" t="s">
        <v>636</v>
      </c>
      <c r="D248" s="194" t="s">
        <v>119</v>
      </c>
      <c r="E248" s="195" t="s">
        <v>637</v>
      </c>
      <c r="F248" s="196" t="s">
        <v>638</v>
      </c>
      <c r="G248" s="197" t="s">
        <v>122</v>
      </c>
      <c r="H248" s="198">
        <v>40</v>
      </c>
      <c r="I248" s="199"/>
      <c r="J248" s="200">
        <f>ROUND(I248*H248,2)</f>
        <v>0</v>
      </c>
      <c r="K248" s="201"/>
      <c r="L248" s="202"/>
      <c r="M248" s="203" t="s">
        <v>1</v>
      </c>
      <c r="N248" s="204" t="s">
        <v>43</v>
      </c>
      <c r="O248" s="88"/>
      <c r="P248" s="205">
        <f>O248*H248</f>
        <v>0</v>
      </c>
      <c r="Q248" s="205">
        <v>0</v>
      </c>
      <c r="R248" s="205">
        <f>Q248*H248</f>
        <v>0</v>
      </c>
      <c r="S248" s="205">
        <v>0</v>
      </c>
      <c r="T248" s="206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7" t="s">
        <v>204</v>
      </c>
      <c r="AT248" s="207" t="s">
        <v>119</v>
      </c>
      <c r="AU248" s="207" t="s">
        <v>78</v>
      </c>
      <c r="AY248" s="14" t="s">
        <v>124</v>
      </c>
      <c r="BE248" s="208">
        <f>IF(N248="základní",J248,0)</f>
        <v>0</v>
      </c>
      <c r="BF248" s="208">
        <f>IF(N248="snížená",J248,0)</f>
        <v>0</v>
      </c>
      <c r="BG248" s="208">
        <f>IF(N248="zákl. přenesená",J248,0)</f>
        <v>0</v>
      </c>
      <c r="BH248" s="208">
        <f>IF(N248="sníž. přenesená",J248,0)</f>
        <v>0</v>
      </c>
      <c r="BI248" s="208">
        <f>IF(N248="nulová",J248,0)</f>
        <v>0</v>
      </c>
      <c r="BJ248" s="14" t="s">
        <v>21</v>
      </c>
      <c r="BK248" s="208">
        <f>ROUND(I248*H248,2)</f>
        <v>0</v>
      </c>
      <c r="BL248" s="14" t="s">
        <v>204</v>
      </c>
      <c r="BM248" s="207" t="s">
        <v>639</v>
      </c>
    </row>
    <row r="249" spans="1:65" s="2" customFormat="1" ht="44.25" customHeight="1">
      <c r="A249" s="35"/>
      <c r="B249" s="36"/>
      <c r="C249" s="194" t="s">
        <v>640</v>
      </c>
      <c r="D249" s="194" t="s">
        <v>119</v>
      </c>
      <c r="E249" s="195" t="s">
        <v>641</v>
      </c>
      <c r="F249" s="196" t="s">
        <v>642</v>
      </c>
      <c r="G249" s="197" t="s">
        <v>122</v>
      </c>
      <c r="H249" s="198">
        <v>20</v>
      </c>
      <c r="I249" s="199"/>
      <c r="J249" s="200">
        <f>ROUND(I249*H249,2)</f>
        <v>0</v>
      </c>
      <c r="K249" s="201"/>
      <c r="L249" s="202"/>
      <c r="M249" s="203" t="s">
        <v>1</v>
      </c>
      <c r="N249" s="204" t="s">
        <v>43</v>
      </c>
      <c r="O249" s="88"/>
      <c r="P249" s="205">
        <f>O249*H249</f>
        <v>0</v>
      </c>
      <c r="Q249" s="205">
        <v>0</v>
      </c>
      <c r="R249" s="205">
        <f>Q249*H249</f>
        <v>0</v>
      </c>
      <c r="S249" s="205">
        <v>0</v>
      </c>
      <c r="T249" s="206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7" t="s">
        <v>204</v>
      </c>
      <c r="AT249" s="207" t="s">
        <v>119</v>
      </c>
      <c r="AU249" s="207" t="s">
        <v>78</v>
      </c>
      <c r="AY249" s="14" t="s">
        <v>124</v>
      </c>
      <c r="BE249" s="208">
        <f>IF(N249="základní",J249,0)</f>
        <v>0</v>
      </c>
      <c r="BF249" s="208">
        <f>IF(N249="snížená",J249,0)</f>
        <v>0</v>
      </c>
      <c r="BG249" s="208">
        <f>IF(N249="zákl. přenesená",J249,0)</f>
        <v>0</v>
      </c>
      <c r="BH249" s="208">
        <f>IF(N249="sníž. přenesená",J249,0)</f>
        <v>0</v>
      </c>
      <c r="BI249" s="208">
        <f>IF(N249="nulová",J249,0)</f>
        <v>0</v>
      </c>
      <c r="BJ249" s="14" t="s">
        <v>21</v>
      </c>
      <c r="BK249" s="208">
        <f>ROUND(I249*H249,2)</f>
        <v>0</v>
      </c>
      <c r="BL249" s="14" t="s">
        <v>204</v>
      </c>
      <c r="BM249" s="207" t="s">
        <v>643</v>
      </c>
    </row>
    <row r="250" spans="1:65" s="2" customFormat="1" ht="44.25" customHeight="1">
      <c r="A250" s="35"/>
      <c r="B250" s="36"/>
      <c r="C250" s="194" t="s">
        <v>644</v>
      </c>
      <c r="D250" s="194" t="s">
        <v>119</v>
      </c>
      <c r="E250" s="195" t="s">
        <v>645</v>
      </c>
      <c r="F250" s="196" t="s">
        <v>646</v>
      </c>
      <c r="G250" s="197" t="s">
        <v>122</v>
      </c>
      <c r="H250" s="198">
        <v>40</v>
      </c>
      <c r="I250" s="199"/>
      <c r="J250" s="200">
        <f>ROUND(I250*H250,2)</f>
        <v>0</v>
      </c>
      <c r="K250" s="201"/>
      <c r="L250" s="202"/>
      <c r="M250" s="203" t="s">
        <v>1</v>
      </c>
      <c r="N250" s="204" t="s">
        <v>43</v>
      </c>
      <c r="O250" s="88"/>
      <c r="P250" s="205">
        <f>O250*H250</f>
        <v>0</v>
      </c>
      <c r="Q250" s="205">
        <v>0</v>
      </c>
      <c r="R250" s="205">
        <f>Q250*H250</f>
        <v>0</v>
      </c>
      <c r="S250" s="205">
        <v>0</v>
      </c>
      <c r="T250" s="20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7" t="s">
        <v>204</v>
      </c>
      <c r="AT250" s="207" t="s">
        <v>119</v>
      </c>
      <c r="AU250" s="207" t="s">
        <v>78</v>
      </c>
      <c r="AY250" s="14" t="s">
        <v>124</v>
      </c>
      <c r="BE250" s="208">
        <f>IF(N250="základní",J250,0)</f>
        <v>0</v>
      </c>
      <c r="BF250" s="208">
        <f>IF(N250="snížená",J250,0)</f>
        <v>0</v>
      </c>
      <c r="BG250" s="208">
        <f>IF(N250="zákl. přenesená",J250,0)</f>
        <v>0</v>
      </c>
      <c r="BH250" s="208">
        <f>IF(N250="sníž. přenesená",J250,0)</f>
        <v>0</v>
      </c>
      <c r="BI250" s="208">
        <f>IF(N250="nulová",J250,0)</f>
        <v>0</v>
      </c>
      <c r="BJ250" s="14" t="s">
        <v>21</v>
      </c>
      <c r="BK250" s="208">
        <f>ROUND(I250*H250,2)</f>
        <v>0</v>
      </c>
      <c r="BL250" s="14" t="s">
        <v>204</v>
      </c>
      <c r="BM250" s="207" t="s">
        <v>647</v>
      </c>
    </row>
    <row r="251" spans="1:65" s="2" customFormat="1" ht="21.75" customHeight="1">
      <c r="A251" s="35"/>
      <c r="B251" s="36"/>
      <c r="C251" s="194" t="s">
        <v>648</v>
      </c>
      <c r="D251" s="194" t="s">
        <v>119</v>
      </c>
      <c r="E251" s="195" t="s">
        <v>649</v>
      </c>
      <c r="F251" s="196" t="s">
        <v>650</v>
      </c>
      <c r="G251" s="197" t="s">
        <v>122</v>
      </c>
      <c r="H251" s="198">
        <v>140</v>
      </c>
      <c r="I251" s="199"/>
      <c r="J251" s="200">
        <f>ROUND(I251*H251,2)</f>
        <v>0</v>
      </c>
      <c r="K251" s="201"/>
      <c r="L251" s="202"/>
      <c r="M251" s="203" t="s">
        <v>1</v>
      </c>
      <c r="N251" s="204" t="s">
        <v>43</v>
      </c>
      <c r="O251" s="88"/>
      <c r="P251" s="205">
        <f>O251*H251</f>
        <v>0</v>
      </c>
      <c r="Q251" s="205">
        <v>0</v>
      </c>
      <c r="R251" s="205">
        <f>Q251*H251</f>
        <v>0</v>
      </c>
      <c r="S251" s="205">
        <v>0</v>
      </c>
      <c r="T251" s="20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7" t="s">
        <v>204</v>
      </c>
      <c r="AT251" s="207" t="s">
        <v>119</v>
      </c>
      <c r="AU251" s="207" t="s">
        <v>78</v>
      </c>
      <c r="AY251" s="14" t="s">
        <v>124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4" t="s">
        <v>21</v>
      </c>
      <c r="BK251" s="208">
        <f>ROUND(I251*H251,2)</f>
        <v>0</v>
      </c>
      <c r="BL251" s="14" t="s">
        <v>204</v>
      </c>
      <c r="BM251" s="207" t="s">
        <v>651</v>
      </c>
    </row>
    <row r="252" spans="1:65" s="2" customFormat="1" ht="21.75" customHeight="1">
      <c r="A252" s="35"/>
      <c r="B252" s="36"/>
      <c r="C252" s="194" t="s">
        <v>652</v>
      </c>
      <c r="D252" s="194" t="s">
        <v>119</v>
      </c>
      <c r="E252" s="195" t="s">
        <v>653</v>
      </c>
      <c r="F252" s="196" t="s">
        <v>654</v>
      </c>
      <c r="G252" s="197" t="s">
        <v>122</v>
      </c>
      <c r="H252" s="198">
        <v>120</v>
      </c>
      <c r="I252" s="199"/>
      <c r="J252" s="200">
        <f>ROUND(I252*H252,2)</f>
        <v>0</v>
      </c>
      <c r="K252" s="201"/>
      <c r="L252" s="202"/>
      <c r="M252" s="203" t="s">
        <v>1</v>
      </c>
      <c r="N252" s="204" t="s">
        <v>43</v>
      </c>
      <c r="O252" s="88"/>
      <c r="P252" s="205">
        <f>O252*H252</f>
        <v>0</v>
      </c>
      <c r="Q252" s="205">
        <v>0</v>
      </c>
      <c r="R252" s="205">
        <f>Q252*H252</f>
        <v>0</v>
      </c>
      <c r="S252" s="205">
        <v>0</v>
      </c>
      <c r="T252" s="20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7" t="s">
        <v>204</v>
      </c>
      <c r="AT252" s="207" t="s">
        <v>119</v>
      </c>
      <c r="AU252" s="207" t="s">
        <v>78</v>
      </c>
      <c r="AY252" s="14" t="s">
        <v>124</v>
      </c>
      <c r="BE252" s="208">
        <f>IF(N252="základní",J252,0)</f>
        <v>0</v>
      </c>
      <c r="BF252" s="208">
        <f>IF(N252="snížená",J252,0)</f>
        <v>0</v>
      </c>
      <c r="BG252" s="208">
        <f>IF(N252="zákl. přenesená",J252,0)</f>
        <v>0</v>
      </c>
      <c r="BH252" s="208">
        <f>IF(N252="sníž. přenesená",J252,0)</f>
        <v>0</v>
      </c>
      <c r="BI252" s="208">
        <f>IF(N252="nulová",J252,0)</f>
        <v>0</v>
      </c>
      <c r="BJ252" s="14" t="s">
        <v>21</v>
      </c>
      <c r="BK252" s="208">
        <f>ROUND(I252*H252,2)</f>
        <v>0</v>
      </c>
      <c r="BL252" s="14" t="s">
        <v>204</v>
      </c>
      <c r="BM252" s="207" t="s">
        <v>655</v>
      </c>
    </row>
    <row r="253" spans="1:65" s="2" customFormat="1" ht="44.25" customHeight="1">
      <c r="A253" s="35"/>
      <c r="B253" s="36"/>
      <c r="C253" s="194" t="s">
        <v>656</v>
      </c>
      <c r="D253" s="194" t="s">
        <v>119</v>
      </c>
      <c r="E253" s="195" t="s">
        <v>657</v>
      </c>
      <c r="F253" s="196" t="s">
        <v>658</v>
      </c>
      <c r="G253" s="197" t="s">
        <v>122</v>
      </c>
      <c r="H253" s="198">
        <v>80</v>
      </c>
      <c r="I253" s="199"/>
      <c r="J253" s="200">
        <f>ROUND(I253*H253,2)</f>
        <v>0</v>
      </c>
      <c r="K253" s="201"/>
      <c r="L253" s="202"/>
      <c r="M253" s="203" t="s">
        <v>1</v>
      </c>
      <c r="N253" s="204" t="s">
        <v>43</v>
      </c>
      <c r="O253" s="88"/>
      <c r="P253" s="205">
        <f>O253*H253</f>
        <v>0</v>
      </c>
      <c r="Q253" s="205">
        <v>0</v>
      </c>
      <c r="R253" s="205">
        <f>Q253*H253</f>
        <v>0</v>
      </c>
      <c r="S253" s="205">
        <v>0</v>
      </c>
      <c r="T253" s="206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7" t="s">
        <v>204</v>
      </c>
      <c r="AT253" s="207" t="s">
        <v>119</v>
      </c>
      <c r="AU253" s="207" t="s">
        <v>78</v>
      </c>
      <c r="AY253" s="14" t="s">
        <v>124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4" t="s">
        <v>21</v>
      </c>
      <c r="BK253" s="208">
        <f>ROUND(I253*H253,2)</f>
        <v>0</v>
      </c>
      <c r="BL253" s="14" t="s">
        <v>204</v>
      </c>
      <c r="BM253" s="207" t="s">
        <v>659</v>
      </c>
    </row>
    <row r="254" spans="1:65" s="2" customFormat="1" ht="44.25" customHeight="1">
      <c r="A254" s="35"/>
      <c r="B254" s="36"/>
      <c r="C254" s="194" t="s">
        <v>660</v>
      </c>
      <c r="D254" s="194" t="s">
        <v>119</v>
      </c>
      <c r="E254" s="195" t="s">
        <v>661</v>
      </c>
      <c r="F254" s="196" t="s">
        <v>662</v>
      </c>
      <c r="G254" s="197" t="s">
        <v>122</v>
      </c>
      <c r="H254" s="198">
        <v>36</v>
      </c>
      <c r="I254" s="199"/>
      <c r="J254" s="200">
        <f>ROUND(I254*H254,2)</f>
        <v>0</v>
      </c>
      <c r="K254" s="201"/>
      <c r="L254" s="202"/>
      <c r="M254" s="203" t="s">
        <v>1</v>
      </c>
      <c r="N254" s="204" t="s">
        <v>43</v>
      </c>
      <c r="O254" s="88"/>
      <c r="P254" s="205">
        <f>O254*H254</f>
        <v>0</v>
      </c>
      <c r="Q254" s="205">
        <v>0</v>
      </c>
      <c r="R254" s="205">
        <f>Q254*H254</f>
        <v>0</v>
      </c>
      <c r="S254" s="205">
        <v>0</v>
      </c>
      <c r="T254" s="20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7" t="s">
        <v>204</v>
      </c>
      <c r="AT254" s="207" t="s">
        <v>119</v>
      </c>
      <c r="AU254" s="207" t="s">
        <v>78</v>
      </c>
      <c r="AY254" s="14" t="s">
        <v>124</v>
      </c>
      <c r="BE254" s="208">
        <f>IF(N254="základní",J254,0)</f>
        <v>0</v>
      </c>
      <c r="BF254" s="208">
        <f>IF(N254="snížená",J254,0)</f>
        <v>0</v>
      </c>
      <c r="BG254" s="208">
        <f>IF(N254="zákl. přenesená",J254,0)</f>
        <v>0</v>
      </c>
      <c r="BH254" s="208">
        <f>IF(N254="sníž. přenesená",J254,0)</f>
        <v>0</v>
      </c>
      <c r="BI254" s="208">
        <f>IF(N254="nulová",J254,0)</f>
        <v>0</v>
      </c>
      <c r="BJ254" s="14" t="s">
        <v>21</v>
      </c>
      <c r="BK254" s="208">
        <f>ROUND(I254*H254,2)</f>
        <v>0</v>
      </c>
      <c r="BL254" s="14" t="s">
        <v>204</v>
      </c>
      <c r="BM254" s="207" t="s">
        <v>663</v>
      </c>
    </row>
    <row r="255" spans="1:65" s="2" customFormat="1" ht="44.25" customHeight="1">
      <c r="A255" s="35"/>
      <c r="B255" s="36"/>
      <c r="C255" s="194" t="s">
        <v>664</v>
      </c>
      <c r="D255" s="194" t="s">
        <v>119</v>
      </c>
      <c r="E255" s="195" t="s">
        <v>665</v>
      </c>
      <c r="F255" s="196" t="s">
        <v>666</v>
      </c>
      <c r="G255" s="197" t="s">
        <v>122</v>
      </c>
      <c r="H255" s="198">
        <v>48</v>
      </c>
      <c r="I255" s="199"/>
      <c r="J255" s="200">
        <f>ROUND(I255*H255,2)</f>
        <v>0</v>
      </c>
      <c r="K255" s="201"/>
      <c r="L255" s="202"/>
      <c r="M255" s="203" t="s">
        <v>1</v>
      </c>
      <c r="N255" s="204" t="s">
        <v>43</v>
      </c>
      <c r="O255" s="88"/>
      <c r="P255" s="205">
        <f>O255*H255</f>
        <v>0</v>
      </c>
      <c r="Q255" s="205">
        <v>0</v>
      </c>
      <c r="R255" s="205">
        <f>Q255*H255</f>
        <v>0</v>
      </c>
      <c r="S255" s="205">
        <v>0</v>
      </c>
      <c r="T255" s="20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7" t="s">
        <v>204</v>
      </c>
      <c r="AT255" s="207" t="s">
        <v>119</v>
      </c>
      <c r="AU255" s="207" t="s">
        <v>78</v>
      </c>
      <c r="AY255" s="14" t="s">
        <v>124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4" t="s">
        <v>21</v>
      </c>
      <c r="BK255" s="208">
        <f>ROUND(I255*H255,2)</f>
        <v>0</v>
      </c>
      <c r="BL255" s="14" t="s">
        <v>204</v>
      </c>
      <c r="BM255" s="207" t="s">
        <v>667</v>
      </c>
    </row>
    <row r="256" spans="1:65" s="2" customFormat="1" ht="44.25" customHeight="1">
      <c r="A256" s="35"/>
      <c r="B256" s="36"/>
      <c r="C256" s="194" t="s">
        <v>668</v>
      </c>
      <c r="D256" s="194" t="s">
        <v>119</v>
      </c>
      <c r="E256" s="195" t="s">
        <v>669</v>
      </c>
      <c r="F256" s="196" t="s">
        <v>670</v>
      </c>
      <c r="G256" s="197" t="s">
        <v>122</v>
      </c>
      <c r="H256" s="198">
        <v>220</v>
      </c>
      <c r="I256" s="199"/>
      <c r="J256" s="200">
        <f>ROUND(I256*H256,2)</f>
        <v>0</v>
      </c>
      <c r="K256" s="201"/>
      <c r="L256" s="202"/>
      <c r="M256" s="203" t="s">
        <v>1</v>
      </c>
      <c r="N256" s="204" t="s">
        <v>43</v>
      </c>
      <c r="O256" s="88"/>
      <c r="P256" s="205">
        <f>O256*H256</f>
        <v>0</v>
      </c>
      <c r="Q256" s="205">
        <v>0</v>
      </c>
      <c r="R256" s="205">
        <f>Q256*H256</f>
        <v>0</v>
      </c>
      <c r="S256" s="205">
        <v>0</v>
      </c>
      <c r="T256" s="206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7" t="s">
        <v>204</v>
      </c>
      <c r="AT256" s="207" t="s">
        <v>119</v>
      </c>
      <c r="AU256" s="207" t="s">
        <v>78</v>
      </c>
      <c r="AY256" s="14" t="s">
        <v>124</v>
      </c>
      <c r="BE256" s="208">
        <f>IF(N256="základní",J256,0)</f>
        <v>0</v>
      </c>
      <c r="BF256" s="208">
        <f>IF(N256="snížená",J256,0)</f>
        <v>0</v>
      </c>
      <c r="BG256" s="208">
        <f>IF(N256="zákl. přenesená",J256,0)</f>
        <v>0</v>
      </c>
      <c r="BH256" s="208">
        <f>IF(N256="sníž. přenesená",J256,0)</f>
        <v>0</v>
      </c>
      <c r="BI256" s="208">
        <f>IF(N256="nulová",J256,0)</f>
        <v>0</v>
      </c>
      <c r="BJ256" s="14" t="s">
        <v>21</v>
      </c>
      <c r="BK256" s="208">
        <f>ROUND(I256*H256,2)</f>
        <v>0</v>
      </c>
      <c r="BL256" s="14" t="s">
        <v>204</v>
      </c>
      <c r="BM256" s="207" t="s">
        <v>671</v>
      </c>
    </row>
    <row r="257" spans="1:65" s="2" customFormat="1" ht="44.25" customHeight="1">
      <c r="A257" s="35"/>
      <c r="B257" s="36"/>
      <c r="C257" s="194" t="s">
        <v>672</v>
      </c>
      <c r="D257" s="194" t="s">
        <v>119</v>
      </c>
      <c r="E257" s="195" t="s">
        <v>673</v>
      </c>
      <c r="F257" s="196" t="s">
        <v>674</v>
      </c>
      <c r="G257" s="197" t="s">
        <v>122</v>
      </c>
      <c r="H257" s="198">
        <v>40</v>
      </c>
      <c r="I257" s="199"/>
      <c r="J257" s="200">
        <f>ROUND(I257*H257,2)</f>
        <v>0</v>
      </c>
      <c r="K257" s="201"/>
      <c r="L257" s="202"/>
      <c r="M257" s="203" t="s">
        <v>1</v>
      </c>
      <c r="N257" s="204" t="s">
        <v>43</v>
      </c>
      <c r="O257" s="88"/>
      <c r="P257" s="205">
        <f>O257*H257</f>
        <v>0</v>
      </c>
      <c r="Q257" s="205">
        <v>0</v>
      </c>
      <c r="R257" s="205">
        <f>Q257*H257</f>
        <v>0</v>
      </c>
      <c r="S257" s="205">
        <v>0</v>
      </c>
      <c r="T257" s="20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7" t="s">
        <v>204</v>
      </c>
      <c r="AT257" s="207" t="s">
        <v>119</v>
      </c>
      <c r="AU257" s="207" t="s">
        <v>78</v>
      </c>
      <c r="AY257" s="14" t="s">
        <v>124</v>
      </c>
      <c r="BE257" s="208">
        <f>IF(N257="základní",J257,0)</f>
        <v>0</v>
      </c>
      <c r="BF257" s="208">
        <f>IF(N257="snížená",J257,0)</f>
        <v>0</v>
      </c>
      <c r="BG257" s="208">
        <f>IF(N257="zákl. přenesená",J257,0)</f>
        <v>0</v>
      </c>
      <c r="BH257" s="208">
        <f>IF(N257="sníž. přenesená",J257,0)</f>
        <v>0</v>
      </c>
      <c r="BI257" s="208">
        <f>IF(N257="nulová",J257,0)</f>
        <v>0</v>
      </c>
      <c r="BJ257" s="14" t="s">
        <v>21</v>
      </c>
      <c r="BK257" s="208">
        <f>ROUND(I257*H257,2)</f>
        <v>0</v>
      </c>
      <c r="BL257" s="14" t="s">
        <v>204</v>
      </c>
      <c r="BM257" s="207" t="s">
        <v>675</v>
      </c>
    </row>
    <row r="258" spans="1:65" s="2" customFormat="1" ht="44.25" customHeight="1">
      <c r="A258" s="35"/>
      <c r="B258" s="36"/>
      <c r="C258" s="194" t="s">
        <v>676</v>
      </c>
      <c r="D258" s="194" t="s">
        <v>119</v>
      </c>
      <c r="E258" s="195" t="s">
        <v>677</v>
      </c>
      <c r="F258" s="196" t="s">
        <v>678</v>
      </c>
      <c r="G258" s="197" t="s">
        <v>122</v>
      </c>
      <c r="H258" s="198">
        <v>40</v>
      </c>
      <c r="I258" s="199"/>
      <c r="J258" s="200">
        <f>ROUND(I258*H258,2)</f>
        <v>0</v>
      </c>
      <c r="K258" s="201"/>
      <c r="L258" s="202"/>
      <c r="M258" s="203" t="s">
        <v>1</v>
      </c>
      <c r="N258" s="204" t="s">
        <v>43</v>
      </c>
      <c r="O258" s="88"/>
      <c r="P258" s="205">
        <f>O258*H258</f>
        <v>0</v>
      </c>
      <c r="Q258" s="205">
        <v>0</v>
      </c>
      <c r="R258" s="205">
        <f>Q258*H258</f>
        <v>0</v>
      </c>
      <c r="S258" s="205">
        <v>0</v>
      </c>
      <c r="T258" s="20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7" t="s">
        <v>204</v>
      </c>
      <c r="AT258" s="207" t="s">
        <v>119</v>
      </c>
      <c r="AU258" s="207" t="s">
        <v>78</v>
      </c>
      <c r="AY258" s="14" t="s">
        <v>124</v>
      </c>
      <c r="BE258" s="208">
        <f>IF(N258="základní",J258,0)</f>
        <v>0</v>
      </c>
      <c r="BF258" s="208">
        <f>IF(N258="snížená",J258,0)</f>
        <v>0</v>
      </c>
      <c r="BG258" s="208">
        <f>IF(N258="zákl. přenesená",J258,0)</f>
        <v>0</v>
      </c>
      <c r="BH258" s="208">
        <f>IF(N258="sníž. přenesená",J258,0)</f>
        <v>0</v>
      </c>
      <c r="BI258" s="208">
        <f>IF(N258="nulová",J258,0)</f>
        <v>0</v>
      </c>
      <c r="BJ258" s="14" t="s">
        <v>21</v>
      </c>
      <c r="BK258" s="208">
        <f>ROUND(I258*H258,2)</f>
        <v>0</v>
      </c>
      <c r="BL258" s="14" t="s">
        <v>204</v>
      </c>
      <c r="BM258" s="207" t="s">
        <v>679</v>
      </c>
    </row>
    <row r="259" spans="1:65" s="2" customFormat="1" ht="44.25" customHeight="1">
      <c r="A259" s="35"/>
      <c r="B259" s="36"/>
      <c r="C259" s="194" t="s">
        <v>680</v>
      </c>
      <c r="D259" s="194" t="s">
        <v>119</v>
      </c>
      <c r="E259" s="195" t="s">
        <v>681</v>
      </c>
      <c r="F259" s="196" t="s">
        <v>682</v>
      </c>
      <c r="G259" s="197" t="s">
        <v>122</v>
      </c>
      <c r="H259" s="198">
        <v>40</v>
      </c>
      <c r="I259" s="199"/>
      <c r="J259" s="200">
        <f>ROUND(I259*H259,2)</f>
        <v>0</v>
      </c>
      <c r="K259" s="201"/>
      <c r="L259" s="202"/>
      <c r="M259" s="203" t="s">
        <v>1</v>
      </c>
      <c r="N259" s="204" t="s">
        <v>43</v>
      </c>
      <c r="O259" s="88"/>
      <c r="P259" s="205">
        <f>O259*H259</f>
        <v>0</v>
      </c>
      <c r="Q259" s="205">
        <v>0</v>
      </c>
      <c r="R259" s="205">
        <f>Q259*H259</f>
        <v>0</v>
      </c>
      <c r="S259" s="205">
        <v>0</v>
      </c>
      <c r="T259" s="20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7" t="s">
        <v>204</v>
      </c>
      <c r="AT259" s="207" t="s">
        <v>119</v>
      </c>
      <c r="AU259" s="207" t="s">
        <v>78</v>
      </c>
      <c r="AY259" s="14" t="s">
        <v>124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4" t="s">
        <v>21</v>
      </c>
      <c r="BK259" s="208">
        <f>ROUND(I259*H259,2)</f>
        <v>0</v>
      </c>
      <c r="BL259" s="14" t="s">
        <v>204</v>
      </c>
      <c r="BM259" s="207" t="s">
        <v>683</v>
      </c>
    </row>
    <row r="260" spans="1:65" s="2" customFormat="1" ht="44.25" customHeight="1">
      <c r="A260" s="35"/>
      <c r="B260" s="36"/>
      <c r="C260" s="194" t="s">
        <v>684</v>
      </c>
      <c r="D260" s="194" t="s">
        <v>119</v>
      </c>
      <c r="E260" s="195" t="s">
        <v>685</v>
      </c>
      <c r="F260" s="196" t="s">
        <v>686</v>
      </c>
      <c r="G260" s="197" t="s">
        <v>122</v>
      </c>
      <c r="H260" s="198">
        <v>40</v>
      </c>
      <c r="I260" s="199"/>
      <c r="J260" s="200">
        <f>ROUND(I260*H260,2)</f>
        <v>0</v>
      </c>
      <c r="K260" s="201"/>
      <c r="L260" s="202"/>
      <c r="M260" s="203" t="s">
        <v>1</v>
      </c>
      <c r="N260" s="204" t="s">
        <v>43</v>
      </c>
      <c r="O260" s="88"/>
      <c r="P260" s="205">
        <f>O260*H260</f>
        <v>0</v>
      </c>
      <c r="Q260" s="205">
        <v>0</v>
      </c>
      <c r="R260" s="205">
        <f>Q260*H260</f>
        <v>0</v>
      </c>
      <c r="S260" s="205">
        <v>0</v>
      </c>
      <c r="T260" s="20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7" t="s">
        <v>204</v>
      </c>
      <c r="AT260" s="207" t="s">
        <v>119</v>
      </c>
      <c r="AU260" s="207" t="s">
        <v>78</v>
      </c>
      <c r="AY260" s="14" t="s">
        <v>124</v>
      </c>
      <c r="BE260" s="208">
        <f>IF(N260="základní",J260,0)</f>
        <v>0</v>
      </c>
      <c r="BF260" s="208">
        <f>IF(N260="snížená",J260,0)</f>
        <v>0</v>
      </c>
      <c r="BG260" s="208">
        <f>IF(N260="zákl. přenesená",J260,0)</f>
        <v>0</v>
      </c>
      <c r="BH260" s="208">
        <f>IF(N260="sníž. přenesená",J260,0)</f>
        <v>0</v>
      </c>
      <c r="BI260" s="208">
        <f>IF(N260="nulová",J260,0)</f>
        <v>0</v>
      </c>
      <c r="BJ260" s="14" t="s">
        <v>21</v>
      </c>
      <c r="BK260" s="208">
        <f>ROUND(I260*H260,2)</f>
        <v>0</v>
      </c>
      <c r="BL260" s="14" t="s">
        <v>204</v>
      </c>
      <c r="BM260" s="207" t="s">
        <v>687</v>
      </c>
    </row>
    <row r="261" spans="1:65" s="2" customFormat="1" ht="44.25" customHeight="1">
      <c r="A261" s="35"/>
      <c r="B261" s="36"/>
      <c r="C261" s="194" t="s">
        <v>688</v>
      </c>
      <c r="D261" s="194" t="s">
        <v>119</v>
      </c>
      <c r="E261" s="195" t="s">
        <v>689</v>
      </c>
      <c r="F261" s="196" t="s">
        <v>690</v>
      </c>
      <c r="G261" s="197" t="s">
        <v>122</v>
      </c>
      <c r="H261" s="198">
        <v>40</v>
      </c>
      <c r="I261" s="199"/>
      <c r="J261" s="200">
        <f>ROUND(I261*H261,2)</f>
        <v>0</v>
      </c>
      <c r="K261" s="201"/>
      <c r="L261" s="202"/>
      <c r="M261" s="203" t="s">
        <v>1</v>
      </c>
      <c r="N261" s="204" t="s">
        <v>43</v>
      </c>
      <c r="O261" s="88"/>
      <c r="P261" s="205">
        <f>O261*H261</f>
        <v>0</v>
      </c>
      <c r="Q261" s="205">
        <v>0</v>
      </c>
      <c r="R261" s="205">
        <f>Q261*H261</f>
        <v>0</v>
      </c>
      <c r="S261" s="205">
        <v>0</v>
      </c>
      <c r="T261" s="20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7" t="s">
        <v>204</v>
      </c>
      <c r="AT261" s="207" t="s">
        <v>119</v>
      </c>
      <c r="AU261" s="207" t="s">
        <v>78</v>
      </c>
      <c r="AY261" s="14" t="s">
        <v>124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4" t="s">
        <v>21</v>
      </c>
      <c r="BK261" s="208">
        <f>ROUND(I261*H261,2)</f>
        <v>0</v>
      </c>
      <c r="BL261" s="14" t="s">
        <v>204</v>
      </c>
      <c r="BM261" s="207" t="s">
        <v>691</v>
      </c>
    </row>
    <row r="262" spans="1:65" s="2" customFormat="1" ht="44.25" customHeight="1">
      <c r="A262" s="35"/>
      <c r="B262" s="36"/>
      <c r="C262" s="194" t="s">
        <v>692</v>
      </c>
      <c r="D262" s="194" t="s">
        <v>119</v>
      </c>
      <c r="E262" s="195" t="s">
        <v>693</v>
      </c>
      <c r="F262" s="196" t="s">
        <v>694</v>
      </c>
      <c r="G262" s="197" t="s">
        <v>122</v>
      </c>
      <c r="H262" s="198">
        <v>1</v>
      </c>
      <c r="I262" s="199"/>
      <c r="J262" s="200">
        <f>ROUND(I262*H262,2)</f>
        <v>0</v>
      </c>
      <c r="K262" s="201"/>
      <c r="L262" s="202"/>
      <c r="M262" s="203" t="s">
        <v>1</v>
      </c>
      <c r="N262" s="204" t="s">
        <v>43</v>
      </c>
      <c r="O262" s="88"/>
      <c r="P262" s="205">
        <f>O262*H262</f>
        <v>0</v>
      </c>
      <c r="Q262" s="205">
        <v>0</v>
      </c>
      <c r="R262" s="205">
        <f>Q262*H262</f>
        <v>0</v>
      </c>
      <c r="S262" s="205">
        <v>0</v>
      </c>
      <c r="T262" s="20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7" t="s">
        <v>204</v>
      </c>
      <c r="AT262" s="207" t="s">
        <v>119</v>
      </c>
      <c r="AU262" s="207" t="s">
        <v>78</v>
      </c>
      <c r="AY262" s="14" t="s">
        <v>124</v>
      </c>
      <c r="BE262" s="208">
        <f>IF(N262="základní",J262,0)</f>
        <v>0</v>
      </c>
      <c r="BF262" s="208">
        <f>IF(N262="snížená",J262,0)</f>
        <v>0</v>
      </c>
      <c r="BG262" s="208">
        <f>IF(N262="zákl. přenesená",J262,0)</f>
        <v>0</v>
      </c>
      <c r="BH262" s="208">
        <f>IF(N262="sníž. přenesená",J262,0)</f>
        <v>0</v>
      </c>
      <c r="BI262" s="208">
        <f>IF(N262="nulová",J262,0)</f>
        <v>0</v>
      </c>
      <c r="BJ262" s="14" t="s">
        <v>21</v>
      </c>
      <c r="BK262" s="208">
        <f>ROUND(I262*H262,2)</f>
        <v>0</v>
      </c>
      <c r="BL262" s="14" t="s">
        <v>204</v>
      </c>
      <c r="BM262" s="207" t="s">
        <v>695</v>
      </c>
    </row>
    <row r="263" spans="1:65" s="2" customFormat="1" ht="44.25" customHeight="1">
      <c r="A263" s="35"/>
      <c r="B263" s="36"/>
      <c r="C263" s="194" t="s">
        <v>696</v>
      </c>
      <c r="D263" s="194" t="s">
        <v>119</v>
      </c>
      <c r="E263" s="195" t="s">
        <v>697</v>
      </c>
      <c r="F263" s="196" t="s">
        <v>698</v>
      </c>
      <c r="G263" s="197" t="s">
        <v>122</v>
      </c>
      <c r="H263" s="198">
        <v>40</v>
      </c>
      <c r="I263" s="199"/>
      <c r="J263" s="200">
        <f>ROUND(I263*H263,2)</f>
        <v>0</v>
      </c>
      <c r="K263" s="201"/>
      <c r="L263" s="202"/>
      <c r="M263" s="203" t="s">
        <v>1</v>
      </c>
      <c r="N263" s="204" t="s">
        <v>43</v>
      </c>
      <c r="O263" s="88"/>
      <c r="P263" s="205">
        <f>O263*H263</f>
        <v>0</v>
      </c>
      <c r="Q263" s="205">
        <v>0</v>
      </c>
      <c r="R263" s="205">
        <f>Q263*H263</f>
        <v>0</v>
      </c>
      <c r="S263" s="205">
        <v>0</v>
      </c>
      <c r="T263" s="206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7" t="s">
        <v>204</v>
      </c>
      <c r="AT263" s="207" t="s">
        <v>119</v>
      </c>
      <c r="AU263" s="207" t="s">
        <v>78</v>
      </c>
      <c r="AY263" s="14" t="s">
        <v>124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4" t="s">
        <v>21</v>
      </c>
      <c r="BK263" s="208">
        <f>ROUND(I263*H263,2)</f>
        <v>0</v>
      </c>
      <c r="BL263" s="14" t="s">
        <v>204</v>
      </c>
      <c r="BM263" s="207" t="s">
        <v>699</v>
      </c>
    </row>
    <row r="264" spans="1:65" s="2" customFormat="1" ht="44.25" customHeight="1">
      <c r="A264" s="35"/>
      <c r="B264" s="36"/>
      <c r="C264" s="194" t="s">
        <v>700</v>
      </c>
      <c r="D264" s="194" t="s">
        <v>119</v>
      </c>
      <c r="E264" s="195" t="s">
        <v>701</v>
      </c>
      <c r="F264" s="196" t="s">
        <v>702</v>
      </c>
      <c r="G264" s="197" t="s">
        <v>122</v>
      </c>
      <c r="H264" s="198">
        <v>40</v>
      </c>
      <c r="I264" s="199"/>
      <c r="J264" s="200">
        <f>ROUND(I264*H264,2)</f>
        <v>0</v>
      </c>
      <c r="K264" s="201"/>
      <c r="L264" s="202"/>
      <c r="M264" s="203" t="s">
        <v>1</v>
      </c>
      <c r="N264" s="204" t="s">
        <v>43</v>
      </c>
      <c r="O264" s="88"/>
      <c r="P264" s="205">
        <f>O264*H264</f>
        <v>0</v>
      </c>
      <c r="Q264" s="205">
        <v>0</v>
      </c>
      <c r="R264" s="205">
        <f>Q264*H264</f>
        <v>0</v>
      </c>
      <c r="S264" s="205">
        <v>0</v>
      </c>
      <c r="T264" s="20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7" t="s">
        <v>204</v>
      </c>
      <c r="AT264" s="207" t="s">
        <v>119</v>
      </c>
      <c r="AU264" s="207" t="s">
        <v>78</v>
      </c>
      <c r="AY264" s="14" t="s">
        <v>124</v>
      </c>
      <c r="BE264" s="208">
        <f>IF(N264="základní",J264,0)</f>
        <v>0</v>
      </c>
      <c r="BF264" s="208">
        <f>IF(N264="snížená",J264,0)</f>
        <v>0</v>
      </c>
      <c r="BG264" s="208">
        <f>IF(N264="zákl. přenesená",J264,0)</f>
        <v>0</v>
      </c>
      <c r="BH264" s="208">
        <f>IF(N264="sníž. přenesená",J264,0)</f>
        <v>0</v>
      </c>
      <c r="BI264" s="208">
        <f>IF(N264="nulová",J264,0)</f>
        <v>0</v>
      </c>
      <c r="BJ264" s="14" t="s">
        <v>21</v>
      </c>
      <c r="BK264" s="208">
        <f>ROUND(I264*H264,2)</f>
        <v>0</v>
      </c>
      <c r="BL264" s="14" t="s">
        <v>204</v>
      </c>
      <c r="BM264" s="207" t="s">
        <v>703</v>
      </c>
    </row>
    <row r="265" spans="1:65" s="2" customFormat="1" ht="44.25" customHeight="1">
      <c r="A265" s="35"/>
      <c r="B265" s="36"/>
      <c r="C265" s="194" t="s">
        <v>704</v>
      </c>
      <c r="D265" s="194" t="s">
        <v>119</v>
      </c>
      <c r="E265" s="195" t="s">
        <v>705</v>
      </c>
      <c r="F265" s="196" t="s">
        <v>706</v>
      </c>
      <c r="G265" s="197" t="s">
        <v>122</v>
      </c>
      <c r="H265" s="198">
        <v>10</v>
      </c>
      <c r="I265" s="199"/>
      <c r="J265" s="200">
        <f>ROUND(I265*H265,2)</f>
        <v>0</v>
      </c>
      <c r="K265" s="201"/>
      <c r="L265" s="202"/>
      <c r="M265" s="203" t="s">
        <v>1</v>
      </c>
      <c r="N265" s="204" t="s">
        <v>43</v>
      </c>
      <c r="O265" s="88"/>
      <c r="P265" s="205">
        <f>O265*H265</f>
        <v>0</v>
      </c>
      <c r="Q265" s="205">
        <v>0</v>
      </c>
      <c r="R265" s="205">
        <f>Q265*H265</f>
        <v>0</v>
      </c>
      <c r="S265" s="205">
        <v>0</v>
      </c>
      <c r="T265" s="206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7" t="s">
        <v>204</v>
      </c>
      <c r="AT265" s="207" t="s">
        <v>119</v>
      </c>
      <c r="AU265" s="207" t="s">
        <v>78</v>
      </c>
      <c r="AY265" s="14" t="s">
        <v>124</v>
      </c>
      <c r="BE265" s="208">
        <f>IF(N265="základní",J265,0)</f>
        <v>0</v>
      </c>
      <c r="BF265" s="208">
        <f>IF(N265="snížená",J265,0)</f>
        <v>0</v>
      </c>
      <c r="BG265" s="208">
        <f>IF(N265="zákl. přenesená",J265,0)</f>
        <v>0</v>
      </c>
      <c r="BH265" s="208">
        <f>IF(N265="sníž. přenesená",J265,0)</f>
        <v>0</v>
      </c>
      <c r="BI265" s="208">
        <f>IF(N265="nulová",J265,0)</f>
        <v>0</v>
      </c>
      <c r="BJ265" s="14" t="s">
        <v>21</v>
      </c>
      <c r="BK265" s="208">
        <f>ROUND(I265*H265,2)</f>
        <v>0</v>
      </c>
      <c r="BL265" s="14" t="s">
        <v>204</v>
      </c>
      <c r="BM265" s="207" t="s">
        <v>707</v>
      </c>
    </row>
    <row r="266" spans="1:65" s="2" customFormat="1" ht="44.25" customHeight="1">
      <c r="A266" s="35"/>
      <c r="B266" s="36"/>
      <c r="C266" s="194" t="s">
        <v>708</v>
      </c>
      <c r="D266" s="194" t="s">
        <v>119</v>
      </c>
      <c r="E266" s="195" t="s">
        <v>709</v>
      </c>
      <c r="F266" s="196" t="s">
        <v>710</v>
      </c>
      <c r="G266" s="197" t="s">
        <v>122</v>
      </c>
      <c r="H266" s="198">
        <v>40</v>
      </c>
      <c r="I266" s="199"/>
      <c r="J266" s="200">
        <f>ROUND(I266*H266,2)</f>
        <v>0</v>
      </c>
      <c r="K266" s="201"/>
      <c r="L266" s="202"/>
      <c r="M266" s="203" t="s">
        <v>1</v>
      </c>
      <c r="N266" s="204" t="s">
        <v>43</v>
      </c>
      <c r="O266" s="88"/>
      <c r="P266" s="205">
        <f>O266*H266</f>
        <v>0</v>
      </c>
      <c r="Q266" s="205">
        <v>0</v>
      </c>
      <c r="R266" s="205">
        <f>Q266*H266</f>
        <v>0</v>
      </c>
      <c r="S266" s="205">
        <v>0</v>
      </c>
      <c r="T266" s="206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7" t="s">
        <v>204</v>
      </c>
      <c r="AT266" s="207" t="s">
        <v>119</v>
      </c>
      <c r="AU266" s="207" t="s">
        <v>78</v>
      </c>
      <c r="AY266" s="14" t="s">
        <v>124</v>
      </c>
      <c r="BE266" s="208">
        <f>IF(N266="základní",J266,0)</f>
        <v>0</v>
      </c>
      <c r="BF266" s="208">
        <f>IF(N266="snížená",J266,0)</f>
        <v>0</v>
      </c>
      <c r="BG266" s="208">
        <f>IF(N266="zákl. přenesená",J266,0)</f>
        <v>0</v>
      </c>
      <c r="BH266" s="208">
        <f>IF(N266="sníž. přenesená",J266,0)</f>
        <v>0</v>
      </c>
      <c r="BI266" s="208">
        <f>IF(N266="nulová",J266,0)</f>
        <v>0</v>
      </c>
      <c r="BJ266" s="14" t="s">
        <v>21</v>
      </c>
      <c r="BK266" s="208">
        <f>ROUND(I266*H266,2)</f>
        <v>0</v>
      </c>
      <c r="BL266" s="14" t="s">
        <v>204</v>
      </c>
      <c r="BM266" s="207" t="s">
        <v>711</v>
      </c>
    </row>
    <row r="267" spans="1:65" s="2" customFormat="1" ht="44.25" customHeight="1">
      <c r="A267" s="35"/>
      <c r="B267" s="36"/>
      <c r="C267" s="194" t="s">
        <v>712</v>
      </c>
      <c r="D267" s="194" t="s">
        <v>119</v>
      </c>
      <c r="E267" s="195" t="s">
        <v>713</v>
      </c>
      <c r="F267" s="196" t="s">
        <v>714</v>
      </c>
      <c r="G267" s="197" t="s">
        <v>122</v>
      </c>
      <c r="H267" s="198">
        <v>40</v>
      </c>
      <c r="I267" s="199"/>
      <c r="J267" s="200">
        <f>ROUND(I267*H267,2)</f>
        <v>0</v>
      </c>
      <c r="K267" s="201"/>
      <c r="L267" s="202"/>
      <c r="M267" s="203" t="s">
        <v>1</v>
      </c>
      <c r="N267" s="204" t="s">
        <v>43</v>
      </c>
      <c r="O267" s="88"/>
      <c r="P267" s="205">
        <f>O267*H267</f>
        <v>0</v>
      </c>
      <c r="Q267" s="205">
        <v>0</v>
      </c>
      <c r="R267" s="205">
        <f>Q267*H267</f>
        <v>0</v>
      </c>
      <c r="S267" s="205">
        <v>0</v>
      </c>
      <c r="T267" s="20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7" t="s">
        <v>204</v>
      </c>
      <c r="AT267" s="207" t="s">
        <v>119</v>
      </c>
      <c r="AU267" s="207" t="s">
        <v>78</v>
      </c>
      <c r="AY267" s="14" t="s">
        <v>124</v>
      </c>
      <c r="BE267" s="208">
        <f>IF(N267="základní",J267,0)</f>
        <v>0</v>
      </c>
      <c r="BF267" s="208">
        <f>IF(N267="snížená",J267,0)</f>
        <v>0</v>
      </c>
      <c r="BG267" s="208">
        <f>IF(N267="zákl. přenesená",J267,0)</f>
        <v>0</v>
      </c>
      <c r="BH267" s="208">
        <f>IF(N267="sníž. přenesená",J267,0)</f>
        <v>0</v>
      </c>
      <c r="BI267" s="208">
        <f>IF(N267="nulová",J267,0)</f>
        <v>0</v>
      </c>
      <c r="BJ267" s="14" t="s">
        <v>21</v>
      </c>
      <c r="BK267" s="208">
        <f>ROUND(I267*H267,2)</f>
        <v>0</v>
      </c>
      <c r="BL267" s="14" t="s">
        <v>204</v>
      </c>
      <c r="BM267" s="207" t="s">
        <v>715</v>
      </c>
    </row>
    <row r="268" spans="1:65" s="2" customFormat="1" ht="44.25" customHeight="1">
      <c r="A268" s="35"/>
      <c r="B268" s="36"/>
      <c r="C268" s="194" t="s">
        <v>716</v>
      </c>
      <c r="D268" s="194" t="s">
        <v>119</v>
      </c>
      <c r="E268" s="195" t="s">
        <v>717</v>
      </c>
      <c r="F268" s="196" t="s">
        <v>718</v>
      </c>
      <c r="G268" s="197" t="s">
        <v>122</v>
      </c>
      <c r="H268" s="198">
        <v>40</v>
      </c>
      <c r="I268" s="199"/>
      <c r="J268" s="200">
        <f>ROUND(I268*H268,2)</f>
        <v>0</v>
      </c>
      <c r="K268" s="201"/>
      <c r="L268" s="202"/>
      <c r="M268" s="203" t="s">
        <v>1</v>
      </c>
      <c r="N268" s="204" t="s">
        <v>43</v>
      </c>
      <c r="O268" s="88"/>
      <c r="P268" s="205">
        <f>O268*H268</f>
        <v>0</v>
      </c>
      <c r="Q268" s="205">
        <v>0</v>
      </c>
      <c r="R268" s="205">
        <f>Q268*H268</f>
        <v>0</v>
      </c>
      <c r="S268" s="205">
        <v>0</v>
      </c>
      <c r="T268" s="206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7" t="s">
        <v>204</v>
      </c>
      <c r="AT268" s="207" t="s">
        <v>119</v>
      </c>
      <c r="AU268" s="207" t="s">
        <v>78</v>
      </c>
      <c r="AY268" s="14" t="s">
        <v>124</v>
      </c>
      <c r="BE268" s="208">
        <f>IF(N268="základní",J268,0)</f>
        <v>0</v>
      </c>
      <c r="BF268" s="208">
        <f>IF(N268="snížená",J268,0)</f>
        <v>0</v>
      </c>
      <c r="BG268" s="208">
        <f>IF(N268="zákl. přenesená",J268,0)</f>
        <v>0</v>
      </c>
      <c r="BH268" s="208">
        <f>IF(N268="sníž. přenesená",J268,0)</f>
        <v>0</v>
      </c>
      <c r="BI268" s="208">
        <f>IF(N268="nulová",J268,0)</f>
        <v>0</v>
      </c>
      <c r="BJ268" s="14" t="s">
        <v>21</v>
      </c>
      <c r="BK268" s="208">
        <f>ROUND(I268*H268,2)</f>
        <v>0</v>
      </c>
      <c r="BL268" s="14" t="s">
        <v>204</v>
      </c>
      <c r="BM268" s="207" t="s">
        <v>719</v>
      </c>
    </row>
    <row r="269" spans="1:65" s="2" customFormat="1" ht="44.25" customHeight="1">
      <c r="A269" s="35"/>
      <c r="B269" s="36"/>
      <c r="C269" s="194" t="s">
        <v>720</v>
      </c>
      <c r="D269" s="194" t="s">
        <v>119</v>
      </c>
      <c r="E269" s="195" t="s">
        <v>721</v>
      </c>
      <c r="F269" s="196" t="s">
        <v>722</v>
      </c>
      <c r="G269" s="197" t="s">
        <v>122</v>
      </c>
      <c r="H269" s="198">
        <v>1</v>
      </c>
      <c r="I269" s="199"/>
      <c r="J269" s="200">
        <f>ROUND(I269*H269,2)</f>
        <v>0</v>
      </c>
      <c r="K269" s="201"/>
      <c r="L269" s="202"/>
      <c r="M269" s="203" t="s">
        <v>1</v>
      </c>
      <c r="N269" s="204" t="s">
        <v>43</v>
      </c>
      <c r="O269" s="88"/>
      <c r="P269" s="205">
        <f>O269*H269</f>
        <v>0</v>
      </c>
      <c r="Q269" s="205">
        <v>0</v>
      </c>
      <c r="R269" s="205">
        <f>Q269*H269</f>
        <v>0</v>
      </c>
      <c r="S269" s="205">
        <v>0</v>
      </c>
      <c r="T269" s="20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7" t="s">
        <v>204</v>
      </c>
      <c r="AT269" s="207" t="s">
        <v>119</v>
      </c>
      <c r="AU269" s="207" t="s">
        <v>78</v>
      </c>
      <c r="AY269" s="14" t="s">
        <v>124</v>
      </c>
      <c r="BE269" s="208">
        <f>IF(N269="základní",J269,0)</f>
        <v>0</v>
      </c>
      <c r="BF269" s="208">
        <f>IF(N269="snížená",J269,0)</f>
        <v>0</v>
      </c>
      <c r="BG269" s="208">
        <f>IF(N269="zákl. přenesená",J269,0)</f>
        <v>0</v>
      </c>
      <c r="BH269" s="208">
        <f>IF(N269="sníž. přenesená",J269,0)</f>
        <v>0</v>
      </c>
      <c r="BI269" s="208">
        <f>IF(N269="nulová",J269,0)</f>
        <v>0</v>
      </c>
      <c r="BJ269" s="14" t="s">
        <v>21</v>
      </c>
      <c r="BK269" s="208">
        <f>ROUND(I269*H269,2)</f>
        <v>0</v>
      </c>
      <c r="BL269" s="14" t="s">
        <v>204</v>
      </c>
      <c r="BM269" s="207" t="s">
        <v>723</v>
      </c>
    </row>
    <row r="270" spans="1:65" s="2" customFormat="1" ht="44.25" customHeight="1">
      <c r="A270" s="35"/>
      <c r="B270" s="36"/>
      <c r="C270" s="194" t="s">
        <v>724</v>
      </c>
      <c r="D270" s="194" t="s">
        <v>119</v>
      </c>
      <c r="E270" s="195" t="s">
        <v>725</v>
      </c>
      <c r="F270" s="196" t="s">
        <v>726</v>
      </c>
      <c r="G270" s="197" t="s">
        <v>122</v>
      </c>
      <c r="H270" s="198">
        <v>1</v>
      </c>
      <c r="I270" s="199"/>
      <c r="J270" s="200">
        <f>ROUND(I270*H270,2)</f>
        <v>0</v>
      </c>
      <c r="K270" s="201"/>
      <c r="L270" s="202"/>
      <c r="M270" s="203" t="s">
        <v>1</v>
      </c>
      <c r="N270" s="204" t="s">
        <v>43</v>
      </c>
      <c r="O270" s="88"/>
      <c r="P270" s="205">
        <f>O270*H270</f>
        <v>0</v>
      </c>
      <c r="Q270" s="205">
        <v>0</v>
      </c>
      <c r="R270" s="205">
        <f>Q270*H270</f>
        <v>0</v>
      </c>
      <c r="S270" s="205">
        <v>0</v>
      </c>
      <c r="T270" s="206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7" t="s">
        <v>204</v>
      </c>
      <c r="AT270" s="207" t="s">
        <v>119</v>
      </c>
      <c r="AU270" s="207" t="s">
        <v>78</v>
      </c>
      <c r="AY270" s="14" t="s">
        <v>124</v>
      </c>
      <c r="BE270" s="208">
        <f>IF(N270="základní",J270,0)</f>
        <v>0</v>
      </c>
      <c r="BF270" s="208">
        <f>IF(N270="snížená",J270,0)</f>
        <v>0</v>
      </c>
      <c r="BG270" s="208">
        <f>IF(N270="zákl. přenesená",J270,0)</f>
        <v>0</v>
      </c>
      <c r="BH270" s="208">
        <f>IF(N270="sníž. přenesená",J270,0)</f>
        <v>0</v>
      </c>
      <c r="BI270" s="208">
        <f>IF(N270="nulová",J270,0)</f>
        <v>0</v>
      </c>
      <c r="BJ270" s="14" t="s">
        <v>21</v>
      </c>
      <c r="BK270" s="208">
        <f>ROUND(I270*H270,2)</f>
        <v>0</v>
      </c>
      <c r="BL270" s="14" t="s">
        <v>204</v>
      </c>
      <c r="BM270" s="207" t="s">
        <v>727</v>
      </c>
    </row>
    <row r="271" spans="1:65" s="2" customFormat="1" ht="44.25" customHeight="1">
      <c r="A271" s="35"/>
      <c r="B271" s="36"/>
      <c r="C271" s="194" t="s">
        <v>728</v>
      </c>
      <c r="D271" s="194" t="s">
        <v>119</v>
      </c>
      <c r="E271" s="195" t="s">
        <v>729</v>
      </c>
      <c r="F271" s="196" t="s">
        <v>730</v>
      </c>
      <c r="G271" s="197" t="s">
        <v>122</v>
      </c>
      <c r="H271" s="198">
        <v>1</v>
      </c>
      <c r="I271" s="199"/>
      <c r="J271" s="200">
        <f>ROUND(I271*H271,2)</f>
        <v>0</v>
      </c>
      <c r="K271" s="201"/>
      <c r="L271" s="202"/>
      <c r="M271" s="203" t="s">
        <v>1</v>
      </c>
      <c r="N271" s="204" t="s">
        <v>43</v>
      </c>
      <c r="O271" s="88"/>
      <c r="P271" s="205">
        <f>O271*H271</f>
        <v>0</v>
      </c>
      <c r="Q271" s="205">
        <v>0</v>
      </c>
      <c r="R271" s="205">
        <f>Q271*H271</f>
        <v>0</v>
      </c>
      <c r="S271" s="205">
        <v>0</v>
      </c>
      <c r="T271" s="20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7" t="s">
        <v>204</v>
      </c>
      <c r="AT271" s="207" t="s">
        <v>119</v>
      </c>
      <c r="AU271" s="207" t="s">
        <v>78</v>
      </c>
      <c r="AY271" s="14" t="s">
        <v>124</v>
      </c>
      <c r="BE271" s="208">
        <f>IF(N271="základní",J271,0)</f>
        <v>0</v>
      </c>
      <c r="BF271" s="208">
        <f>IF(N271="snížená",J271,0)</f>
        <v>0</v>
      </c>
      <c r="BG271" s="208">
        <f>IF(N271="zákl. přenesená",J271,0)</f>
        <v>0</v>
      </c>
      <c r="BH271" s="208">
        <f>IF(N271="sníž. přenesená",J271,0)</f>
        <v>0</v>
      </c>
      <c r="BI271" s="208">
        <f>IF(N271="nulová",J271,0)</f>
        <v>0</v>
      </c>
      <c r="BJ271" s="14" t="s">
        <v>21</v>
      </c>
      <c r="BK271" s="208">
        <f>ROUND(I271*H271,2)</f>
        <v>0</v>
      </c>
      <c r="BL271" s="14" t="s">
        <v>204</v>
      </c>
      <c r="BM271" s="207" t="s">
        <v>731</v>
      </c>
    </row>
    <row r="272" spans="1:65" s="2" customFormat="1" ht="44.25" customHeight="1">
      <c r="A272" s="35"/>
      <c r="B272" s="36"/>
      <c r="C272" s="194" t="s">
        <v>732</v>
      </c>
      <c r="D272" s="194" t="s">
        <v>119</v>
      </c>
      <c r="E272" s="195" t="s">
        <v>733</v>
      </c>
      <c r="F272" s="196" t="s">
        <v>734</v>
      </c>
      <c r="G272" s="197" t="s">
        <v>122</v>
      </c>
      <c r="H272" s="198">
        <v>1</v>
      </c>
      <c r="I272" s="199"/>
      <c r="J272" s="200">
        <f>ROUND(I272*H272,2)</f>
        <v>0</v>
      </c>
      <c r="K272" s="201"/>
      <c r="L272" s="202"/>
      <c r="M272" s="203" t="s">
        <v>1</v>
      </c>
      <c r="N272" s="204" t="s">
        <v>43</v>
      </c>
      <c r="O272" s="88"/>
      <c r="P272" s="205">
        <f>O272*H272</f>
        <v>0</v>
      </c>
      <c r="Q272" s="205">
        <v>0</v>
      </c>
      <c r="R272" s="205">
        <f>Q272*H272</f>
        <v>0</v>
      </c>
      <c r="S272" s="205">
        <v>0</v>
      </c>
      <c r="T272" s="206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7" t="s">
        <v>204</v>
      </c>
      <c r="AT272" s="207" t="s">
        <v>119</v>
      </c>
      <c r="AU272" s="207" t="s">
        <v>78</v>
      </c>
      <c r="AY272" s="14" t="s">
        <v>124</v>
      </c>
      <c r="BE272" s="208">
        <f>IF(N272="základní",J272,0)</f>
        <v>0</v>
      </c>
      <c r="BF272" s="208">
        <f>IF(N272="snížená",J272,0)</f>
        <v>0</v>
      </c>
      <c r="BG272" s="208">
        <f>IF(N272="zákl. přenesená",J272,0)</f>
        <v>0</v>
      </c>
      <c r="BH272" s="208">
        <f>IF(N272="sníž. přenesená",J272,0)</f>
        <v>0</v>
      </c>
      <c r="BI272" s="208">
        <f>IF(N272="nulová",J272,0)</f>
        <v>0</v>
      </c>
      <c r="BJ272" s="14" t="s">
        <v>21</v>
      </c>
      <c r="BK272" s="208">
        <f>ROUND(I272*H272,2)</f>
        <v>0</v>
      </c>
      <c r="BL272" s="14" t="s">
        <v>204</v>
      </c>
      <c r="BM272" s="207" t="s">
        <v>735</v>
      </c>
    </row>
    <row r="273" spans="1:65" s="2" customFormat="1" ht="44.25" customHeight="1">
      <c r="A273" s="35"/>
      <c r="B273" s="36"/>
      <c r="C273" s="194" t="s">
        <v>736</v>
      </c>
      <c r="D273" s="194" t="s">
        <v>119</v>
      </c>
      <c r="E273" s="195" t="s">
        <v>737</v>
      </c>
      <c r="F273" s="196" t="s">
        <v>738</v>
      </c>
      <c r="G273" s="197" t="s">
        <v>122</v>
      </c>
      <c r="H273" s="198">
        <v>1</v>
      </c>
      <c r="I273" s="199"/>
      <c r="J273" s="200">
        <f>ROUND(I273*H273,2)</f>
        <v>0</v>
      </c>
      <c r="K273" s="201"/>
      <c r="L273" s="202"/>
      <c r="M273" s="203" t="s">
        <v>1</v>
      </c>
      <c r="N273" s="204" t="s">
        <v>43</v>
      </c>
      <c r="O273" s="88"/>
      <c r="P273" s="205">
        <f>O273*H273</f>
        <v>0</v>
      </c>
      <c r="Q273" s="205">
        <v>0</v>
      </c>
      <c r="R273" s="205">
        <f>Q273*H273</f>
        <v>0</v>
      </c>
      <c r="S273" s="205">
        <v>0</v>
      </c>
      <c r="T273" s="20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7" t="s">
        <v>204</v>
      </c>
      <c r="AT273" s="207" t="s">
        <v>119</v>
      </c>
      <c r="AU273" s="207" t="s">
        <v>78</v>
      </c>
      <c r="AY273" s="14" t="s">
        <v>124</v>
      </c>
      <c r="BE273" s="208">
        <f>IF(N273="základní",J273,0)</f>
        <v>0</v>
      </c>
      <c r="BF273" s="208">
        <f>IF(N273="snížená",J273,0)</f>
        <v>0</v>
      </c>
      <c r="BG273" s="208">
        <f>IF(N273="zákl. přenesená",J273,0)</f>
        <v>0</v>
      </c>
      <c r="BH273" s="208">
        <f>IF(N273="sníž. přenesená",J273,0)</f>
        <v>0</v>
      </c>
      <c r="BI273" s="208">
        <f>IF(N273="nulová",J273,0)</f>
        <v>0</v>
      </c>
      <c r="BJ273" s="14" t="s">
        <v>21</v>
      </c>
      <c r="BK273" s="208">
        <f>ROUND(I273*H273,2)</f>
        <v>0</v>
      </c>
      <c r="BL273" s="14" t="s">
        <v>204</v>
      </c>
      <c r="BM273" s="207" t="s">
        <v>739</v>
      </c>
    </row>
    <row r="274" spans="1:65" s="2" customFormat="1" ht="44.25" customHeight="1">
      <c r="A274" s="35"/>
      <c r="B274" s="36"/>
      <c r="C274" s="194" t="s">
        <v>740</v>
      </c>
      <c r="D274" s="194" t="s">
        <v>119</v>
      </c>
      <c r="E274" s="195" t="s">
        <v>741</v>
      </c>
      <c r="F274" s="196" t="s">
        <v>742</v>
      </c>
      <c r="G274" s="197" t="s">
        <v>122</v>
      </c>
      <c r="H274" s="198">
        <v>1</v>
      </c>
      <c r="I274" s="199"/>
      <c r="J274" s="200">
        <f>ROUND(I274*H274,2)</f>
        <v>0</v>
      </c>
      <c r="K274" s="201"/>
      <c r="L274" s="202"/>
      <c r="M274" s="203" t="s">
        <v>1</v>
      </c>
      <c r="N274" s="204" t="s">
        <v>43</v>
      </c>
      <c r="O274" s="88"/>
      <c r="P274" s="205">
        <f>O274*H274</f>
        <v>0</v>
      </c>
      <c r="Q274" s="205">
        <v>0</v>
      </c>
      <c r="R274" s="205">
        <f>Q274*H274</f>
        <v>0</v>
      </c>
      <c r="S274" s="205">
        <v>0</v>
      </c>
      <c r="T274" s="20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7" t="s">
        <v>204</v>
      </c>
      <c r="AT274" s="207" t="s">
        <v>119</v>
      </c>
      <c r="AU274" s="207" t="s">
        <v>78</v>
      </c>
      <c r="AY274" s="14" t="s">
        <v>124</v>
      </c>
      <c r="BE274" s="208">
        <f>IF(N274="základní",J274,0)</f>
        <v>0</v>
      </c>
      <c r="BF274" s="208">
        <f>IF(N274="snížená",J274,0)</f>
        <v>0</v>
      </c>
      <c r="BG274" s="208">
        <f>IF(N274="zákl. přenesená",J274,0)</f>
        <v>0</v>
      </c>
      <c r="BH274" s="208">
        <f>IF(N274="sníž. přenesená",J274,0)</f>
        <v>0</v>
      </c>
      <c r="BI274" s="208">
        <f>IF(N274="nulová",J274,0)</f>
        <v>0</v>
      </c>
      <c r="BJ274" s="14" t="s">
        <v>21</v>
      </c>
      <c r="BK274" s="208">
        <f>ROUND(I274*H274,2)</f>
        <v>0</v>
      </c>
      <c r="BL274" s="14" t="s">
        <v>204</v>
      </c>
      <c r="BM274" s="207" t="s">
        <v>743</v>
      </c>
    </row>
    <row r="275" spans="1:65" s="2" customFormat="1" ht="44.25" customHeight="1">
      <c r="A275" s="35"/>
      <c r="B275" s="36"/>
      <c r="C275" s="194" t="s">
        <v>744</v>
      </c>
      <c r="D275" s="194" t="s">
        <v>119</v>
      </c>
      <c r="E275" s="195" t="s">
        <v>745</v>
      </c>
      <c r="F275" s="196" t="s">
        <v>746</v>
      </c>
      <c r="G275" s="197" t="s">
        <v>122</v>
      </c>
      <c r="H275" s="198">
        <v>1</v>
      </c>
      <c r="I275" s="199"/>
      <c r="J275" s="200">
        <f>ROUND(I275*H275,2)</f>
        <v>0</v>
      </c>
      <c r="K275" s="201"/>
      <c r="L275" s="202"/>
      <c r="M275" s="203" t="s">
        <v>1</v>
      </c>
      <c r="N275" s="204" t="s">
        <v>43</v>
      </c>
      <c r="O275" s="88"/>
      <c r="P275" s="205">
        <f>O275*H275</f>
        <v>0</v>
      </c>
      <c r="Q275" s="205">
        <v>0</v>
      </c>
      <c r="R275" s="205">
        <f>Q275*H275</f>
        <v>0</v>
      </c>
      <c r="S275" s="205">
        <v>0</v>
      </c>
      <c r="T275" s="206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7" t="s">
        <v>204</v>
      </c>
      <c r="AT275" s="207" t="s">
        <v>119</v>
      </c>
      <c r="AU275" s="207" t="s">
        <v>78</v>
      </c>
      <c r="AY275" s="14" t="s">
        <v>124</v>
      </c>
      <c r="BE275" s="208">
        <f>IF(N275="základní",J275,0)</f>
        <v>0</v>
      </c>
      <c r="BF275" s="208">
        <f>IF(N275="snížená",J275,0)</f>
        <v>0</v>
      </c>
      <c r="BG275" s="208">
        <f>IF(N275="zákl. přenesená",J275,0)</f>
        <v>0</v>
      </c>
      <c r="BH275" s="208">
        <f>IF(N275="sníž. přenesená",J275,0)</f>
        <v>0</v>
      </c>
      <c r="BI275" s="208">
        <f>IF(N275="nulová",J275,0)</f>
        <v>0</v>
      </c>
      <c r="BJ275" s="14" t="s">
        <v>21</v>
      </c>
      <c r="BK275" s="208">
        <f>ROUND(I275*H275,2)</f>
        <v>0</v>
      </c>
      <c r="BL275" s="14" t="s">
        <v>204</v>
      </c>
      <c r="BM275" s="207" t="s">
        <v>747</v>
      </c>
    </row>
    <row r="276" spans="1:65" s="2" customFormat="1" ht="55.5" customHeight="1">
      <c r="A276" s="35"/>
      <c r="B276" s="36"/>
      <c r="C276" s="194" t="s">
        <v>748</v>
      </c>
      <c r="D276" s="194" t="s">
        <v>119</v>
      </c>
      <c r="E276" s="195" t="s">
        <v>749</v>
      </c>
      <c r="F276" s="196" t="s">
        <v>750</v>
      </c>
      <c r="G276" s="197" t="s">
        <v>122</v>
      </c>
      <c r="H276" s="198">
        <v>1</v>
      </c>
      <c r="I276" s="199"/>
      <c r="J276" s="200">
        <f>ROUND(I276*H276,2)</f>
        <v>0</v>
      </c>
      <c r="K276" s="201"/>
      <c r="L276" s="202"/>
      <c r="M276" s="203" t="s">
        <v>1</v>
      </c>
      <c r="N276" s="204" t="s">
        <v>43</v>
      </c>
      <c r="O276" s="88"/>
      <c r="P276" s="205">
        <f>O276*H276</f>
        <v>0</v>
      </c>
      <c r="Q276" s="205">
        <v>0</v>
      </c>
      <c r="R276" s="205">
        <f>Q276*H276</f>
        <v>0</v>
      </c>
      <c r="S276" s="205">
        <v>0</v>
      </c>
      <c r="T276" s="20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7" t="s">
        <v>204</v>
      </c>
      <c r="AT276" s="207" t="s">
        <v>119</v>
      </c>
      <c r="AU276" s="207" t="s">
        <v>78</v>
      </c>
      <c r="AY276" s="14" t="s">
        <v>124</v>
      </c>
      <c r="BE276" s="208">
        <f>IF(N276="základní",J276,0)</f>
        <v>0</v>
      </c>
      <c r="BF276" s="208">
        <f>IF(N276="snížená",J276,0)</f>
        <v>0</v>
      </c>
      <c r="BG276" s="208">
        <f>IF(N276="zákl. přenesená",J276,0)</f>
        <v>0</v>
      </c>
      <c r="BH276" s="208">
        <f>IF(N276="sníž. přenesená",J276,0)</f>
        <v>0</v>
      </c>
      <c r="BI276" s="208">
        <f>IF(N276="nulová",J276,0)</f>
        <v>0</v>
      </c>
      <c r="BJ276" s="14" t="s">
        <v>21</v>
      </c>
      <c r="BK276" s="208">
        <f>ROUND(I276*H276,2)</f>
        <v>0</v>
      </c>
      <c r="BL276" s="14" t="s">
        <v>204</v>
      </c>
      <c r="BM276" s="207" t="s">
        <v>751</v>
      </c>
    </row>
    <row r="277" spans="1:65" s="2" customFormat="1" ht="55.5" customHeight="1">
      <c r="A277" s="35"/>
      <c r="B277" s="36"/>
      <c r="C277" s="194" t="s">
        <v>752</v>
      </c>
      <c r="D277" s="194" t="s">
        <v>119</v>
      </c>
      <c r="E277" s="195" t="s">
        <v>753</v>
      </c>
      <c r="F277" s="196" t="s">
        <v>754</v>
      </c>
      <c r="G277" s="197" t="s">
        <v>122</v>
      </c>
      <c r="H277" s="198">
        <v>1</v>
      </c>
      <c r="I277" s="199"/>
      <c r="J277" s="200">
        <f>ROUND(I277*H277,2)</f>
        <v>0</v>
      </c>
      <c r="K277" s="201"/>
      <c r="L277" s="202"/>
      <c r="M277" s="203" t="s">
        <v>1</v>
      </c>
      <c r="N277" s="204" t="s">
        <v>43</v>
      </c>
      <c r="O277" s="88"/>
      <c r="P277" s="205">
        <f>O277*H277</f>
        <v>0</v>
      </c>
      <c r="Q277" s="205">
        <v>0</v>
      </c>
      <c r="R277" s="205">
        <f>Q277*H277</f>
        <v>0</v>
      </c>
      <c r="S277" s="205">
        <v>0</v>
      </c>
      <c r="T277" s="206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7" t="s">
        <v>204</v>
      </c>
      <c r="AT277" s="207" t="s">
        <v>119</v>
      </c>
      <c r="AU277" s="207" t="s">
        <v>78</v>
      </c>
      <c r="AY277" s="14" t="s">
        <v>124</v>
      </c>
      <c r="BE277" s="208">
        <f>IF(N277="základní",J277,0)</f>
        <v>0</v>
      </c>
      <c r="BF277" s="208">
        <f>IF(N277="snížená",J277,0)</f>
        <v>0</v>
      </c>
      <c r="BG277" s="208">
        <f>IF(N277="zákl. přenesená",J277,0)</f>
        <v>0</v>
      </c>
      <c r="BH277" s="208">
        <f>IF(N277="sníž. přenesená",J277,0)</f>
        <v>0</v>
      </c>
      <c r="BI277" s="208">
        <f>IF(N277="nulová",J277,0)</f>
        <v>0</v>
      </c>
      <c r="BJ277" s="14" t="s">
        <v>21</v>
      </c>
      <c r="BK277" s="208">
        <f>ROUND(I277*H277,2)</f>
        <v>0</v>
      </c>
      <c r="BL277" s="14" t="s">
        <v>204</v>
      </c>
      <c r="BM277" s="207" t="s">
        <v>755</v>
      </c>
    </row>
    <row r="278" spans="1:65" s="2" customFormat="1" ht="55.5" customHeight="1">
      <c r="A278" s="35"/>
      <c r="B278" s="36"/>
      <c r="C278" s="194" t="s">
        <v>756</v>
      </c>
      <c r="D278" s="194" t="s">
        <v>119</v>
      </c>
      <c r="E278" s="195" t="s">
        <v>757</v>
      </c>
      <c r="F278" s="196" t="s">
        <v>758</v>
      </c>
      <c r="G278" s="197" t="s">
        <v>122</v>
      </c>
      <c r="H278" s="198">
        <v>1</v>
      </c>
      <c r="I278" s="199"/>
      <c r="J278" s="200">
        <f>ROUND(I278*H278,2)</f>
        <v>0</v>
      </c>
      <c r="K278" s="201"/>
      <c r="L278" s="202"/>
      <c r="M278" s="203" t="s">
        <v>1</v>
      </c>
      <c r="N278" s="204" t="s">
        <v>43</v>
      </c>
      <c r="O278" s="88"/>
      <c r="P278" s="205">
        <f>O278*H278</f>
        <v>0</v>
      </c>
      <c r="Q278" s="205">
        <v>0</v>
      </c>
      <c r="R278" s="205">
        <f>Q278*H278</f>
        <v>0</v>
      </c>
      <c r="S278" s="205">
        <v>0</v>
      </c>
      <c r="T278" s="206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7" t="s">
        <v>204</v>
      </c>
      <c r="AT278" s="207" t="s">
        <v>119</v>
      </c>
      <c r="AU278" s="207" t="s">
        <v>78</v>
      </c>
      <c r="AY278" s="14" t="s">
        <v>124</v>
      </c>
      <c r="BE278" s="208">
        <f>IF(N278="základní",J278,0)</f>
        <v>0</v>
      </c>
      <c r="BF278" s="208">
        <f>IF(N278="snížená",J278,0)</f>
        <v>0</v>
      </c>
      <c r="BG278" s="208">
        <f>IF(N278="zákl. přenesená",J278,0)</f>
        <v>0</v>
      </c>
      <c r="BH278" s="208">
        <f>IF(N278="sníž. přenesená",J278,0)</f>
        <v>0</v>
      </c>
      <c r="BI278" s="208">
        <f>IF(N278="nulová",J278,0)</f>
        <v>0</v>
      </c>
      <c r="BJ278" s="14" t="s">
        <v>21</v>
      </c>
      <c r="BK278" s="208">
        <f>ROUND(I278*H278,2)</f>
        <v>0</v>
      </c>
      <c r="BL278" s="14" t="s">
        <v>204</v>
      </c>
      <c r="BM278" s="207" t="s">
        <v>759</v>
      </c>
    </row>
    <row r="279" spans="1:65" s="2" customFormat="1" ht="55.5" customHeight="1">
      <c r="A279" s="35"/>
      <c r="B279" s="36"/>
      <c r="C279" s="194" t="s">
        <v>760</v>
      </c>
      <c r="D279" s="194" t="s">
        <v>119</v>
      </c>
      <c r="E279" s="195" t="s">
        <v>761</v>
      </c>
      <c r="F279" s="196" t="s">
        <v>762</v>
      </c>
      <c r="G279" s="197" t="s">
        <v>122</v>
      </c>
      <c r="H279" s="198">
        <v>1</v>
      </c>
      <c r="I279" s="199"/>
      <c r="J279" s="200">
        <f>ROUND(I279*H279,2)</f>
        <v>0</v>
      </c>
      <c r="K279" s="201"/>
      <c r="L279" s="202"/>
      <c r="M279" s="203" t="s">
        <v>1</v>
      </c>
      <c r="N279" s="204" t="s">
        <v>43</v>
      </c>
      <c r="O279" s="88"/>
      <c r="P279" s="205">
        <f>O279*H279</f>
        <v>0</v>
      </c>
      <c r="Q279" s="205">
        <v>0</v>
      </c>
      <c r="R279" s="205">
        <f>Q279*H279</f>
        <v>0</v>
      </c>
      <c r="S279" s="205">
        <v>0</v>
      </c>
      <c r="T279" s="206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7" t="s">
        <v>204</v>
      </c>
      <c r="AT279" s="207" t="s">
        <v>119</v>
      </c>
      <c r="AU279" s="207" t="s">
        <v>78</v>
      </c>
      <c r="AY279" s="14" t="s">
        <v>124</v>
      </c>
      <c r="BE279" s="208">
        <f>IF(N279="základní",J279,0)</f>
        <v>0</v>
      </c>
      <c r="BF279" s="208">
        <f>IF(N279="snížená",J279,0)</f>
        <v>0</v>
      </c>
      <c r="BG279" s="208">
        <f>IF(N279="zákl. přenesená",J279,0)</f>
        <v>0</v>
      </c>
      <c r="BH279" s="208">
        <f>IF(N279="sníž. přenesená",J279,0)</f>
        <v>0</v>
      </c>
      <c r="BI279" s="208">
        <f>IF(N279="nulová",J279,0)</f>
        <v>0</v>
      </c>
      <c r="BJ279" s="14" t="s">
        <v>21</v>
      </c>
      <c r="BK279" s="208">
        <f>ROUND(I279*H279,2)</f>
        <v>0</v>
      </c>
      <c r="BL279" s="14" t="s">
        <v>204</v>
      </c>
      <c r="BM279" s="207" t="s">
        <v>763</v>
      </c>
    </row>
    <row r="280" spans="1:65" s="2" customFormat="1" ht="55.5" customHeight="1">
      <c r="A280" s="35"/>
      <c r="B280" s="36"/>
      <c r="C280" s="194" t="s">
        <v>764</v>
      </c>
      <c r="D280" s="194" t="s">
        <v>119</v>
      </c>
      <c r="E280" s="195" t="s">
        <v>765</v>
      </c>
      <c r="F280" s="196" t="s">
        <v>766</v>
      </c>
      <c r="G280" s="197" t="s">
        <v>122</v>
      </c>
      <c r="H280" s="198">
        <v>1</v>
      </c>
      <c r="I280" s="199"/>
      <c r="J280" s="200">
        <f>ROUND(I280*H280,2)</f>
        <v>0</v>
      </c>
      <c r="K280" s="201"/>
      <c r="L280" s="202"/>
      <c r="M280" s="203" t="s">
        <v>1</v>
      </c>
      <c r="N280" s="204" t="s">
        <v>43</v>
      </c>
      <c r="O280" s="88"/>
      <c r="P280" s="205">
        <f>O280*H280</f>
        <v>0</v>
      </c>
      <c r="Q280" s="205">
        <v>0</v>
      </c>
      <c r="R280" s="205">
        <f>Q280*H280</f>
        <v>0</v>
      </c>
      <c r="S280" s="205">
        <v>0</v>
      </c>
      <c r="T280" s="20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7" t="s">
        <v>204</v>
      </c>
      <c r="AT280" s="207" t="s">
        <v>119</v>
      </c>
      <c r="AU280" s="207" t="s">
        <v>78</v>
      </c>
      <c r="AY280" s="14" t="s">
        <v>124</v>
      </c>
      <c r="BE280" s="208">
        <f>IF(N280="základní",J280,0)</f>
        <v>0</v>
      </c>
      <c r="BF280" s="208">
        <f>IF(N280="snížená",J280,0)</f>
        <v>0</v>
      </c>
      <c r="BG280" s="208">
        <f>IF(N280="zákl. přenesená",J280,0)</f>
        <v>0</v>
      </c>
      <c r="BH280" s="208">
        <f>IF(N280="sníž. přenesená",J280,0)</f>
        <v>0</v>
      </c>
      <c r="BI280" s="208">
        <f>IF(N280="nulová",J280,0)</f>
        <v>0</v>
      </c>
      <c r="BJ280" s="14" t="s">
        <v>21</v>
      </c>
      <c r="BK280" s="208">
        <f>ROUND(I280*H280,2)</f>
        <v>0</v>
      </c>
      <c r="BL280" s="14" t="s">
        <v>204</v>
      </c>
      <c r="BM280" s="207" t="s">
        <v>767</v>
      </c>
    </row>
    <row r="281" spans="1:65" s="2" customFormat="1" ht="55.5" customHeight="1">
      <c r="A281" s="35"/>
      <c r="B281" s="36"/>
      <c r="C281" s="194" t="s">
        <v>768</v>
      </c>
      <c r="D281" s="194" t="s">
        <v>119</v>
      </c>
      <c r="E281" s="195" t="s">
        <v>769</v>
      </c>
      <c r="F281" s="196" t="s">
        <v>770</v>
      </c>
      <c r="G281" s="197" t="s">
        <v>122</v>
      </c>
      <c r="H281" s="198">
        <v>1</v>
      </c>
      <c r="I281" s="199"/>
      <c r="J281" s="200">
        <f>ROUND(I281*H281,2)</f>
        <v>0</v>
      </c>
      <c r="K281" s="201"/>
      <c r="L281" s="202"/>
      <c r="M281" s="203" t="s">
        <v>1</v>
      </c>
      <c r="N281" s="204" t="s">
        <v>43</v>
      </c>
      <c r="O281" s="88"/>
      <c r="P281" s="205">
        <f>O281*H281</f>
        <v>0</v>
      </c>
      <c r="Q281" s="205">
        <v>0</v>
      </c>
      <c r="R281" s="205">
        <f>Q281*H281</f>
        <v>0</v>
      </c>
      <c r="S281" s="205">
        <v>0</v>
      </c>
      <c r="T281" s="206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7" t="s">
        <v>204</v>
      </c>
      <c r="AT281" s="207" t="s">
        <v>119</v>
      </c>
      <c r="AU281" s="207" t="s">
        <v>78</v>
      </c>
      <c r="AY281" s="14" t="s">
        <v>124</v>
      </c>
      <c r="BE281" s="208">
        <f>IF(N281="základní",J281,0)</f>
        <v>0</v>
      </c>
      <c r="BF281" s="208">
        <f>IF(N281="snížená",J281,0)</f>
        <v>0</v>
      </c>
      <c r="BG281" s="208">
        <f>IF(N281="zákl. přenesená",J281,0)</f>
        <v>0</v>
      </c>
      <c r="BH281" s="208">
        <f>IF(N281="sníž. přenesená",J281,0)</f>
        <v>0</v>
      </c>
      <c r="BI281" s="208">
        <f>IF(N281="nulová",J281,0)</f>
        <v>0</v>
      </c>
      <c r="BJ281" s="14" t="s">
        <v>21</v>
      </c>
      <c r="BK281" s="208">
        <f>ROUND(I281*H281,2)</f>
        <v>0</v>
      </c>
      <c r="BL281" s="14" t="s">
        <v>204</v>
      </c>
      <c r="BM281" s="207" t="s">
        <v>771</v>
      </c>
    </row>
    <row r="282" spans="1:65" s="2" customFormat="1" ht="55.5" customHeight="1">
      <c r="A282" s="35"/>
      <c r="B282" s="36"/>
      <c r="C282" s="194" t="s">
        <v>772</v>
      </c>
      <c r="D282" s="194" t="s">
        <v>119</v>
      </c>
      <c r="E282" s="195" t="s">
        <v>773</v>
      </c>
      <c r="F282" s="196" t="s">
        <v>774</v>
      </c>
      <c r="G282" s="197" t="s">
        <v>122</v>
      </c>
      <c r="H282" s="198">
        <v>1</v>
      </c>
      <c r="I282" s="199"/>
      <c r="J282" s="200">
        <f>ROUND(I282*H282,2)</f>
        <v>0</v>
      </c>
      <c r="K282" s="201"/>
      <c r="L282" s="202"/>
      <c r="M282" s="203" t="s">
        <v>1</v>
      </c>
      <c r="N282" s="204" t="s">
        <v>43</v>
      </c>
      <c r="O282" s="88"/>
      <c r="P282" s="205">
        <f>O282*H282</f>
        <v>0</v>
      </c>
      <c r="Q282" s="205">
        <v>0</v>
      </c>
      <c r="R282" s="205">
        <f>Q282*H282</f>
        <v>0</v>
      </c>
      <c r="S282" s="205">
        <v>0</v>
      </c>
      <c r="T282" s="206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7" t="s">
        <v>204</v>
      </c>
      <c r="AT282" s="207" t="s">
        <v>119</v>
      </c>
      <c r="AU282" s="207" t="s">
        <v>78</v>
      </c>
      <c r="AY282" s="14" t="s">
        <v>124</v>
      </c>
      <c r="BE282" s="208">
        <f>IF(N282="základní",J282,0)</f>
        <v>0</v>
      </c>
      <c r="BF282" s="208">
        <f>IF(N282="snížená",J282,0)</f>
        <v>0</v>
      </c>
      <c r="BG282" s="208">
        <f>IF(N282="zákl. přenesená",J282,0)</f>
        <v>0</v>
      </c>
      <c r="BH282" s="208">
        <f>IF(N282="sníž. přenesená",J282,0)</f>
        <v>0</v>
      </c>
      <c r="BI282" s="208">
        <f>IF(N282="nulová",J282,0)</f>
        <v>0</v>
      </c>
      <c r="BJ282" s="14" t="s">
        <v>21</v>
      </c>
      <c r="BK282" s="208">
        <f>ROUND(I282*H282,2)</f>
        <v>0</v>
      </c>
      <c r="BL282" s="14" t="s">
        <v>204</v>
      </c>
      <c r="BM282" s="207" t="s">
        <v>775</v>
      </c>
    </row>
    <row r="283" spans="1:65" s="2" customFormat="1" ht="55.5" customHeight="1">
      <c r="A283" s="35"/>
      <c r="B283" s="36"/>
      <c r="C283" s="194" t="s">
        <v>776</v>
      </c>
      <c r="D283" s="194" t="s">
        <v>119</v>
      </c>
      <c r="E283" s="195" t="s">
        <v>777</v>
      </c>
      <c r="F283" s="196" t="s">
        <v>778</v>
      </c>
      <c r="G283" s="197" t="s">
        <v>122</v>
      </c>
      <c r="H283" s="198">
        <v>1</v>
      </c>
      <c r="I283" s="199"/>
      <c r="J283" s="200">
        <f>ROUND(I283*H283,2)</f>
        <v>0</v>
      </c>
      <c r="K283" s="201"/>
      <c r="L283" s="202"/>
      <c r="M283" s="203" t="s">
        <v>1</v>
      </c>
      <c r="N283" s="204" t="s">
        <v>43</v>
      </c>
      <c r="O283" s="88"/>
      <c r="P283" s="205">
        <f>O283*H283</f>
        <v>0</v>
      </c>
      <c r="Q283" s="205">
        <v>0</v>
      </c>
      <c r="R283" s="205">
        <f>Q283*H283</f>
        <v>0</v>
      </c>
      <c r="S283" s="205">
        <v>0</v>
      </c>
      <c r="T283" s="206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7" t="s">
        <v>204</v>
      </c>
      <c r="AT283" s="207" t="s">
        <v>119</v>
      </c>
      <c r="AU283" s="207" t="s">
        <v>78</v>
      </c>
      <c r="AY283" s="14" t="s">
        <v>124</v>
      </c>
      <c r="BE283" s="208">
        <f>IF(N283="základní",J283,0)</f>
        <v>0</v>
      </c>
      <c r="BF283" s="208">
        <f>IF(N283="snížená",J283,0)</f>
        <v>0</v>
      </c>
      <c r="BG283" s="208">
        <f>IF(N283="zákl. přenesená",J283,0)</f>
        <v>0</v>
      </c>
      <c r="BH283" s="208">
        <f>IF(N283="sníž. přenesená",J283,0)</f>
        <v>0</v>
      </c>
      <c r="BI283" s="208">
        <f>IF(N283="nulová",J283,0)</f>
        <v>0</v>
      </c>
      <c r="BJ283" s="14" t="s">
        <v>21</v>
      </c>
      <c r="BK283" s="208">
        <f>ROUND(I283*H283,2)</f>
        <v>0</v>
      </c>
      <c r="BL283" s="14" t="s">
        <v>204</v>
      </c>
      <c r="BM283" s="207" t="s">
        <v>779</v>
      </c>
    </row>
    <row r="284" spans="1:65" s="2" customFormat="1" ht="44.25" customHeight="1">
      <c r="A284" s="35"/>
      <c r="B284" s="36"/>
      <c r="C284" s="194" t="s">
        <v>780</v>
      </c>
      <c r="D284" s="194" t="s">
        <v>119</v>
      </c>
      <c r="E284" s="195" t="s">
        <v>781</v>
      </c>
      <c r="F284" s="196" t="s">
        <v>782</v>
      </c>
      <c r="G284" s="197" t="s">
        <v>122</v>
      </c>
      <c r="H284" s="198">
        <v>1</v>
      </c>
      <c r="I284" s="199"/>
      <c r="J284" s="200">
        <f>ROUND(I284*H284,2)</f>
        <v>0</v>
      </c>
      <c r="K284" s="201"/>
      <c r="L284" s="202"/>
      <c r="M284" s="203" t="s">
        <v>1</v>
      </c>
      <c r="N284" s="204" t="s">
        <v>43</v>
      </c>
      <c r="O284" s="88"/>
      <c r="P284" s="205">
        <f>O284*H284</f>
        <v>0</v>
      </c>
      <c r="Q284" s="205">
        <v>0</v>
      </c>
      <c r="R284" s="205">
        <f>Q284*H284</f>
        <v>0</v>
      </c>
      <c r="S284" s="205">
        <v>0</v>
      </c>
      <c r="T284" s="206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7" t="s">
        <v>204</v>
      </c>
      <c r="AT284" s="207" t="s">
        <v>119</v>
      </c>
      <c r="AU284" s="207" t="s">
        <v>78</v>
      </c>
      <c r="AY284" s="14" t="s">
        <v>124</v>
      </c>
      <c r="BE284" s="208">
        <f>IF(N284="základní",J284,0)</f>
        <v>0</v>
      </c>
      <c r="BF284" s="208">
        <f>IF(N284="snížená",J284,0)</f>
        <v>0</v>
      </c>
      <c r="BG284" s="208">
        <f>IF(N284="zákl. přenesená",J284,0)</f>
        <v>0</v>
      </c>
      <c r="BH284" s="208">
        <f>IF(N284="sníž. přenesená",J284,0)</f>
        <v>0</v>
      </c>
      <c r="BI284" s="208">
        <f>IF(N284="nulová",J284,0)</f>
        <v>0</v>
      </c>
      <c r="BJ284" s="14" t="s">
        <v>21</v>
      </c>
      <c r="BK284" s="208">
        <f>ROUND(I284*H284,2)</f>
        <v>0</v>
      </c>
      <c r="BL284" s="14" t="s">
        <v>204</v>
      </c>
      <c r="BM284" s="207" t="s">
        <v>783</v>
      </c>
    </row>
    <row r="285" spans="1:65" s="2" customFormat="1" ht="44.25" customHeight="1">
      <c r="A285" s="35"/>
      <c r="B285" s="36"/>
      <c r="C285" s="194" t="s">
        <v>784</v>
      </c>
      <c r="D285" s="194" t="s">
        <v>119</v>
      </c>
      <c r="E285" s="195" t="s">
        <v>785</v>
      </c>
      <c r="F285" s="196" t="s">
        <v>786</v>
      </c>
      <c r="G285" s="197" t="s">
        <v>122</v>
      </c>
      <c r="H285" s="198">
        <v>1</v>
      </c>
      <c r="I285" s="199"/>
      <c r="J285" s="200">
        <f>ROUND(I285*H285,2)</f>
        <v>0</v>
      </c>
      <c r="K285" s="201"/>
      <c r="L285" s="202"/>
      <c r="M285" s="203" t="s">
        <v>1</v>
      </c>
      <c r="N285" s="204" t="s">
        <v>43</v>
      </c>
      <c r="O285" s="88"/>
      <c r="P285" s="205">
        <f>O285*H285</f>
        <v>0</v>
      </c>
      <c r="Q285" s="205">
        <v>0</v>
      </c>
      <c r="R285" s="205">
        <f>Q285*H285</f>
        <v>0</v>
      </c>
      <c r="S285" s="205">
        <v>0</v>
      </c>
      <c r="T285" s="206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7" t="s">
        <v>204</v>
      </c>
      <c r="AT285" s="207" t="s">
        <v>119</v>
      </c>
      <c r="AU285" s="207" t="s">
        <v>78</v>
      </c>
      <c r="AY285" s="14" t="s">
        <v>124</v>
      </c>
      <c r="BE285" s="208">
        <f>IF(N285="základní",J285,0)</f>
        <v>0</v>
      </c>
      <c r="BF285" s="208">
        <f>IF(N285="snížená",J285,0)</f>
        <v>0</v>
      </c>
      <c r="BG285" s="208">
        <f>IF(N285="zákl. přenesená",J285,0)</f>
        <v>0</v>
      </c>
      <c r="BH285" s="208">
        <f>IF(N285="sníž. přenesená",J285,0)</f>
        <v>0</v>
      </c>
      <c r="BI285" s="208">
        <f>IF(N285="nulová",J285,0)</f>
        <v>0</v>
      </c>
      <c r="BJ285" s="14" t="s">
        <v>21</v>
      </c>
      <c r="BK285" s="208">
        <f>ROUND(I285*H285,2)</f>
        <v>0</v>
      </c>
      <c r="BL285" s="14" t="s">
        <v>204</v>
      </c>
      <c r="BM285" s="207" t="s">
        <v>787</v>
      </c>
    </row>
    <row r="286" spans="1:65" s="2" customFormat="1" ht="44.25" customHeight="1">
      <c r="A286" s="35"/>
      <c r="B286" s="36"/>
      <c r="C286" s="194" t="s">
        <v>788</v>
      </c>
      <c r="D286" s="194" t="s">
        <v>119</v>
      </c>
      <c r="E286" s="195" t="s">
        <v>789</v>
      </c>
      <c r="F286" s="196" t="s">
        <v>790</v>
      </c>
      <c r="G286" s="197" t="s">
        <v>122</v>
      </c>
      <c r="H286" s="198">
        <v>1</v>
      </c>
      <c r="I286" s="199"/>
      <c r="J286" s="200">
        <f>ROUND(I286*H286,2)</f>
        <v>0</v>
      </c>
      <c r="K286" s="201"/>
      <c r="L286" s="202"/>
      <c r="M286" s="203" t="s">
        <v>1</v>
      </c>
      <c r="N286" s="204" t="s">
        <v>43</v>
      </c>
      <c r="O286" s="88"/>
      <c r="P286" s="205">
        <f>O286*H286</f>
        <v>0</v>
      </c>
      <c r="Q286" s="205">
        <v>0</v>
      </c>
      <c r="R286" s="205">
        <f>Q286*H286</f>
        <v>0</v>
      </c>
      <c r="S286" s="205">
        <v>0</v>
      </c>
      <c r="T286" s="206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7" t="s">
        <v>204</v>
      </c>
      <c r="AT286" s="207" t="s">
        <v>119</v>
      </c>
      <c r="AU286" s="207" t="s">
        <v>78</v>
      </c>
      <c r="AY286" s="14" t="s">
        <v>124</v>
      </c>
      <c r="BE286" s="208">
        <f>IF(N286="základní",J286,0)</f>
        <v>0</v>
      </c>
      <c r="BF286" s="208">
        <f>IF(N286="snížená",J286,0)</f>
        <v>0</v>
      </c>
      <c r="BG286" s="208">
        <f>IF(N286="zákl. přenesená",J286,0)</f>
        <v>0</v>
      </c>
      <c r="BH286" s="208">
        <f>IF(N286="sníž. přenesená",J286,0)</f>
        <v>0</v>
      </c>
      <c r="BI286" s="208">
        <f>IF(N286="nulová",J286,0)</f>
        <v>0</v>
      </c>
      <c r="BJ286" s="14" t="s">
        <v>21</v>
      </c>
      <c r="BK286" s="208">
        <f>ROUND(I286*H286,2)</f>
        <v>0</v>
      </c>
      <c r="BL286" s="14" t="s">
        <v>204</v>
      </c>
      <c r="BM286" s="207" t="s">
        <v>791</v>
      </c>
    </row>
    <row r="287" spans="1:65" s="2" customFormat="1" ht="44.25" customHeight="1">
      <c r="A287" s="35"/>
      <c r="B287" s="36"/>
      <c r="C287" s="194" t="s">
        <v>792</v>
      </c>
      <c r="D287" s="194" t="s">
        <v>119</v>
      </c>
      <c r="E287" s="195" t="s">
        <v>793</v>
      </c>
      <c r="F287" s="196" t="s">
        <v>794</v>
      </c>
      <c r="G287" s="197" t="s">
        <v>122</v>
      </c>
      <c r="H287" s="198">
        <v>1</v>
      </c>
      <c r="I287" s="199"/>
      <c r="J287" s="200">
        <f>ROUND(I287*H287,2)</f>
        <v>0</v>
      </c>
      <c r="K287" s="201"/>
      <c r="L287" s="202"/>
      <c r="M287" s="203" t="s">
        <v>1</v>
      </c>
      <c r="N287" s="204" t="s">
        <v>43</v>
      </c>
      <c r="O287" s="88"/>
      <c r="P287" s="205">
        <f>O287*H287</f>
        <v>0</v>
      </c>
      <c r="Q287" s="205">
        <v>0</v>
      </c>
      <c r="R287" s="205">
        <f>Q287*H287</f>
        <v>0</v>
      </c>
      <c r="S287" s="205">
        <v>0</v>
      </c>
      <c r="T287" s="206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7" t="s">
        <v>204</v>
      </c>
      <c r="AT287" s="207" t="s">
        <v>119</v>
      </c>
      <c r="AU287" s="207" t="s">
        <v>78</v>
      </c>
      <c r="AY287" s="14" t="s">
        <v>124</v>
      </c>
      <c r="BE287" s="208">
        <f>IF(N287="základní",J287,0)</f>
        <v>0</v>
      </c>
      <c r="BF287" s="208">
        <f>IF(N287="snížená",J287,0)</f>
        <v>0</v>
      </c>
      <c r="BG287" s="208">
        <f>IF(N287="zákl. přenesená",J287,0)</f>
        <v>0</v>
      </c>
      <c r="BH287" s="208">
        <f>IF(N287="sníž. přenesená",J287,0)</f>
        <v>0</v>
      </c>
      <c r="BI287" s="208">
        <f>IF(N287="nulová",J287,0)</f>
        <v>0</v>
      </c>
      <c r="BJ287" s="14" t="s">
        <v>21</v>
      </c>
      <c r="BK287" s="208">
        <f>ROUND(I287*H287,2)</f>
        <v>0</v>
      </c>
      <c r="BL287" s="14" t="s">
        <v>204</v>
      </c>
      <c r="BM287" s="207" t="s">
        <v>795</v>
      </c>
    </row>
    <row r="288" spans="1:65" s="2" customFormat="1" ht="44.25" customHeight="1">
      <c r="A288" s="35"/>
      <c r="B288" s="36"/>
      <c r="C288" s="194" t="s">
        <v>796</v>
      </c>
      <c r="D288" s="194" t="s">
        <v>119</v>
      </c>
      <c r="E288" s="195" t="s">
        <v>797</v>
      </c>
      <c r="F288" s="196" t="s">
        <v>798</v>
      </c>
      <c r="G288" s="197" t="s">
        <v>122</v>
      </c>
      <c r="H288" s="198">
        <v>1</v>
      </c>
      <c r="I288" s="199"/>
      <c r="J288" s="200">
        <f>ROUND(I288*H288,2)</f>
        <v>0</v>
      </c>
      <c r="K288" s="201"/>
      <c r="L288" s="202"/>
      <c r="M288" s="203" t="s">
        <v>1</v>
      </c>
      <c r="N288" s="204" t="s">
        <v>43</v>
      </c>
      <c r="O288" s="88"/>
      <c r="P288" s="205">
        <f>O288*H288</f>
        <v>0</v>
      </c>
      <c r="Q288" s="205">
        <v>0</v>
      </c>
      <c r="R288" s="205">
        <f>Q288*H288</f>
        <v>0</v>
      </c>
      <c r="S288" s="205">
        <v>0</v>
      </c>
      <c r="T288" s="20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7" t="s">
        <v>204</v>
      </c>
      <c r="AT288" s="207" t="s">
        <v>119</v>
      </c>
      <c r="AU288" s="207" t="s">
        <v>78</v>
      </c>
      <c r="AY288" s="14" t="s">
        <v>124</v>
      </c>
      <c r="BE288" s="208">
        <f>IF(N288="základní",J288,0)</f>
        <v>0</v>
      </c>
      <c r="BF288" s="208">
        <f>IF(N288="snížená",J288,0)</f>
        <v>0</v>
      </c>
      <c r="BG288" s="208">
        <f>IF(N288="zákl. přenesená",J288,0)</f>
        <v>0</v>
      </c>
      <c r="BH288" s="208">
        <f>IF(N288="sníž. přenesená",J288,0)</f>
        <v>0</v>
      </c>
      <c r="BI288" s="208">
        <f>IF(N288="nulová",J288,0)</f>
        <v>0</v>
      </c>
      <c r="BJ288" s="14" t="s">
        <v>21</v>
      </c>
      <c r="BK288" s="208">
        <f>ROUND(I288*H288,2)</f>
        <v>0</v>
      </c>
      <c r="BL288" s="14" t="s">
        <v>204</v>
      </c>
      <c r="BM288" s="207" t="s">
        <v>799</v>
      </c>
    </row>
    <row r="289" spans="1:65" s="2" customFormat="1" ht="44.25" customHeight="1">
      <c r="A289" s="35"/>
      <c r="B289" s="36"/>
      <c r="C289" s="194" t="s">
        <v>800</v>
      </c>
      <c r="D289" s="194" t="s">
        <v>119</v>
      </c>
      <c r="E289" s="195" t="s">
        <v>801</v>
      </c>
      <c r="F289" s="196" t="s">
        <v>802</v>
      </c>
      <c r="G289" s="197" t="s">
        <v>122</v>
      </c>
      <c r="H289" s="198">
        <v>6</v>
      </c>
      <c r="I289" s="199"/>
      <c r="J289" s="200">
        <f>ROUND(I289*H289,2)</f>
        <v>0</v>
      </c>
      <c r="K289" s="201"/>
      <c r="L289" s="202"/>
      <c r="M289" s="203" t="s">
        <v>1</v>
      </c>
      <c r="N289" s="204" t="s">
        <v>43</v>
      </c>
      <c r="O289" s="88"/>
      <c r="P289" s="205">
        <f>O289*H289</f>
        <v>0</v>
      </c>
      <c r="Q289" s="205">
        <v>0</v>
      </c>
      <c r="R289" s="205">
        <f>Q289*H289</f>
        <v>0</v>
      </c>
      <c r="S289" s="205">
        <v>0</v>
      </c>
      <c r="T289" s="206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7" t="s">
        <v>204</v>
      </c>
      <c r="AT289" s="207" t="s">
        <v>119</v>
      </c>
      <c r="AU289" s="207" t="s">
        <v>78</v>
      </c>
      <c r="AY289" s="14" t="s">
        <v>124</v>
      </c>
      <c r="BE289" s="208">
        <f>IF(N289="základní",J289,0)</f>
        <v>0</v>
      </c>
      <c r="BF289" s="208">
        <f>IF(N289="snížená",J289,0)</f>
        <v>0</v>
      </c>
      <c r="BG289" s="208">
        <f>IF(N289="zákl. přenesená",J289,0)</f>
        <v>0</v>
      </c>
      <c r="BH289" s="208">
        <f>IF(N289="sníž. přenesená",J289,0)</f>
        <v>0</v>
      </c>
      <c r="BI289" s="208">
        <f>IF(N289="nulová",J289,0)</f>
        <v>0</v>
      </c>
      <c r="BJ289" s="14" t="s">
        <v>21</v>
      </c>
      <c r="BK289" s="208">
        <f>ROUND(I289*H289,2)</f>
        <v>0</v>
      </c>
      <c r="BL289" s="14" t="s">
        <v>204</v>
      </c>
      <c r="BM289" s="207" t="s">
        <v>803</v>
      </c>
    </row>
    <row r="290" spans="1:65" s="2" customFormat="1" ht="44.25" customHeight="1">
      <c r="A290" s="35"/>
      <c r="B290" s="36"/>
      <c r="C290" s="194" t="s">
        <v>804</v>
      </c>
      <c r="D290" s="194" t="s">
        <v>119</v>
      </c>
      <c r="E290" s="195" t="s">
        <v>805</v>
      </c>
      <c r="F290" s="196" t="s">
        <v>806</v>
      </c>
      <c r="G290" s="197" t="s">
        <v>122</v>
      </c>
      <c r="H290" s="198">
        <v>40</v>
      </c>
      <c r="I290" s="199"/>
      <c r="J290" s="200">
        <f>ROUND(I290*H290,2)</f>
        <v>0</v>
      </c>
      <c r="K290" s="201"/>
      <c r="L290" s="202"/>
      <c r="M290" s="203" t="s">
        <v>1</v>
      </c>
      <c r="N290" s="204" t="s">
        <v>43</v>
      </c>
      <c r="O290" s="88"/>
      <c r="P290" s="205">
        <f>O290*H290</f>
        <v>0</v>
      </c>
      <c r="Q290" s="205">
        <v>0</v>
      </c>
      <c r="R290" s="205">
        <f>Q290*H290</f>
        <v>0</v>
      </c>
      <c r="S290" s="205">
        <v>0</v>
      </c>
      <c r="T290" s="206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7" t="s">
        <v>204</v>
      </c>
      <c r="AT290" s="207" t="s">
        <v>119</v>
      </c>
      <c r="AU290" s="207" t="s">
        <v>78</v>
      </c>
      <c r="AY290" s="14" t="s">
        <v>124</v>
      </c>
      <c r="BE290" s="208">
        <f>IF(N290="základní",J290,0)</f>
        <v>0</v>
      </c>
      <c r="BF290" s="208">
        <f>IF(N290="snížená",J290,0)</f>
        <v>0</v>
      </c>
      <c r="BG290" s="208">
        <f>IF(N290="zákl. přenesená",J290,0)</f>
        <v>0</v>
      </c>
      <c r="BH290" s="208">
        <f>IF(N290="sníž. přenesená",J290,0)</f>
        <v>0</v>
      </c>
      <c r="BI290" s="208">
        <f>IF(N290="nulová",J290,0)</f>
        <v>0</v>
      </c>
      <c r="BJ290" s="14" t="s">
        <v>21</v>
      </c>
      <c r="BK290" s="208">
        <f>ROUND(I290*H290,2)</f>
        <v>0</v>
      </c>
      <c r="BL290" s="14" t="s">
        <v>204</v>
      </c>
      <c r="BM290" s="207" t="s">
        <v>807</v>
      </c>
    </row>
    <row r="291" spans="1:65" s="2" customFormat="1" ht="44.25" customHeight="1">
      <c r="A291" s="35"/>
      <c r="B291" s="36"/>
      <c r="C291" s="194" t="s">
        <v>808</v>
      </c>
      <c r="D291" s="194" t="s">
        <v>119</v>
      </c>
      <c r="E291" s="195" t="s">
        <v>809</v>
      </c>
      <c r="F291" s="196" t="s">
        <v>810</v>
      </c>
      <c r="G291" s="197" t="s">
        <v>122</v>
      </c>
      <c r="H291" s="198">
        <v>48</v>
      </c>
      <c r="I291" s="199"/>
      <c r="J291" s="200">
        <f>ROUND(I291*H291,2)</f>
        <v>0</v>
      </c>
      <c r="K291" s="201"/>
      <c r="L291" s="202"/>
      <c r="M291" s="203" t="s">
        <v>1</v>
      </c>
      <c r="N291" s="204" t="s">
        <v>43</v>
      </c>
      <c r="O291" s="88"/>
      <c r="P291" s="205">
        <f>O291*H291</f>
        <v>0</v>
      </c>
      <c r="Q291" s="205">
        <v>0</v>
      </c>
      <c r="R291" s="205">
        <f>Q291*H291</f>
        <v>0</v>
      </c>
      <c r="S291" s="205">
        <v>0</v>
      </c>
      <c r="T291" s="206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7" t="s">
        <v>204</v>
      </c>
      <c r="AT291" s="207" t="s">
        <v>119</v>
      </c>
      <c r="AU291" s="207" t="s">
        <v>78</v>
      </c>
      <c r="AY291" s="14" t="s">
        <v>124</v>
      </c>
      <c r="BE291" s="208">
        <f>IF(N291="základní",J291,0)</f>
        <v>0</v>
      </c>
      <c r="BF291" s="208">
        <f>IF(N291="snížená",J291,0)</f>
        <v>0</v>
      </c>
      <c r="BG291" s="208">
        <f>IF(N291="zákl. přenesená",J291,0)</f>
        <v>0</v>
      </c>
      <c r="BH291" s="208">
        <f>IF(N291="sníž. přenesená",J291,0)</f>
        <v>0</v>
      </c>
      <c r="BI291" s="208">
        <f>IF(N291="nulová",J291,0)</f>
        <v>0</v>
      </c>
      <c r="BJ291" s="14" t="s">
        <v>21</v>
      </c>
      <c r="BK291" s="208">
        <f>ROUND(I291*H291,2)</f>
        <v>0</v>
      </c>
      <c r="BL291" s="14" t="s">
        <v>204</v>
      </c>
      <c r="BM291" s="207" t="s">
        <v>811</v>
      </c>
    </row>
    <row r="292" spans="1:65" s="2" customFormat="1" ht="44.25" customHeight="1">
      <c r="A292" s="35"/>
      <c r="B292" s="36"/>
      <c r="C292" s="194" t="s">
        <v>812</v>
      </c>
      <c r="D292" s="194" t="s">
        <v>119</v>
      </c>
      <c r="E292" s="195" t="s">
        <v>813</v>
      </c>
      <c r="F292" s="196" t="s">
        <v>814</v>
      </c>
      <c r="G292" s="197" t="s">
        <v>122</v>
      </c>
      <c r="H292" s="198">
        <v>1</v>
      </c>
      <c r="I292" s="199"/>
      <c r="J292" s="200">
        <f>ROUND(I292*H292,2)</f>
        <v>0</v>
      </c>
      <c r="K292" s="201"/>
      <c r="L292" s="202"/>
      <c r="M292" s="203" t="s">
        <v>1</v>
      </c>
      <c r="N292" s="204" t="s">
        <v>43</v>
      </c>
      <c r="O292" s="88"/>
      <c r="P292" s="205">
        <f>O292*H292</f>
        <v>0</v>
      </c>
      <c r="Q292" s="205">
        <v>0</v>
      </c>
      <c r="R292" s="205">
        <f>Q292*H292</f>
        <v>0</v>
      </c>
      <c r="S292" s="205">
        <v>0</v>
      </c>
      <c r="T292" s="206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7" t="s">
        <v>204</v>
      </c>
      <c r="AT292" s="207" t="s">
        <v>119</v>
      </c>
      <c r="AU292" s="207" t="s">
        <v>78</v>
      </c>
      <c r="AY292" s="14" t="s">
        <v>124</v>
      </c>
      <c r="BE292" s="208">
        <f>IF(N292="základní",J292,0)</f>
        <v>0</v>
      </c>
      <c r="BF292" s="208">
        <f>IF(N292="snížená",J292,0)</f>
        <v>0</v>
      </c>
      <c r="BG292" s="208">
        <f>IF(N292="zákl. přenesená",J292,0)</f>
        <v>0</v>
      </c>
      <c r="BH292" s="208">
        <f>IF(N292="sníž. přenesená",J292,0)</f>
        <v>0</v>
      </c>
      <c r="BI292" s="208">
        <f>IF(N292="nulová",J292,0)</f>
        <v>0</v>
      </c>
      <c r="BJ292" s="14" t="s">
        <v>21</v>
      </c>
      <c r="BK292" s="208">
        <f>ROUND(I292*H292,2)</f>
        <v>0</v>
      </c>
      <c r="BL292" s="14" t="s">
        <v>204</v>
      </c>
      <c r="BM292" s="207" t="s">
        <v>815</v>
      </c>
    </row>
    <row r="293" spans="1:65" s="2" customFormat="1" ht="44.25" customHeight="1">
      <c r="A293" s="35"/>
      <c r="B293" s="36"/>
      <c r="C293" s="194" t="s">
        <v>816</v>
      </c>
      <c r="D293" s="194" t="s">
        <v>119</v>
      </c>
      <c r="E293" s="195" t="s">
        <v>817</v>
      </c>
      <c r="F293" s="196" t="s">
        <v>818</v>
      </c>
      <c r="G293" s="197" t="s">
        <v>123</v>
      </c>
      <c r="H293" s="198">
        <v>24</v>
      </c>
      <c r="I293" s="199"/>
      <c r="J293" s="200">
        <f>ROUND(I293*H293,2)</f>
        <v>0</v>
      </c>
      <c r="K293" s="201"/>
      <c r="L293" s="202"/>
      <c r="M293" s="203" t="s">
        <v>1</v>
      </c>
      <c r="N293" s="204" t="s">
        <v>43</v>
      </c>
      <c r="O293" s="88"/>
      <c r="P293" s="205">
        <f>O293*H293</f>
        <v>0</v>
      </c>
      <c r="Q293" s="205">
        <v>0</v>
      </c>
      <c r="R293" s="205">
        <f>Q293*H293</f>
        <v>0</v>
      </c>
      <c r="S293" s="205">
        <v>0</v>
      </c>
      <c r="T293" s="206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7" t="s">
        <v>204</v>
      </c>
      <c r="AT293" s="207" t="s">
        <v>119</v>
      </c>
      <c r="AU293" s="207" t="s">
        <v>78</v>
      </c>
      <c r="AY293" s="14" t="s">
        <v>124</v>
      </c>
      <c r="BE293" s="208">
        <f>IF(N293="základní",J293,0)</f>
        <v>0</v>
      </c>
      <c r="BF293" s="208">
        <f>IF(N293="snížená",J293,0)</f>
        <v>0</v>
      </c>
      <c r="BG293" s="208">
        <f>IF(N293="zákl. přenesená",J293,0)</f>
        <v>0</v>
      </c>
      <c r="BH293" s="208">
        <f>IF(N293="sníž. přenesená",J293,0)</f>
        <v>0</v>
      </c>
      <c r="BI293" s="208">
        <f>IF(N293="nulová",J293,0)</f>
        <v>0</v>
      </c>
      <c r="BJ293" s="14" t="s">
        <v>21</v>
      </c>
      <c r="BK293" s="208">
        <f>ROUND(I293*H293,2)</f>
        <v>0</v>
      </c>
      <c r="BL293" s="14" t="s">
        <v>204</v>
      </c>
      <c r="BM293" s="207" t="s">
        <v>819</v>
      </c>
    </row>
    <row r="294" spans="1:65" s="2" customFormat="1" ht="44.25" customHeight="1">
      <c r="A294" s="35"/>
      <c r="B294" s="36"/>
      <c r="C294" s="194" t="s">
        <v>820</v>
      </c>
      <c r="D294" s="194" t="s">
        <v>119</v>
      </c>
      <c r="E294" s="195" t="s">
        <v>821</v>
      </c>
      <c r="F294" s="196" t="s">
        <v>822</v>
      </c>
      <c r="G294" s="197" t="s">
        <v>122</v>
      </c>
      <c r="H294" s="198">
        <v>20</v>
      </c>
      <c r="I294" s="199"/>
      <c r="J294" s="200">
        <f>ROUND(I294*H294,2)</f>
        <v>0</v>
      </c>
      <c r="K294" s="201"/>
      <c r="L294" s="202"/>
      <c r="M294" s="203" t="s">
        <v>1</v>
      </c>
      <c r="N294" s="204" t="s">
        <v>43</v>
      </c>
      <c r="O294" s="88"/>
      <c r="P294" s="205">
        <f>O294*H294</f>
        <v>0</v>
      </c>
      <c r="Q294" s="205">
        <v>0</v>
      </c>
      <c r="R294" s="205">
        <f>Q294*H294</f>
        <v>0</v>
      </c>
      <c r="S294" s="205">
        <v>0</v>
      </c>
      <c r="T294" s="206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7" t="s">
        <v>204</v>
      </c>
      <c r="AT294" s="207" t="s">
        <v>119</v>
      </c>
      <c r="AU294" s="207" t="s">
        <v>78</v>
      </c>
      <c r="AY294" s="14" t="s">
        <v>124</v>
      </c>
      <c r="BE294" s="208">
        <f>IF(N294="základní",J294,0)</f>
        <v>0</v>
      </c>
      <c r="BF294" s="208">
        <f>IF(N294="snížená",J294,0)</f>
        <v>0</v>
      </c>
      <c r="BG294" s="208">
        <f>IF(N294="zákl. přenesená",J294,0)</f>
        <v>0</v>
      </c>
      <c r="BH294" s="208">
        <f>IF(N294="sníž. přenesená",J294,0)</f>
        <v>0</v>
      </c>
      <c r="BI294" s="208">
        <f>IF(N294="nulová",J294,0)</f>
        <v>0</v>
      </c>
      <c r="BJ294" s="14" t="s">
        <v>21</v>
      </c>
      <c r="BK294" s="208">
        <f>ROUND(I294*H294,2)</f>
        <v>0</v>
      </c>
      <c r="BL294" s="14" t="s">
        <v>204</v>
      </c>
      <c r="BM294" s="207" t="s">
        <v>823</v>
      </c>
    </row>
    <row r="295" spans="1:65" s="2" customFormat="1" ht="44.25" customHeight="1">
      <c r="A295" s="35"/>
      <c r="B295" s="36"/>
      <c r="C295" s="194" t="s">
        <v>824</v>
      </c>
      <c r="D295" s="194" t="s">
        <v>119</v>
      </c>
      <c r="E295" s="195" t="s">
        <v>825</v>
      </c>
      <c r="F295" s="196" t="s">
        <v>826</v>
      </c>
      <c r="G295" s="197" t="s">
        <v>122</v>
      </c>
      <c r="H295" s="198">
        <v>1</v>
      </c>
      <c r="I295" s="199"/>
      <c r="J295" s="200">
        <f>ROUND(I295*H295,2)</f>
        <v>0</v>
      </c>
      <c r="K295" s="201"/>
      <c r="L295" s="202"/>
      <c r="M295" s="203" t="s">
        <v>1</v>
      </c>
      <c r="N295" s="204" t="s">
        <v>43</v>
      </c>
      <c r="O295" s="88"/>
      <c r="P295" s="205">
        <f>O295*H295</f>
        <v>0</v>
      </c>
      <c r="Q295" s="205">
        <v>0</v>
      </c>
      <c r="R295" s="205">
        <f>Q295*H295</f>
        <v>0</v>
      </c>
      <c r="S295" s="205">
        <v>0</v>
      </c>
      <c r="T295" s="206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7" t="s">
        <v>204</v>
      </c>
      <c r="AT295" s="207" t="s">
        <v>119</v>
      </c>
      <c r="AU295" s="207" t="s">
        <v>78</v>
      </c>
      <c r="AY295" s="14" t="s">
        <v>124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4" t="s">
        <v>21</v>
      </c>
      <c r="BK295" s="208">
        <f>ROUND(I295*H295,2)</f>
        <v>0</v>
      </c>
      <c r="BL295" s="14" t="s">
        <v>204</v>
      </c>
      <c r="BM295" s="207" t="s">
        <v>827</v>
      </c>
    </row>
    <row r="296" spans="1:65" s="2" customFormat="1" ht="44.25" customHeight="1">
      <c r="A296" s="35"/>
      <c r="B296" s="36"/>
      <c r="C296" s="194" t="s">
        <v>828</v>
      </c>
      <c r="D296" s="194" t="s">
        <v>119</v>
      </c>
      <c r="E296" s="195" t="s">
        <v>829</v>
      </c>
      <c r="F296" s="196" t="s">
        <v>830</v>
      </c>
      <c r="G296" s="197" t="s">
        <v>122</v>
      </c>
      <c r="H296" s="198">
        <v>1</v>
      </c>
      <c r="I296" s="199"/>
      <c r="J296" s="200">
        <f>ROUND(I296*H296,2)</f>
        <v>0</v>
      </c>
      <c r="K296" s="201"/>
      <c r="L296" s="202"/>
      <c r="M296" s="203" t="s">
        <v>1</v>
      </c>
      <c r="N296" s="204" t="s">
        <v>43</v>
      </c>
      <c r="O296" s="88"/>
      <c r="P296" s="205">
        <f>O296*H296</f>
        <v>0</v>
      </c>
      <c r="Q296" s="205">
        <v>0</v>
      </c>
      <c r="R296" s="205">
        <f>Q296*H296</f>
        <v>0</v>
      </c>
      <c r="S296" s="205">
        <v>0</v>
      </c>
      <c r="T296" s="20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7" t="s">
        <v>204</v>
      </c>
      <c r="AT296" s="207" t="s">
        <v>119</v>
      </c>
      <c r="AU296" s="207" t="s">
        <v>78</v>
      </c>
      <c r="AY296" s="14" t="s">
        <v>124</v>
      </c>
      <c r="BE296" s="208">
        <f>IF(N296="základní",J296,0)</f>
        <v>0</v>
      </c>
      <c r="BF296" s="208">
        <f>IF(N296="snížená",J296,0)</f>
        <v>0</v>
      </c>
      <c r="BG296" s="208">
        <f>IF(N296="zákl. přenesená",J296,0)</f>
        <v>0</v>
      </c>
      <c r="BH296" s="208">
        <f>IF(N296="sníž. přenesená",J296,0)</f>
        <v>0</v>
      </c>
      <c r="BI296" s="208">
        <f>IF(N296="nulová",J296,0)</f>
        <v>0</v>
      </c>
      <c r="BJ296" s="14" t="s">
        <v>21</v>
      </c>
      <c r="BK296" s="208">
        <f>ROUND(I296*H296,2)</f>
        <v>0</v>
      </c>
      <c r="BL296" s="14" t="s">
        <v>204</v>
      </c>
      <c r="BM296" s="207" t="s">
        <v>831</v>
      </c>
    </row>
    <row r="297" spans="1:63" s="11" customFormat="1" ht="25.9" customHeight="1">
      <c r="A297" s="11"/>
      <c r="B297" s="209"/>
      <c r="C297" s="210"/>
      <c r="D297" s="211" t="s">
        <v>77</v>
      </c>
      <c r="E297" s="212" t="s">
        <v>832</v>
      </c>
      <c r="F297" s="212" t="s">
        <v>833</v>
      </c>
      <c r="G297" s="210"/>
      <c r="H297" s="210"/>
      <c r="I297" s="213"/>
      <c r="J297" s="214">
        <f>BK297</f>
        <v>0</v>
      </c>
      <c r="K297" s="210"/>
      <c r="L297" s="215"/>
      <c r="M297" s="216"/>
      <c r="N297" s="217"/>
      <c r="O297" s="217"/>
      <c r="P297" s="218">
        <v>0</v>
      </c>
      <c r="Q297" s="217"/>
      <c r="R297" s="218">
        <v>0</v>
      </c>
      <c r="S297" s="217"/>
      <c r="T297" s="219">
        <v>0</v>
      </c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R297" s="220" t="s">
        <v>125</v>
      </c>
      <c r="AT297" s="221" t="s">
        <v>77</v>
      </c>
      <c r="AU297" s="221" t="s">
        <v>78</v>
      </c>
      <c r="AY297" s="220" t="s">
        <v>124</v>
      </c>
      <c r="BK297" s="222">
        <v>0</v>
      </c>
    </row>
    <row r="298" spans="1:31" s="2" customFormat="1" ht="6.95" customHeight="1">
      <c r="A298" s="35"/>
      <c r="B298" s="63"/>
      <c r="C298" s="64"/>
      <c r="D298" s="64"/>
      <c r="E298" s="64"/>
      <c r="F298" s="64"/>
      <c r="G298" s="64"/>
      <c r="H298" s="64"/>
      <c r="I298" s="64"/>
      <c r="J298" s="64"/>
      <c r="K298" s="64"/>
      <c r="L298" s="41"/>
      <c r="M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</row>
  </sheetData>
  <sheetProtection password="CC35" sheet="1" objects="1" scenarios="1" formatColumns="0" formatRows="0" autoFilter="0"/>
  <autoFilter ref="C116:K29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87</v>
      </c>
    </row>
    <row r="4" spans="2:46" s="1" customFormat="1" ht="24.95" customHeight="1">
      <c r="B4" s="17"/>
      <c r="D4" s="135" t="s">
        <v>97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Opravy napájecích systémů - OŘ Brno 2021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834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19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22</v>
      </c>
      <c r="E12" s="35"/>
      <c r="F12" s="140" t="s">
        <v>23</v>
      </c>
      <c r="G12" s="35"/>
      <c r="H12" s="35"/>
      <c r="I12" s="137" t="s">
        <v>24</v>
      </c>
      <c r="J12" s="141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28</v>
      </c>
      <c r="E14" s="35"/>
      <c r="F14" s="35"/>
      <c r="G14" s="35"/>
      <c r="H14" s="35"/>
      <c r="I14" s="137" t="s">
        <v>29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30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31</v>
      </c>
      <c r="E17" s="35"/>
      <c r="F17" s="35"/>
      <c r="G17" s="35"/>
      <c r="H17" s="35"/>
      <c r="I17" s="137" t="s">
        <v>29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30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33</v>
      </c>
      <c r="E20" s="35"/>
      <c r="F20" s="35"/>
      <c r="G20" s="35"/>
      <c r="H20" s="35"/>
      <c r="I20" s="137" t="s">
        <v>29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30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35</v>
      </c>
      <c r="E23" s="35"/>
      <c r="F23" s="35"/>
      <c r="G23" s="35"/>
      <c r="H23" s="35"/>
      <c r="I23" s="137" t="s">
        <v>29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36</v>
      </c>
      <c r="F24" s="35"/>
      <c r="G24" s="35"/>
      <c r="H24" s="35"/>
      <c r="I24" s="137" t="s">
        <v>30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37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38</v>
      </c>
      <c r="E30" s="35"/>
      <c r="F30" s="35"/>
      <c r="G30" s="35"/>
      <c r="H30" s="35"/>
      <c r="I30" s="35"/>
      <c r="J30" s="148">
        <f>ROUND(J116,2)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40</v>
      </c>
      <c r="G32" s="35"/>
      <c r="H32" s="35"/>
      <c r="I32" s="149" t="s">
        <v>39</v>
      </c>
      <c r="J32" s="149" t="s">
        <v>41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42</v>
      </c>
      <c r="E33" s="137" t="s">
        <v>43</v>
      </c>
      <c r="F33" s="151">
        <f>ROUND((SUM(BE116:BE151)),2)</f>
        <v>0</v>
      </c>
      <c r="G33" s="35"/>
      <c r="H33" s="35"/>
      <c r="I33" s="152">
        <v>0.21</v>
      </c>
      <c r="J33" s="151">
        <f>ROUND(((SUM(BE116:BE151))*I33),2)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44</v>
      </c>
      <c r="F34" s="151">
        <f>ROUND((SUM(BF116:BF151)),2)</f>
        <v>0</v>
      </c>
      <c r="G34" s="35"/>
      <c r="H34" s="35"/>
      <c r="I34" s="152">
        <v>0.15</v>
      </c>
      <c r="J34" s="151">
        <f>ROUND(((SUM(BF116:BF151))*I34),2)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45</v>
      </c>
      <c r="F35" s="151">
        <f>ROUND((SUM(BG116:BG151)),2)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46</v>
      </c>
      <c r="F36" s="151">
        <f>ROUND((SUM(BH116:BH151)),2)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47</v>
      </c>
      <c r="F37" s="151">
        <f>ROUND((SUM(BI116:BI151)),2)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51</v>
      </c>
      <c r="E50" s="161"/>
      <c r="F50" s="161"/>
      <c r="G50" s="160" t="s">
        <v>52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53</v>
      </c>
      <c r="E61" s="163"/>
      <c r="F61" s="164" t="s">
        <v>54</v>
      </c>
      <c r="G61" s="162" t="s">
        <v>53</v>
      </c>
      <c r="H61" s="163"/>
      <c r="I61" s="163"/>
      <c r="J61" s="165" t="s">
        <v>54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55</v>
      </c>
      <c r="E65" s="166"/>
      <c r="F65" s="166"/>
      <c r="G65" s="160" t="s">
        <v>56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53</v>
      </c>
      <c r="E76" s="163"/>
      <c r="F76" s="164" t="s">
        <v>54</v>
      </c>
      <c r="G76" s="162" t="s">
        <v>53</v>
      </c>
      <c r="H76" s="163"/>
      <c r="I76" s="163"/>
      <c r="J76" s="165" t="s">
        <v>54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Opravy napájecích systémů - OŘ Brno 2021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02 - Dobíječe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4" t="str">
        <f>F12</f>
        <v xml:space="preserve"> </v>
      </c>
      <c r="G89" s="37"/>
      <c r="H89" s="37"/>
      <c r="I89" s="29" t="s">
        <v>24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28</v>
      </c>
      <c r="D91" s="37"/>
      <c r="E91" s="37"/>
      <c r="F91" s="24" t="str">
        <f>E15</f>
        <v xml:space="preserve"> </v>
      </c>
      <c r="G91" s="37"/>
      <c r="H91" s="37"/>
      <c r="I91" s="29" t="s">
        <v>33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31</v>
      </c>
      <c r="D92" s="37"/>
      <c r="E92" s="37"/>
      <c r="F92" s="24" t="str">
        <f>IF(E18="","",E18)</f>
        <v>Vyplň údaj</v>
      </c>
      <c r="G92" s="37"/>
      <c r="H92" s="37"/>
      <c r="I92" s="29" t="s">
        <v>35</v>
      </c>
      <c r="J92" s="33" t="str">
        <f>E24</f>
        <v>Bc. Komzák Roman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101</v>
      </c>
      <c r="D94" s="173"/>
      <c r="E94" s="173"/>
      <c r="F94" s="173"/>
      <c r="G94" s="173"/>
      <c r="H94" s="173"/>
      <c r="I94" s="173"/>
      <c r="J94" s="174" t="s">
        <v>102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103</v>
      </c>
      <c r="D96" s="37"/>
      <c r="E96" s="37"/>
      <c r="F96" s="37"/>
      <c r="G96" s="37"/>
      <c r="H96" s="37"/>
      <c r="I96" s="37"/>
      <c r="J96" s="107">
        <f>J116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106</v>
      </c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6.5" customHeight="1">
      <c r="A106" s="35"/>
      <c r="B106" s="36"/>
      <c r="C106" s="37"/>
      <c r="D106" s="37"/>
      <c r="E106" s="171" t="str">
        <f>E7</f>
        <v>Opravy napájecích systémů - OŘ Brno 2021</v>
      </c>
      <c r="F106" s="29"/>
      <c r="G106" s="29"/>
      <c r="H106" s="29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98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73" t="str">
        <f>E9</f>
        <v>PS 02 - Dobíječe</v>
      </c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22</v>
      </c>
      <c r="D110" s="37"/>
      <c r="E110" s="37"/>
      <c r="F110" s="24" t="str">
        <f>F12</f>
        <v xml:space="preserve"> </v>
      </c>
      <c r="G110" s="37"/>
      <c r="H110" s="37"/>
      <c r="I110" s="29" t="s">
        <v>24</v>
      </c>
      <c r="J110" s="76" t="str">
        <f>IF(J12="","",J12)</f>
        <v>15. 1. 2020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15" customHeight="1">
      <c r="A112" s="35"/>
      <c r="B112" s="36"/>
      <c r="C112" s="29" t="s">
        <v>28</v>
      </c>
      <c r="D112" s="37"/>
      <c r="E112" s="37"/>
      <c r="F112" s="24" t="str">
        <f>E15</f>
        <v xml:space="preserve"> </v>
      </c>
      <c r="G112" s="37"/>
      <c r="H112" s="37"/>
      <c r="I112" s="29" t="s">
        <v>33</v>
      </c>
      <c r="J112" s="33" t="str">
        <f>E21</f>
        <v xml:space="preserve"> 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31</v>
      </c>
      <c r="D113" s="37"/>
      <c r="E113" s="37"/>
      <c r="F113" s="24" t="str">
        <f>IF(E18="","",E18)</f>
        <v>Vyplň údaj</v>
      </c>
      <c r="G113" s="37"/>
      <c r="H113" s="37"/>
      <c r="I113" s="29" t="s">
        <v>35</v>
      </c>
      <c r="J113" s="33" t="str">
        <f>E24</f>
        <v>Bc. Komzák Roman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0.3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10" customFormat="1" ht="29.25" customHeight="1">
      <c r="A115" s="182"/>
      <c r="B115" s="183"/>
      <c r="C115" s="184" t="s">
        <v>107</v>
      </c>
      <c r="D115" s="185" t="s">
        <v>63</v>
      </c>
      <c r="E115" s="185" t="s">
        <v>59</v>
      </c>
      <c r="F115" s="185" t="s">
        <v>60</v>
      </c>
      <c r="G115" s="185" t="s">
        <v>108</v>
      </c>
      <c r="H115" s="185" t="s">
        <v>109</v>
      </c>
      <c r="I115" s="185" t="s">
        <v>110</v>
      </c>
      <c r="J115" s="186" t="s">
        <v>102</v>
      </c>
      <c r="K115" s="187" t="s">
        <v>111</v>
      </c>
      <c r="L115" s="188"/>
      <c r="M115" s="97" t="s">
        <v>1</v>
      </c>
      <c r="N115" s="98" t="s">
        <v>42</v>
      </c>
      <c r="O115" s="98" t="s">
        <v>112</v>
      </c>
      <c r="P115" s="98" t="s">
        <v>113</v>
      </c>
      <c r="Q115" s="98" t="s">
        <v>114</v>
      </c>
      <c r="R115" s="98" t="s">
        <v>115</v>
      </c>
      <c r="S115" s="98" t="s">
        <v>116</v>
      </c>
      <c r="T115" s="99" t="s">
        <v>117</v>
      </c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</row>
    <row r="116" spans="1:63" s="2" customFormat="1" ht="22.8" customHeight="1">
      <c r="A116" s="35"/>
      <c r="B116" s="36"/>
      <c r="C116" s="104" t="s">
        <v>118</v>
      </c>
      <c r="D116" s="37"/>
      <c r="E116" s="37"/>
      <c r="F116" s="37"/>
      <c r="G116" s="37"/>
      <c r="H116" s="37"/>
      <c r="I116" s="37"/>
      <c r="J116" s="189">
        <f>BK116</f>
        <v>0</v>
      </c>
      <c r="K116" s="37"/>
      <c r="L116" s="41"/>
      <c r="M116" s="100"/>
      <c r="N116" s="190"/>
      <c r="O116" s="101"/>
      <c r="P116" s="191">
        <f>SUM(P117:P151)</f>
        <v>0</v>
      </c>
      <c r="Q116" s="101"/>
      <c r="R116" s="191">
        <f>SUM(R117:R151)</f>
        <v>0</v>
      </c>
      <c r="S116" s="101"/>
      <c r="T116" s="192">
        <f>SUM(T117:T151)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77</v>
      </c>
      <c r="AU116" s="14" t="s">
        <v>104</v>
      </c>
      <c r="BK116" s="193">
        <f>SUM(BK117:BK151)</f>
        <v>0</v>
      </c>
    </row>
    <row r="117" spans="1:65" s="2" customFormat="1" ht="44.25" customHeight="1">
      <c r="A117" s="35"/>
      <c r="B117" s="36"/>
      <c r="C117" s="194" t="s">
        <v>21</v>
      </c>
      <c r="D117" s="194" t="s">
        <v>119</v>
      </c>
      <c r="E117" s="195" t="s">
        <v>835</v>
      </c>
      <c r="F117" s="196" t="s">
        <v>836</v>
      </c>
      <c r="G117" s="197" t="s">
        <v>122</v>
      </c>
      <c r="H117" s="198">
        <v>1</v>
      </c>
      <c r="I117" s="199"/>
      <c r="J117" s="200">
        <f>ROUND(I117*H117,2)</f>
        <v>0</v>
      </c>
      <c r="K117" s="201"/>
      <c r="L117" s="202"/>
      <c r="M117" s="203" t="s">
        <v>1</v>
      </c>
      <c r="N117" s="204" t="s">
        <v>43</v>
      </c>
      <c r="O117" s="88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7" t="s">
        <v>204</v>
      </c>
      <c r="AT117" s="207" t="s">
        <v>119</v>
      </c>
      <c r="AU117" s="207" t="s">
        <v>78</v>
      </c>
      <c r="AY117" s="14" t="s">
        <v>124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4" t="s">
        <v>21</v>
      </c>
      <c r="BK117" s="208">
        <f>ROUND(I117*H117,2)</f>
        <v>0</v>
      </c>
      <c r="BL117" s="14" t="s">
        <v>204</v>
      </c>
      <c r="BM117" s="207" t="s">
        <v>837</v>
      </c>
    </row>
    <row r="118" spans="1:65" s="2" customFormat="1" ht="44.25" customHeight="1">
      <c r="A118" s="35"/>
      <c r="B118" s="36"/>
      <c r="C118" s="194" t="s">
        <v>87</v>
      </c>
      <c r="D118" s="194" t="s">
        <v>119</v>
      </c>
      <c r="E118" s="195" t="s">
        <v>838</v>
      </c>
      <c r="F118" s="196" t="s">
        <v>839</v>
      </c>
      <c r="G118" s="197" t="s">
        <v>122</v>
      </c>
      <c r="H118" s="198">
        <v>1</v>
      </c>
      <c r="I118" s="199"/>
      <c r="J118" s="200">
        <f>ROUND(I118*H118,2)</f>
        <v>0</v>
      </c>
      <c r="K118" s="201"/>
      <c r="L118" s="202"/>
      <c r="M118" s="203" t="s">
        <v>1</v>
      </c>
      <c r="N118" s="204" t="s">
        <v>43</v>
      </c>
      <c r="O118" s="88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7" t="s">
        <v>204</v>
      </c>
      <c r="AT118" s="207" t="s">
        <v>119</v>
      </c>
      <c r="AU118" s="207" t="s">
        <v>78</v>
      </c>
      <c r="AY118" s="14" t="s">
        <v>124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4" t="s">
        <v>21</v>
      </c>
      <c r="BK118" s="208">
        <f>ROUND(I118*H118,2)</f>
        <v>0</v>
      </c>
      <c r="BL118" s="14" t="s">
        <v>204</v>
      </c>
      <c r="BM118" s="207" t="s">
        <v>840</v>
      </c>
    </row>
    <row r="119" spans="1:65" s="2" customFormat="1" ht="44.25" customHeight="1">
      <c r="A119" s="35"/>
      <c r="B119" s="36"/>
      <c r="C119" s="194" t="s">
        <v>130</v>
      </c>
      <c r="D119" s="194" t="s">
        <v>119</v>
      </c>
      <c r="E119" s="195" t="s">
        <v>841</v>
      </c>
      <c r="F119" s="196" t="s">
        <v>842</v>
      </c>
      <c r="G119" s="197" t="s">
        <v>122</v>
      </c>
      <c r="H119" s="198">
        <v>1</v>
      </c>
      <c r="I119" s="199"/>
      <c r="J119" s="200">
        <f>ROUND(I119*H119,2)</f>
        <v>0</v>
      </c>
      <c r="K119" s="201"/>
      <c r="L119" s="202"/>
      <c r="M119" s="203" t="s">
        <v>1</v>
      </c>
      <c r="N119" s="204" t="s">
        <v>43</v>
      </c>
      <c r="O119" s="88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7" t="s">
        <v>204</v>
      </c>
      <c r="AT119" s="207" t="s">
        <v>119</v>
      </c>
      <c r="AU119" s="207" t="s">
        <v>78</v>
      </c>
      <c r="AY119" s="14" t="s">
        <v>124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4" t="s">
        <v>21</v>
      </c>
      <c r="BK119" s="208">
        <f>ROUND(I119*H119,2)</f>
        <v>0</v>
      </c>
      <c r="BL119" s="14" t="s">
        <v>204</v>
      </c>
      <c r="BM119" s="207" t="s">
        <v>843</v>
      </c>
    </row>
    <row r="120" spans="1:65" s="2" customFormat="1" ht="44.25" customHeight="1">
      <c r="A120" s="35"/>
      <c r="B120" s="36"/>
      <c r="C120" s="194" t="s">
        <v>125</v>
      </c>
      <c r="D120" s="194" t="s">
        <v>119</v>
      </c>
      <c r="E120" s="195" t="s">
        <v>844</v>
      </c>
      <c r="F120" s="196" t="s">
        <v>845</v>
      </c>
      <c r="G120" s="197" t="s">
        <v>122</v>
      </c>
      <c r="H120" s="198">
        <v>1</v>
      </c>
      <c r="I120" s="199"/>
      <c r="J120" s="200">
        <f>ROUND(I120*H120,2)</f>
        <v>0</v>
      </c>
      <c r="K120" s="201"/>
      <c r="L120" s="202"/>
      <c r="M120" s="203" t="s">
        <v>1</v>
      </c>
      <c r="N120" s="204" t="s">
        <v>43</v>
      </c>
      <c r="O120" s="88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7" t="s">
        <v>204</v>
      </c>
      <c r="AT120" s="207" t="s">
        <v>119</v>
      </c>
      <c r="AU120" s="207" t="s">
        <v>78</v>
      </c>
      <c r="AY120" s="14" t="s">
        <v>124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4" t="s">
        <v>21</v>
      </c>
      <c r="BK120" s="208">
        <f>ROUND(I120*H120,2)</f>
        <v>0</v>
      </c>
      <c r="BL120" s="14" t="s">
        <v>204</v>
      </c>
      <c r="BM120" s="207" t="s">
        <v>846</v>
      </c>
    </row>
    <row r="121" spans="1:65" s="2" customFormat="1" ht="44.25" customHeight="1">
      <c r="A121" s="35"/>
      <c r="B121" s="36"/>
      <c r="C121" s="194" t="s">
        <v>137</v>
      </c>
      <c r="D121" s="194" t="s">
        <v>119</v>
      </c>
      <c r="E121" s="195" t="s">
        <v>847</v>
      </c>
      <c r="F121" s="196" t="s">
        <v>848</v>
      </c>
      <c r="G121" s="197" t="s">
        <v>122</v>
      </c>
      <c r="H121" s="198">
        <v>1</v>
      </c>
      <c r="I121" s="199"/>
      <c r="J121" s="200">
        <f>ROUND(I121*H121,2)</f>
        <v>0</v>
      </c>
      <c r="K121" s="201"/>
      <c r="L121" s="202"/>
      <c r="M121" s="203" t="s">
        <v>1</v>
      </c>
      <c r="N121" s="204" t="s">
        <v>43</v>
      </c>
      <c r="O121" s="88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7" t="s">
        <v>204</v>
      </c>
      <c r="AT121" s="207" t="s">
        <v>119</v>
      </c>
      <c r="AU121" s="207" t="s">
        <v>78</v>
      </c>
      <c r="AY121" s="14" t="s">
        <v>124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4" t="s">
        <v>21</v>
      </c>
      <c r="BK121" s="208">
        <f>ROUND(I121*H121,2)</f>
        <v>0</v>
      </c>
      <c r="BL121" s="14" t="s">
        <v>204</v>
      </c>
      <c r="BM121" s="207" t="s">
        <v>849</v>
      </c>
    </row>
    <row r="122" spans="1:65" s="2" customFormat="1" ht="44.25" customHeight="1">
      <c r="A122" s="35"/>
      <c r="B122" s="36"/>
      <c r="C122" s="194" t="s">
        <v>141</v>
      </c>
      <c r="D122" s="194" t="s">
        <v>119</v>
      </c>
      <c r="E122" s="195" t="s">
        <v>850</v>
      </c>
      <c r="F122" s="196" t="s">
        <v>851</v>
      </c>
      <c r="G122" s="197" t="s">
        <v>122</v>
      </c>
      <c r="H122" s="198">
        <v>1</v>
      </c>
      <c r="I122" s="199"/>
      <c r="J122" s="200">
        <f>ROUND(I122*H122,2)</f>
        <v>0</v>
      </c>
      <c r="K122" s="201"/>
      <c r="L122" s="202"/>
      <c r="M122" s="203" t="s">
        <v>1</v>
      </c>
      <c r="N122" s="204" t="s">
        <v>43</v>
      </c>
      <c r="O122" s="88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7" t="s">
        <v>204</v>
      </c>
      <c r="AT122" s="207" t="s">
        <v>119</v>
      </c>
      <c r="AU122" s="207" t="s">
        <v>78</v>
      </c>
      <c r="AY122" s="14" t="s">
        <v>124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4" t="s">
        <v>21</v>
      </c>
      <c r="BK122" s="208">
        <f>ROUND(I122*H122,2)</f>
        <v>0</v>
      </c>
      <c r="BL122" s="14" t="s">
        <v>204</v>
      </c>
      <c r="BM122" s="207" t="s">
        <v>852</v>
      </c>
    </row>
    <row r="123" spans="1:65" s="2" customFormat="1" ht="44.25" customHeight="1">
      <c r="A123" s="35"/>
      <c r="B123" s="36"/>
      <c r="C123" s="194" t="s">
        <v>145</v>
      </c>
      <c r="D123" s="194" t="s">
        <v>119</v>
      </c>
      <c r="E123" s="195" t="s">
        <v>853</v>
      </c>
      <c r="F123" s="196" t="s">
        <v>854</v>
      </c>
      <c r="G123" s="197" t="s">
        <v>122</v>
      </c>
      <c r="H123" s="198">
        <v>1</v>
      </c>
      <c r="I123" s="199"/>
      <c r="J123" s="200">
        <f>ROUND(I123*H123,2)</f>
        <v>0</v>
      </c>
      <c r="K123" s="201"/>
      <c r="L123" s="202"/>
      <c r="M123" s="203" t="s">
        <v>1</v>
      </c>
      <c r="N123" s="204" t="s">
        <v>43</v>
      </c>
      <c r="O123" s="88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7" t="s">
        <v>204</v>
      </c>
      <c r="AT123" s="207" t="s">
        <v>119</v>
      </c>
      <c r="AU123" s="207" t="s">
        <v>78</v>
      </c>
      <c r="AY123" s="14" t="s">
        <v>124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4" t="s">
        <v>21</v>
      </c>
      <c r="BK123" s="208">
        <f>ROUND(I123*H123,2)</f>
        <v>0</v>
      </c>
      <c r="BL123" s="14" t="s">
        <v>204</v>
      </c>
      <c r="BM123" s="207" t="s">
        <v>855</v>
      </c>
    </row>
    <row r="124" spans="1:65" s="2" customFormat="1" ht="44.25" customHeight="1">
      <c r="A124" s="35"/>
      <c r="B124" s="36"/>
      <c r="C124" s="194" t="s">
        <v>123</v>
      </c>
      <c r="D124" s="194" t="s">
        <v>119</v>
      </c>
      <c r="E124" s="195" t="s">
        <v>856</v>
      </c>
      <c r="F124" s="196" t="s">
        <v>857</v>
      </c>
      <c r="G124" s="197" t="s">
        <v>122</v>
      </c>
      <c r="H124" s="198">
        <v>1</v>
      </c>
      <c r="I124" s="199"/>
      <c r="J124" s="200">
        <f>ROUND(I124*H124,2)</f>
        <v>0</v>
      </c>
      <c r="K124" s="201"/>
      <c r="L124" s="202"/>
      <c r="M124" s="203" t="s">
        <v>1</v>
      </c>
      <c r="N124" s="204" t="s">
        <v>43</v>
      </c>
      <c r="O124" s="88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7" t="s">
        <v>204</v>
      </c>
      <c r="AT124" s="207" t="s">
        <v>119</v>
      </c>
      <c r="AU124" s="207" t="s">
        <v>78</v>
      </c>
      <c r="AY124" s="14" t="s">
        <v>124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4" t="s">
        <v>21</v>
      </c>
      <c r="BK124" s="208">
        <f>ROUND(I124*H124,2)</f>
        <v>0</v>
      </c>
      <c r="BL124" s="14" t="s">
        <v>204</v>
      </c>
      <c r="BM124" s="207" t="s">
        <v>858</v>
      </c>
    </row>
    <row r="125" spans="1:65" s="2" customFormat="1" ht="55.5" customHeight="1">
      <c r="A125" s="35"/>
      <c r="B125" s="36"/>
      <c r="C125" s="194" t="s">
        <v>859</v>
      </c>
      <c r="D125" s="194" t="s">
        <v>119</v>
      </c>
      <c r="E125" s="195" t="s">
        <v>860</v>
      </c>
      <c r="F125" s="196" t="s">
        <v>861</v>
      </c>
      <c r="G125" s="197" t="s">
        <v>122</v>
      </c>
      <c r="H125" s="198">
        <v>1</v>
      </c>
      <c r="I125" s="199"/>
      <c r="J125" s="200">
        <f>ROUND(I125*H125,2)</f>
        <v>0</v>
      </c>
      <c r="K125" s="201"/>
      <c r="L125" s="202"/>
      <c r="M125" s="203" t="s">
        <v>1</v>
      </c>
      <c r="N125" s="204" t="s">
        <v>43</v>
      </c>
      <c r="O125" s="88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7" t="s">
        <v>204</v>
      </c>
      <c r="AT125" s="207" t="s">
        <v>119</v>
      </c>
      <c r="AU125" s="207" t="s">
        <v>78</v>
      </c>
      <c r="AY125" s="14" t="s">
        <v>124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4" t="s">
        <v>21</v>
      </c>
      <c r="BK125" s="208">
        <f>ROUND(I125*H125,2)</f>
        <v>0</v>
      </c>
      <c r="BL125" s="14" t="s">
        <v>204</v>
      </c>
      <c r="BM125" s="207" t="s">
        <v>862</v>
      </c>
    </row>
    <row r="126" spans="1:65" s="2" customFormat="1" ht="55.5" customHeight="1">
      <c r="A126" s="35"/>
      <c r="B126" s="36"/>
      <c r="C126" s="194" t="s">
        <v>26</v>
      </c>
      <c r="D126" s="194" t="s">
        <v>119</v>
      </c>
      <c r="E126" s="195" t="s">
        <v>863</v>
      </c>
      <c r="F126" s="196" t="s">
        <v>864</v>
      </c>
      <c r="G126" s="197" t="s">
        <v>122</v>
      </c>
      <c r="H126" s="198">
        <v>1</v>
      </c>
      <c r="I126" s="199"/>
      <c r="J126" s="200">
        <f>ROUND(I126*H126,2)</f>
        <v>0</v>
      </c>
      <c r="K126" s="201"/>
      <c r="L126" s="202"/>
      <c r="M126" s="203" t="s">
        <v>1</v>
      </c>
      <c r="N126" s="204" t="s">
        <v>43</v>
      </c>
      <c r="O126" s="88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7" t="s">
        <v>204</v>
      </c>
      <c r="AT126" s="207" t="s">
        <v>119</v>
      </c>
      <c r="AU126" s="207" t="s">
        <v>78</v>
      </c>
      <c r="AY126" s="14" t="s">
        <v>124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4" t="s">
        <v>21</v>
      </c>
      <c r="BK126" s="208">
        <f>ROUND(I126*H126,2)</f>
        <v>0</v>
      </c>
      <c r="BL126" s="14" t="s">
        <v>204</v>
      </c>
      <c r="BM126" s="207" t="s">
        <v>865</v>
      </c>
    </row>
    <row r="127" spans="1:65" s="2" customFormat="1" ht="55.5" customHeight="1">
      <c r="A127" s="35"/>
      <c r="B127" s="36"/>
      <c r="C127" s="194" t="s">
        <v>155</v>
      </c>
      <c r="D127" s="194" t="s">
        <v>119</v>
      </c>
      <c r="E127" s="195" t="s">
        <v>866</v>
      </c>
      <c r="F127" s="196" t="s">
        <v>867</v>
      </c>
      <c r="G127" s="197" t="s">
        <v>122</v>
      </c>
      <c r="H127" s="198">
        <v>1</v>
      </c>
      <c r="I127" s="199"/>
      <c r="J127" s="200">
        <f>ROUND(I127*H127,2)</f>
        <v>0</v>
      </c>
      <c r="K127" s="201"/>
      <c r="L127" s="202"/>
      <c r="M127" s="203" t="s">
        <v>1</v>
      </c>
      <c r="N127" s="204" t="s">
        <v>43</v>
      </c>
      <c r="O127" s="88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7" t="s">
        <v>204</v>
      </c>
      <c r="AT127" s="207" t="s">
        <v>119</v>
      </c>
      <c r="AU127" s="207" t="s">
        <v>78</v>
      </c>
      <c r="AY127" s="14" t="s">
        <v>124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4" t="s">
        <v>21</v>
      </c>
      <c r="BK127" s="208">
        <f>ROUND(I127*H127,2)</f>
        <v>0</v>
      </c>
      <c r="BL127" s="14" t="s">
        <v>204</v>
      </c>
      <c r="BM127" s="207" t="s">
        <v>868</v>
      </c>
    </row>
    <row r="128" spans="1:65" s="2" customFormat="1" ht="44.25" customHeight="1">
      <c r="A128" s="35"/>
      <c r="B128" s="36"/>
      <c r="C128" s="194" t="s">
        <v>159</v>
      </c>
      <c r="D128" s="194" t="s">
        <v>119</v>
      </c>
      <c r="E128" s="195" t="s">
        <v>869</v>
      </c>
      <c r="F128" s="196" t="s">
        <v>870</v>
      </c>
      <c r="G128" s="197" t="s">
        <v>122</v>
      </c>
      <c r="H128" s="198">
        <v>1</v>
      </c>
      <c r="I128" s="199"/>
      <c r="J128" s="200">
        <f>ROUND(I128*H128,2)</f>
        <v>0</v>
      </c>
      <c r="K128" s="201"/>
      <c r="L128" s="202"/>
      <c r="M128" s="203" t="s">
        <v>1</v>
      </c>
      <c r="N128" s="204" t="s">
        <v>43</v>
      </c>
      <c r="O128" s="88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7" t="s">
        <v>204</v>
      </c>
      <c r="AT128" s="207" t="s">
        <v>119</v>
      </c>
      <c r="AU128" s="207" t="s">
        <v>78</v>
      </c>
      <c r="AY128" s="14" t="s">
        <v>124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4" t="s">
        <v>21</v>
      </c>
      <c r="BK128" s="208">
        <f>ROUND(I128*H128,2)</f>
        <v>0</v>
      </c>
      <c r="BL128" s="14" t="s">
        <v>204</v>
      </c>
      <c r="BM128" s="207" t="s">
        <v>871</v>
      </c>
    </row>
    <row r="129" spans="1:65" s="2" customFormat="1" ht="44.25" customHeight="1">
      <c r="A129" s="35"/>
      <c r="B129" s="36"/>
      <c r="C129" s="194" t="s">
        <v>163</v>
      </c>
      <c r="D129" s="194" t="s">
        <v>119</v>
      </c>
      <c r="E129" s="195" t="s">
        <v>872</v>
      </c>
      <c r="F129" s="196" t="s">
        <v>873</v>
      </c>
      <c r="G129" s="197" t="s">
        <v>122</v>
      </c>
      <c r="H129" s="198">
        <v>1</v>
      </c>
      <c r="I129" s="199"/>
      <c r="J129" s="200">
        <f>ROUND(I129*H129,2)</f>
        <v>0</v>
      </c>
      <c r="K129" s="201"/>
      <c r="L129" s="202"/>
      <c r="M129" s="203" t="s">
        <v>1</v>
      </c>
      <c r="N129" s="204" t="s">
        <v>43</v>
      </c>
      <c r="O129" s="88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7" t="s">
        <v>204</v>
      </c>
      <c r="AT129" s="207" t="s">
        <v>119</v>
      </c>
      <c r="AU129" s="207" t="s">
        <v>78</v>
      </c>
      <c r="AY129" s="14" t="s">
        <v>124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4" t="s">
        <v>21</v>
      </c>
      <c r="BK129" s="208">
        <f>ROUND(I129*H129,2)</f>
        <v>0</v>
      </c>
      <c r="BL129" s="14" t="s">
        <v>204</v>
      </c>
      <c r="BM129" s="207" t="s">
        <v>874</v>
      </c>
    </row>
    <row r="130" spans="1:65" s="2" customFormat="1" ht="44.25" customHeight="1">
      <c r="A130" s="35"/>
      <c r="B130" s="36"/>
      <c r="C130" s="194" t="s">
        <v>167</v>
      </c>
      <c r="D130" s="194" t="s">
        <v>119</v>
      </c>
      <c r="E130" s="195" t="s">
        <v>875</v>
      </c>
      <c r="F130" s="196" t="s">
        <v>876</v>
      </c>
      <c r="G130" s="197" t="s">
        <v>122</v>
      </c>
      <c r="H130" s="198">
        <v>1</v>
      </c>
      <c r="I130" s="199"/>
      <c r="J130" s="200">
        <f>ROUND(I130*H130,2)</f>
        <v>0</v>
      </c>
      <c r="K130" s="201"/>
      <c r="L130" s="202"/>
      <c r="M130" s="203" t="s">
        <v>1</v>
      </c>
      <c r="N130" s="204" t="s">
        <v>43</v>
      </c>
      <c r="O130" s="88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7" t="s">
        <v>204</v>
      </c>
      <c r="AT130" s="207" t="s">
        <v>119</v>
      </c>
      <c r="AU130" s="207" t="s">
        <v>78</v>
      </c>
      <c r="AY130" s="14" t="s">
        <v>124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4" t="s">
        <v>21</v>
      </c>
      <c r="BK130" s="208">
        <f>ROUND(I130*H130,2)</f>
        <v>0</v>
      </c>
      <c r="BL130" s="14" t="s">
        <v>204</v>
      </c>
      <c r="BM130" s="207" t="s">
        <v>877</v>
      </c>
    </row>
    <row r="131" spans="1:65" s="2" customFormat="1" ht="44.25" customHeight="1">
      <c r="A131" s="35"/>
      <c r="B131" s="36"/>
      <c r="C131" s="194" t="s">
        <v>8</v>
      </c>
      <c r="D131" s="194" t="s">
        <v>119</v>
      </c>
      <c r="E131" s="195" t="s">
        <v>878</v>
      </c>
      <c r="F131" s="196" t="s">
        <v>879</v>
      </c>
      <c r="G131" s="197" t="s">
        <v>122</v>
      </c>
      <c r="H131" s="198">
        <v>1</v>
      </c>
      <c r="I131" s="199"/>
      <c r="J131" s="200">
        <f>ROUND(I131*H131,2)</f>
        <v>0</v>
      </c>
      <c r="K131" s="201"/>
      <c r="L131" s="202"/>
      <c r="M131" s="203" t="s">
        <v>1</v>
      </c>
      <c r="N131" s="204" t="s">
        <v>43</v>
      </c>
      <c r="O131" s="88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7" t="s">
        <v>204</v>
      </c>
      <c r="AT131" s="207" t="s">
        <v>119</v>
      </c>
      <c r="AU131" s="207" t="s">
        <v>78</v>
      </c>
      <c r="AY131" s="14" t="s">
        <v>124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4" t="s">
        <v>21</v>
      </c>
      <c r="BK131" s="208">
        <f>ROUND(I131*H131,2)</f>
        <v>0</v>
      </c>
      <c r="BL131" s="14" t="s">
        <v>204</v>
      </c>
      <c r="BM131" s="207" t="s">
        <v>880</v>
      </c>
    </row>
    <row r="132" spans="1:65" s="2" customFormat="1" ht="44.25" customHeight="1">
      <c r="A132" s="35"/>
      <c r="B132" s="36"/>
      <c r="C132" s="194" t="s">
        <v>174</v>
      </c>
      <c r="D132" s="194" t="s">
        <v>119</v>
      </c>
      <c r="E132" s="195" t="s">
        <v>881</v>
      </c>
      <c r="F132" s="196" t="s">
        <v>882</v>
      </c>
      <c r="G132" s="197" t="s">
        <v>122</v>
      </c>
      <c r="H132" s="198">
        <v>1</v>
      </c>
      <c r="I132" s="199"/>
      <c r="J132" s="200">
        <f>ROUND(I132*H132,2)</f>
        <v>0</v>
      </c>
      <c r="K132" s="201"/>
      <c r="L132" s="202"/>
      <c r="M132" s="203" t="s">
        <v>1</v>
      </c>
      <c r="N132" s="204" t="s">
        <v>43</v>
      </c>
      <c r="O132" s="88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7" t="s">
        <v>204</v>
      </c>
      <c r="AT132" s="207" t="s">
        <v>119</v>
      </c>
      <c r="AU132" s="207" t="s">
        <v>78</v>
      </c>
      <c r="AY132" s="14" t="s">
        <v>124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4" t="s">
        <v>21</v>
      </c>
      <c r="BK132" s="208">
        <f>ROUND(I132*H132,2)</f>
        <v>0</v>
      </c>
      <c r="BL132" s="14" t="s">
        <v>204</v>
      </c>
      <c r="BM132" s="207" t="s">
        <v>883</v>
      </c>
    </row>
    <row r="133" spans="1:65" s="2" customFormat="1" ht="44.25" customHeight="1">
      <c r="A133" s="35"/>
      <c r="B133" s="36"/>
      <c r="C133" s="194" t="s">
        <v>178</v>
      </c>
      <c r="D133" s="194" t="s">
        <v>119</v>
      </c>
      <c r="E133" s="195" t="s">
        <v>884</v>
      </c>
      <c r="F133" s="196" t="s">
        <v>885</v>
      </c>
      <c r="G133" s="197" t="s">
        <v>122</v>
      </c>
      <c r="H133" s="198">
        <v>1</v>
      </c>
      <c r="I133" s="199"/>
      <c r="J133" s="200">
        <f>ROUND(I133*H133,2)</f>
        <v>0</v>
      </c>
      <c r="K133" s="201"/>
      <c r="L133" s="202"/>
      <c r="M133" s="203" t="s">
        <v>1</v>
      </c>
      <c r="N133" s="204" t="s">
        <v>43</v>
      </c>
      <c r="O133" s="88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7" t="s">
        <v>204</v>
      </c>
      <c r="AT133" s="207" t="s">
        <v>119</v>
      </c>
      <c r="AU133" s="207" t="s">
        <v>78</v>
      </c>
      <c r="AY133" s="14" t="s">
        <v>124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4" t="s">
        <v>21</v>
      </c>
      <c r="BK133" s="208">
        <f>ROUND(I133*H133,2)</f>
        <v>0</v>
      </c>
      <c r="BL133" s="14" t="s">
        <v>204</v>
      </c>
      <c r="BM133" s="207" t="s">
        <v>886</v>
      </c>
    </row>
    <row r="134" spans="1:65" s="2" customFormat="1" ht="44.25" customHeight="1">
      <c r="A134" s="35"/>
      <c r="B134" s="36"/>
      <c r="C134" s="194" t="s">
        <v>182</v>
      </c>
      <c r="D134" s="194" t="s">
        <v>119</v>
      </c>
      <c r="E134" s="195" t="s">
        <v>887</v>
      </c>
      <c r="F134" s="196" t="s">
        <v>888</v>
      </c>
      <c r="G134" s="197" t="s">
        <v>122</v>
      </c>
      <c r="H134" s="198">
        <v>1</v>
      </c>
      <c r="I134" s="199"/>
      <c r="J134" s="200">
        <f>ROUND(I134*H134,2)</f>
        <v>0</v>
      </c>
      <c r="K134" s="201"/>
      <c r="L134" s="202"/>
      <c r="M134" s="203" t="s">
        <v>1</v>
      </c>
      <c r="N134" s="204" t="s">
        <v>43</v>
      </c>
      <c r="O134" s="88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7" t="s">
        <v>204</v>
      </c>
      <c r="AT134" s="207" t="s">
        <v>119</v>
      </c>
      <c r="AU134" s="207" t="s">
        <v>78</v>
      </c>
      <c r="AY134" s="14" t="s">
        <v>124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4" t="s">
        <v>21</v>
      </c>
      <c r="BK134" s="208">
        <f>ROUND(I134*H134,2)</f>
        <v>0</v>
      </c>
      <c r="BL134" s="14" t="s">
        <v>204</v>
      </c>
      <c r="BM134" s="207" t="s">
        <v>889</v>
      </c>
    </row>
    <row r="135" spans="1:65" s="2" customFormat="1" ht="44.25" customHeight="1">
      <c r="A135" s="35"/>
      <c r="B135" s="36"/>
      <c r="C135" s="194" t="s">
        <v>186</v>
      </c>
      <c r="D135" s="194" t="s">
        <v>119</v>
      </c>
      <c r="E135" s="195" t="s">
        <v>890</v>
      </c>
      <c r="F135" s="196" t="s">
        <v>891</v>
      </c>
      <c r="G135" s="197" t="s">
        <v>122</v>
      </c>
      <c r="H135" s="198">
        <v>1</v>
      </c>
      <c r="I135" s="199"/>
      <c r="J135" s="200">
        <f>ROUND(I135*H135,2)</f>
        <v>0</v>
      </c>
      <c r="K135" s="201"/>
      <c r="L135" s="202"/>
      <c r="M135" s="203" t="s">
        <v>1</v>
      </c>
      <c r="N135" s="204" t="s">
        <v>43</v>
      </c>
      <c r="O135" s="88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7" t="s">
        <v>204</v>
      </c>
      <c r="AT135" s="207" t="s">
        <v>119</v>
      </c>
      <c r="AU135" s="207" t="s">
        <v>78</v>
      </c>
      <c r="AY135" s="14" t="s">
        <v>124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4" t="s">
        <v>21</v>
      </c>
      <c r="BK135" s="208">
        <f>ROUND(I135*H135,2)</f>
        <v>0</v>
      </c>
      <c r="BL135" s="14" t="s">
        <v>204</v>
      </c>
      <c r="BM135" s="207" t="s">
        <v>892</v>
      </c>
    </row>
    <row r="136" spans="1:65" s="2" customFormat="1" ht="44.25" customHeight="1">
      <c r="A136" s="35"/>
      <c r="B136" s="36"/>
      <c r="C136" s="194" t="s">
        <v>190</v>
      </c>
      <c r="D136" s="194" t="s">
        <v>119</v>
      </c>
      <c r="E136" s="195" t="s">
        <v>893</v>
      </c>
      <c r="F136" s="196" t="s">
        <v>894</v>
      </c>
      <c r="G136" s="197" t="s">
        <v>122</v>
      </c>
      <c r="H136" s="198">
        <v>1</v>
      </c>
      <c r="I136" s="199"/>
      <c r="J136" s="200">
        <f>ROUND(I136*H136,2)</f>
        <v>0</v>
      </c>
      <c r="K136" s="201"/>
      <c r="L136" s="202"/>
      <c r="M136" s="203" t="s">
        <v>1</v>
      </c>
      <c r="N136" s="204" t="s">
        <v>43</v>
      </c>
      <c r="O136" s="88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7" t="s">
        <v>204</v>
      </c>
      <c r="AT136" s="207" t="s">
        <v>119</v>
      </c>
      <c r="AU136" s="207" t="s">
        <v>78</v>
      </c>
      <c r="AY136" s="14" t="s">
        <v>124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4" t="s">
        <v>21</v>
      </c>
      <c r="BK136" s="208">
        <f>ROUND(I136*H136,2)</f>
        <v>0</v>
      </c>
      <c r="BL136" s="14" t="s">
        <v>204</v>
      </c>
      <c r="BM136" s="207" t="s">
        <v>895</v>
      </c>
    </row>
    <row r="137" spans="1:65" s="2" customFormat="1" ht="44.25" customHeight="1">
      <c r="A137" s="35"/>
      <c r="B137" s="36"/>
      <c r="C137" s="194" t="s">
        <v>7</v>
      </c>
      <c r="D137" s="194" t="s">
        <v>119</v>
      </c>
      <c r="E137" s="195" t="s">
        <v>896</v>
      </c>
      <c r="F137" s="196" t="s">
        <v>897</v>
      </c>
      <c r="G137" s="197" t="s">
        <v>122</v>
      </c>
      <c r="H137" s="198">
        <v>1</v>
      </c>
      <c r="I137" s="199"/>
      <c r="J137" s="200">
        <f>ROUND(I137*H137,2)</f>
        <v>0</v>
      </c>
      <c r="K137" s="201"/>
      <c r="L137" s="202"/>
      <c r="M137" s="203" t="s">
        <v>1</v>
      </c>
      <c r="N137" s="204" t="s">
        <v>43</v>
      </c>
      <c r="O137" s="88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7" t="s">
        <v>204</v>
      </c>
      <c r="AT137" s="207" t="s">
        <v>119</v>
      </c>
      <c r="AU137" s="207" t="s">
        <v>78</v>
      </c>
      <c r="AY137" s="14" t="s">
        <v>124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4" t="s">
        <v>21</v>
      </c>
      <c r="BK137" s="208">
        <f>ROUND(I137*H137,2)</f>
        <v>0</v>
      </c>
      <c r="BL137" s="14" t="s">
        <v>204</v>
      </c>
      <c r="BM137" s="207" t="s">
        <v>898</v>
      </c>
    </row>
    <row r="138" spans="1:65" s="2" customFormat="1" ht="44.25" customHeight="1">
      <c r="A138" s="35"/>
      <c r="B138" s="36"/>
      <c r="C138" s="194" t="s">
        <v>564</v>
      </c>
      <c r="D138" s="194" t="s">
        <v>119</v>
      </c>
      <c r="E138" s="195" t="s">
        <v>899</v>
      </c>
      <c r="F138" s="196" t="s">
        <v>900</v>
      </c>
      <c r="G138" s="197" t="s">
        <v>122</v>
      </c>
      <c r="H138" s="198">
        <v>1</v>
      </c>
      <c r="I138" s="199"/>
      <c r="J138" s="200">
        <f>ROUND(I138*H138,2)</f>
        <v>0</v>
      </c>
      <c r="K138" s="201"/>
      <c r="L138" s="202"/>
      <c r="M138" s="203" t="s">
        <v>1</v>
      </c>
      <c r="N138" s="204" t="s">
        <v>43</v>
      </c>
      <c r="O138" s="88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7" t="s">
        <v>204</v>
      </c>
      <c r="AT138" s="207" t="s">
        <v>119</v>
      </c>
      <c r="AU138" s="207" t="s">
        <v>78</v>
      </c>
      <c r="AY138" s="14" t="s">
        <v>124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4" t="s">
        <v>21</v>
      </c>
      <c r="BK138" s="208">
        <f>ROUND(I138*H138,2)</f>
        <v>0</v>
      </c>
      <c r="BL138" s="14" t="s">
        <v>204</v>
      </c>
      <c r="BM138" s="207" t="s">
        <v>901</v>
      </c>
    </row>
    <row r="139" spans="1:65" s="2" customFormat="1" ht="44.25" customHeight="1">
      <c r="A139" s="35"/>
      <c r="B139" s="36"/>
      <c r="C139" s="194" t="s">
        <v>568</v>
      </c>
      <c r="D139" s="194" t="s">
        <v>119</v>
      </c>
      <c r="E139" s="195" t="s">
        <v>902</v>
      </c>
      <c r="F139" s="196" t="s">
        <v>903</v>
      </c>
      <c r="G139" s="197" t="s">
        <v>122</v>
      </c>
      <c r="H139" s="198">
        <v>1</v>
      </c>
      <c r="I139" s="199"/>
      <c r="J139" s="200">
        <f>ROUND(I139*H139,2)</f>
        <v>0</v>
      </c>
      <c r="K139" s="201"/>
      <c r="L139" s="202"/>
      <c r="M139" s="203" t="s">
        <v>1</v>
      </c>
      <c r="N139" s="204" t="s">
        <v>43</v>
      </c>
      <c r="O139" s="88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7" t="s">
        <v>204</v>
      </c>
      <c r="AT139" s="207" t="s">
        <v>119</v>
      </c>
      <c r="AU139" s="207" t="s">
        <v>78</v>
      </c>
      <c r="AY139" s="14" t="s">
        <v>124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4" t="s">
        <v>21</v>
      </c>
      <c r="BK139" s="208">
        <f>ROUND(I139*H139,2)</f>
        <v>0</v>
      </c>
      <c r="BL139" s="14" t="s">
        <v>204</v>
      </c>
      <c r="BM139" s="207" t="s">
        <v>904</v>
      </c>
    </row>
    <row r="140" spans="1:65" s="2" customFormat="1" ht="44.25" customHeight="1">
      <c r="A140" s="35"/>
      <c r="B140" s="36"/>
      <c r="C140" s="194" t="s">
        <v>572</v>
      </c>
      <c r="D140" s="194" t="s">
        <v>119</v>
      </c>
      <c r="E140" s="195" t="s">
        <v>905</v>
      </c>
      <c r="F140" s="196" t="s">
        <v>906</v>
      </c>
      <c r="G140" s="197" t="s">
        <v>122</v>
      </c>
      <c r="H140" s="198">
        <v>1</v>
      </c>
      <c r="I140" s="199"/>
      <c r="J140" s="200">
        <f>ROUND(I140*H140,2)</f>
        <v>0</v>
      </c>
      <c r="K140" s="201"/>
      <c r="L140" s="202"/>
      <c r="M140" s="203" t="s">
        <v>1</v>
      </c>
      <c r="N140" s="204" t="s">
        <v>43</v>
      </c>
      <c r="O140" s="88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7" t="s">
        <v>204</v>
      </c>
      <c r="AT140" s="207" t="s">
        <v>119</v>
      </c>
      <c r="AU140" s="207" t="s">
        <v>78</v>
      </c>
      <c r="AY140" s="14" t="s">
        <v>124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4" t="s">
        <v>21</v>
      </c>
      <c r="BK140" s="208">
        <f>ROUND(I140*H140,2)</f>
        <v>0</v>
      </c>
      <c r="BL140" s="14" t="s">
        <v>204</v>
      </c>
      <c r="BM140" s="207" t="s">
        <v>907</v>
      </c>
    </row>
    <row r="141" spans="1:65" s="2" customFormat="1" ht="44.25" customHeight="1">
      <c r="A141" s="35"/>
      <c r="B141" s="36"/>
      <c r="C141" s="194" t="s">
        <v>576</v>
      </c>
      <c r="D141" s="194" t="s">
        <v>119</v>
      </c>
      <c r="E141" s="195" t="s">
        <v>908</v>
      </c>
      <c r="F141" s="196" t="s">
        <v>909</v>
      </c>
      <c r="G141" s="197" t="s">
        <v>122</v>
      </c>
      <c r="H141" s="198">
        <v>1</v>
      </c>
      <c r="I141" s="199"/>
      <c r="J141" s="200">
        <f>ROUND(I141*H141,2)</f>
        <v>0</v>
      </c>
      <c r="K141" s="201"/>
      <c r="L141" s="202"/>
      <c r="M141" s="203" t="s">
        <v>1</v>
      </c>
      <c r="N141" s="204" t="s">
        <v>43</v>
      </c>
      <c r="O141" s="88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7" t="s">
        <v>204</v>
      </c>
      <c r="AT141" s="207" t="s">
        <v>119</v>
      </c>
      <c r="AU141" s="207" t="s">
        <v>78</v>
      </c>
      <c r="AY141" s="14" t="s">
        <v>124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4" t="s">
        <v>21</v>
      </c>
      <c r="BK141" s="208">
        <f>ROUND(I141*H141,2)</f>
        <v>0</v>
      </c>
      <c r="BL141" s="14" t="s">
        <v>204</v>
      </c>
      <c r="BM141" s="207" t="s">
        <v>910</v>
      </c>
    </row>
    <row r="142" spans="1:65" s="2" customFormat="1" ht="44.25" customHeight="1">
      <c r="A142" s="35"/>
      <c r="B142" s="36"/>
      <c r="C142" s="194" t="s">
        <v>580</v>
      </c>
      <c r="D142" s="194" t="s">
        <v>119</v>
      </c>
      <c r="E142" s="195" t="s">
        <v>911</v>
      </c>
      <c r="F142" s="196" t="s">
        <v>912</v>
      </c>
      <c r="G142" s="197" t="s">
        <v>122</v>
      </c>
      <c r="H142" s="198">
        <v>1</v>
      </c>
      <c r="I142" s="199"/>
      <c r="J142" s="200">
        <f>ROUND(I142*H142,2)</f>
        <v>0</v>
      </c>
      <c r="K142" s="201"/>
      <c r="L142" s="202"/>
      <c r="M142" s="203" t="s">
        <v>1</v>
      </c>
      <c r="N142" s="204" t="s">
        <v>43</v>
      </c>
      <c r="O142" s="88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7" t="s">
        <v>204</v>
      </c>
      <c r="AT142" s="207" t="s">
        <v>119</v>
      </c>
      <c r="AU142" s="207" t="s">
        <v>78</v>
      </c>
      <c r="AY142" s="14" t="s">
        <v>124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4" t="s">
        <v>21</v>
      </c>
      <c r="BK142" s="208">
        <f>ROUND(I142*H142,2)</f>
        <v>0</v>
      </c>
      <c r="BL142" s="14" t="s">
        <v>204</v>
      </c>
      <c r="BM142" s="207" t="s">
        <v>913</v>
      </c>
    </row>
    <row r="143" spans="1:65" s="2" customFormat="1" ht="44.25" customHeight="1">
      <c r="A143" s="35"/>
      <c r="B143" s="36"/>
      <c r="C143" s="194" t="s">
        <v>584</v>
      </c>
      <c r="D143" s="194" t="s">
        <v>119</v>
      </c>
      <c r="E143" s="195" t="s">
        <v>914</v>
      </c>
      <c r="F143" s="196" t="s">
        <v>915</v>
      </c>
      <c r="G143" s="197" t="s">
        <v>122</v>
      </c>
      <c r="H143" s="198">
        <v>1</v>
      </c>
      <c r="I143" s="199"/>
      <c r="J143" s="200">
        <f>ROUND(I143*H143,2)</f>
        <v>0</v>
      </c>
      <c r="K143" s="201"/>
      <c r="L143" s="202"/>
      <c r="M143" s="203" t="s">
        <v>1</v>
      </c>
      <c r="N143" s="204" t="s">
        <v>43</v>
      </c>
      <c r="O143" s="88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7" t="s">
        <v>204</v>
      </c>
      <c r="AT143" s="207" t="s">
        <v>119</v>
      </c>
      <c r="AU143" s="207" t="s">
        <v>78</v>
      </c>
      <c r="AY143" s="14" t="s">
        <v>124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4" t="s">
        <v>21</v>
      </c>
      <c r="BK143" s="208">
        <f>ROUND(I143*H143,2)</f>
        <v>0</v>
      </c>
      <c r="BL143" s="14" t="s">
        <v>204</v>
      </c>
      <c r="BM143" s="207" t="s">
        <v>916</v>
      </c>
    </row>
    <row r="144" spans="1:65" s="2" customFormat="1" ht="44.25" customHeight="1">
      <c r="A144" s="35"/>
      <c r="B144" s="36"/>
      <c r="C144" s="194" t="s">
        <v>588</v>
      </c>
      <c r="D144" s="194" t="s">
        <v>119</v>
      </c>
      <c r="E144" s="195" t="s">
        <v>917</v>
      </c>
      <c r="F144" s="196" t="s">
        <v>918</v>
      </c>
      <c r="G144" s="197" t="s">
        <v>122</v>
      </c>
      <c r="H144" s="198">
        <v>1</v>
      </c>
      <c r="I144" s="199"/>
      <c r="J144" s="200">
        <f>ROUND(I144*H144,2)</f>
        <v>0</v>
      </c>
      <c r="K144" s="201"/>
      <c r="L144" s="202"/>
      <c r="M144" s="203" t="s">
        <v>1</v>
      </c>
      <c r="N144" s="204" t="s">
        <v>43</v>
      </c>
      <c r="O144" s="88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7" t="s">
        <v>204</v>
      </c>
      <c r="AT144" s="207" t="s">
        <v>119</v>
      </c>
      <c r="AU144" s="207" t="s">
        <v>78</v>
      </c>
      <c r="AY144" s="14" t="s">
        <v>124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4" t="s">
        <v>21</v>
      </c>
      <c r="BK144" s="208">
        <f>ROUND(I144*H144,2)</f>
        <v>0</v>
      </c>
      <c r="BL144" s="14" t="s">
        <v>204</v>
      </c>
      <c r="BM144" s="207" t="s">
        <v>919</v>
      </c>
    </row>
    <row r="145" spans="1:65" s="2" customFormat="1" ht="44.25" customHeight="1">
      <c r="A145" s="35"/>
      <c r="B145" s="36"/>
      <c r="C145" s="194" t="s">
        <v>592</v>
      </c>
      <c r="D145" s="194" t="s">
        <v>119</v>
      </c>
      <c r="E145" s="195" t="s">
        <v>920</v>
      </c>
      <c r="F145" s="196" t="s">
        <v>921</v>
      </c>
      <c r="G145" s="197" t="s">
        <v>122</v>
      </c>
      <c r="H145" s="198">
        <v>1</v>
      </c>
      <c r="I145" s="199"/>
      <c r="J145" s="200">
        <f>ROUND(I145*H145,2)</f>
        <v>0</v>
      </c>
      <c r="K145" s="201"/>
      <c r="L145" s="202"/>
      <c r="M145" s="203" t="s">
        <v>1</v>
      </c>
      <c r="N145" s="204" t="s">
        <v>43</v>
      </c>
      <c r="O145" s="88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7" t="s">
        <v>204</v>
      </c>
      <c r="AT145" s="207" t="s">
        <v>119</v>
      </c>
      <c r="AU145" s="207" t="s">
        <v>78</v>
      </c>
      <c r="AY145" s="14" t="s">
        <v>124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4" t="s">
        <v>21</v>
      </c>
      <c r="BK145" s="208">
        <f>ROUND(I145*H145,2)</f>
        <v>0</v>
      </c>
      <c r="BL145" s="14" t="s">
        <v>204</v>
      </c>
      <c r="BM145" s="207" t="s">
        <v>922</v>
      </c>
    </row>
    <row r="146" spans="1:65" s="2" customFormat="1" ht="55.5" customHeight="1">
      <c r="A146" s="35"/>
      <c r="B146" s="36"/>
      <c r="C146" s="194" t="s">
        <v>596</v>
      </c>
      <c r="D146" s="194" t="s">
        <v>119</v>
      </c>
      <c r="E146" s="195" t="s">
        <v>923</v>
      </c>
      <c r="F146" s="196" t="s">
        <v>924</v>
      </c>
      <c r="G146" s="197" t="s">
        <v>122</v>
      </c>
      <c r="H146" s="198">
        <v>1</v>
      </c>
      <c r="I146" s="199"/>
      <c r="J146" s="200">
        <f>ROUND(I146*H146,2)</f>
        <v>0</v>
      </c>
      <c r="K146" s="201"/>
      <c r="L146" s="202"/>
      <c r="M146" s="203" t="s">
        <v>1</v>
      </c>
      <c r="N146" s="204" t="s">
        <v>43</v>
      </c>
      <c r="O146" s="88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7" t="s">
        <v>204</v>
      </c>
      <c r="AT146" s="207" t="s">
        <v>119</v>
      </c>
      <c r="AU146" s="207" t="s">
        <v>78</v>
      </c>
      <c r="AY146" s="14" t="s">
        <v>124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4" t="s">
        <v>21</v>
      </c>
      <c r="BK146" s="208">
        <f>ROUND(I146*H146,2)</f>
        <v>0</v>
      </c>
      <c r="BL146" s="14" t="s">
        <v>204</v>
      </c>
      <c r="BM146" s="207" t="s">
        <v>925</v>
      </c>
    </row>
    <row r="147" spans="1:65" s="2" customFormat="1" ht="55.5" customHeight="1">
      <c r="A147" s="35"/>
      <c r="B147" s="36"/>
      <c r="C147" s="194" t="s">
        <v>600</v>
      </c>
      <c r="D147" s="194" t="s">
        <v>119</v>
      </c>
      <c r="E147" s="195" t="s">
        <v>926</v>
      </c>
      <c r="F147" s="196" t="s">
        <v>927</v>
      </c>
      <c r="G147" s="197" t="s">
        <v>122</v>
      </c>
      <c r="H147" s="198">
        <v>1</v>
      </c>
      <c r="I147" s="199"/>
      <c r="J147" s="200">
        <f>ROUND(I147*H147,2)</f>
        <v>0</v>
      </c>
      <c r="K147" s="201"/>
      <c r="L147" s="202"/>
      <c r="M147" s="203" t="s">
        <v>1</v>
      </c>
      <c r="N147" s="204" t="s">
        <v>43</v>
      </c>
      <c r="O147" s="88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7" t="s">
        <v>204</v>
      </c>
      <c r="AT147" s="207" t="s">
        <v>119</v>
      </c>
      <c r="AU147" s="207" t="s">
        <v>78</v>
      </c>
      <c r="AY147" s="14" t="s">
        <v>124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4" t="s">
        <v>21</v>
      </c>
      <c r="BK147" s="208">
        <f>ROUND(I147*H147,2)</f>
        <v>0</v>
      </c>
      <c r="BL147" s="14" t="s">
        <v>204</v>
      </c>
      <c r="BM147" s="207" t="s">
        <v>928</v>
      </c>
    </row>
    <row r="148" spans="1:65" s="2" customFormat="1" ht="55.5" customHeight="1">
      <c r="A148" s="35"/>
      <c r="B148" s="36"/>
      <c r="C148" s="194" t="s">
        <v>604</v>
      </c>
      <c r="D148" s="194" t="s">
        <v>119</v>
      </c>
      <c r="E148" s="195" t="s">
        <v>929</v>
      </c>
      <c r="F148" s="196" t="s">
        <v>930</v>
      </c>
      <c r="G148" s="197" t="s">
        <v>122</v>
      </c>
      <c r="H148" s="198">
        <v>1</v>
      </c>
      <c r="I148" s="199"/>
      <c r="J148" s="200">
        <f>ROUND(I148*H148,2)</f>
        <v>0</v>
      </c>
      <c r="K148" s="201"/>
      <c r="L148" s="202"/>
      <c r="M148" s="203" t="s">
        <v>1</v>
      </c>
      <c r="N148" s="204" t="s">
        <v>43</v>
      </c>
      <c r="O148" s="88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7" t="s">
        <v>204</v>
      </c>
      <c r="AT148" s="207" t="s">
        <v>119</v>
      </c>
      <c r="AU148" s="207" t="s">
        <v>78</v>
      </c>
      <c r="AY148" s="14" t="s">
        <v>124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4" t="s">
        <v>21</v>
      </c>
      <c r="BK148" s="208">
        <f>ROUND(I148*H148,2)</f>
        <v>0</v>
      </c>
      <c r="BL148" s="14" t="s">
        <v>204</v>
      </c>
      <c r="BM148" s="207" t="s">
        <v>931</v>
      </c>
    </row>
    <row r="149" spans="1:65" s="2" customFormat="1" ht="44.25" customHeight="1">
      <c r="A149" s="35"/>
      <c r="B149" s="36"/>
      <c r="C149" s="194" t="s">
        <v>608</v>
      </c>
      <c r="D149" s="194" t="s">
        <v>119</v>
      </c>
      <c r="E149" s="195" t="s">
        <v>932</v>
      </c>
      <c r="F149" s="196" t="s">
        <v>933</v>
      </c>
      <c r="G149" s="197" t="s">
        <v>122</v>
      </c>
      <c r="H149" s="198">
        <v>1</v>
      </c>
      <c r="I149" s="199"/>
      <c r="J149" s="200">
        <f>ROUND(I149*H149,2)</f>
        <v>0</v>
      </c>
      <c r="K149" s="201"/>
      <c r="L149" s="202"/>
      <c r="M149" s="203" t="s">
        <v>1</v>
      </c>
      <c r="N149" s="204" t="s">
        <v>43</v>
      </c>
      <c r="O149" s="88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7" t="s">
        <v>204</v>
      </c>
      <c r="AT149" s="207" t="s">
        <v>119</v>
      </c>
      <c r="AU149" s="207" t="s">
        <v>78</v>
      </c>
      <c r="AY149" s="14" t="s">
        <v>124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4" t="s">
        <v>21</v>
      </c>
      <c r="BK149" s="208">
        <f>ROUND(I149*H149,2)</f>
        <v>0</v>
      </c>
      <c r="BL149" s="14" t="s">
        <v>204</v>
      </c>
      <c r="BM149" s="207" t="s">
        <v>934</v>
      </c>
    </row>
    <row r="150" spans="1:65" s="2" customFormat="1" ht="21.75" customHeight="1">
      <c r="A150" s="35"/>
      <c r="B150" s="36"/>
      <c r="C150" s="194" t="s">
        <v>612</v>
      </c>
      <c r="D150" s="194" t="s">
        <v>119</v>
      </c>
      <c r="E150" s="195" t="s">
        <v>935</v>
      </c>
      <c r="F150" s="196" t="s">
        <v>936</v>
      </c>
      <c r="G150" s="197" t="s">
        <v>122</v>
      </c>
      <c r="H150" s="198">
        <v>1</v>
      </c>
      <c r="I150" s="199"/>
      <c r="J150" s="200">
        <f>ROUND(I150*H150,2)</f>
        <v>0</v>
      </c>
      <c r="K150" s="201"/>
      <c r="L150" s="202"/>
      <c r="M150" s="203" t="s">
        <v>1</v>
      </c>
      <c r="N150" s="204" t="s">
        <v>43</v>
      </c>
      <c r="O150" s="88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7" t="s">
        <v>204</v>
      </c>
      <c r="AT150" s="207" t="s">
        <v>119</v>
      </c>
      <c r="AU150" s="207" t="s">
        <v>78</v>
      </c>
      <c r="AY150" s="14" t="s">
        <v>124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4" t="s">
        <v>21</v>
      </c>
      <c r="BK150" s="208">
        <f>ROUND(I150*H150,2)</f>
        <v>0</v>
      </c>
      <c r="BL150" s="14" t="s">
        <v>204</v>
      </c>
      <c r="BM150" s="207" t="s">
        <v>937</v>
      </c>
    </row>
    <row r="151" spans="1:65" s="2" customFormat="1" ht="21.75" customHeight="1">
      <c r="A151" s="35"/>
      <c r="B151" s="36"/>
      <c r="C151" s="194" t="s">
        <v>616</v>
      </c>
      <c r="D151" s="194" t="s">
        <v>119</v>
      </c>
      <c r="E151" s="195" t="s">
        <v>938</v>
      </c>
      <c r="F151" s="196" t="s">
        <v>939</v>
      </c>
      <c r="G151" s="197" t="s">
        <v>122</v>
      </c>
      <c r="H151" s="198">
        <v>1</v>
      </c>
      <c r="I151" s="199"/>
      <c r="J151" s="200">
        <f>ROUND(I151*H151,2)</f>
        <v>0</v>
      </c>
      <c r="K151" s="201"/>
      <c r="L151" s="202"/>
      <c r="M151" s="223" t="s">
        <v>1</v>
      </c>
      <c r="N151" s="224" t="s">
        <v>43</v>
      </c>
      <c r="O151" s="225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7" t="s">
        <v>204</v>
      </c>
      <c r="AT151" s="207" t="s">
        <v>119</v>
      </c>
      <c r="AU151" s="207" t="s">
        <v>78</v>
      </c>
      <c r="AY151" s="14" t="s">
        <v>124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4" t="s">
        <v>21</v>
      </c>
      <c r="BK151" s="208">
        <f>ROUND(I151*H151,2)</f>
        <v>0</v>
      </c>
      <c r="BL151" s="14" t="s">
        <v>204</v>
      </c>
      <c r="BM151" s="207" t="s">
        <v>940</v>
      </c>
    </row>
    <row r="152" spans="1:31" s="2" customFormat="1" ht="6.95" customHeight="1">
      <c r="A152" s="35"/>
      <c r="B152" s="63"/>
      <c r="C152" s="64"/>
      <c r="D152" s="64"/>
      <c r="E152" s="64"/>
      <c r="F152" s="64"/>
      <c r="G152" s="64"/>
      <c r="H152" s="64"/>
      <c r="I152" s="64"/>
      <c r="J152" s="64"/>
      <c r="K152" s="64"/>
      <c r="L152" s="41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password="CC35" sheet="1" objects="1" scenarios="1" formatColumns="0" formatRows="0" autoFilter="0"/>
  <autoFilter ref="C115:K151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93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87</v>
      </c>
    </row>
    <row r="4" spans="2:46" s="1" customFormat="1" ht="24.95" customHeight="1">
      <c r="B4" s="17"/>
      <c r="D4" s="135" t="s">
        <v>97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Opravy napájecích systémů - OŘ Brno 2021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941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19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22</v>
      </c>
      <c r="E12" s="35"/>
      <c r="F12" s="140" t="s">
        <v>23</v>
      </c>
      <c r="G12" s="35"/>
      <c r="H12" s="35"/>
      <c r="I12" s="137" t="s">
        <v>24</v>
      </c>
      <c r="J12" s="141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28</v>
      </c>
      <c r="E14" s="35"/>
      <c r="F14" s="35"/>
      <c r="G14" s="35"/>
      <c r="H14" s="35"/>
      <c r="I14" s="137" t="s">
        <v>29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30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31</v>
      </c>
      <c r="E17" s="35"/>
      <c r="F17" s="35"/>
      <c r="G17" s="35"/>
      <c r="H17" s="35"/>
      <c r="I17" s="137" t="s">
        <v>29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30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33</v>
      </c>
      <c r="E20" s="35"/>
      <c r="F20" s="35"/>
      <c r="G20" s="35"/>
      <c r="H20" s="35"/>
      <c r="I20" s="137" t="s">
        <v>29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30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35</v>
      </c>
      <c r="E23" s="35"/>
      <c r="F23" s="35"/>
      <c r="G23" s="35"/>
      <c r="H23" s="35"/>
      <c r="I23" s="137" t="s">
        <v>29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36</v>
      </c>
      <c r="F24" s="35"/>
      <c r="G24" s="35"/>
      <c r="H24" s="35"/>
      <c r="I24" s="137" t="s">
        <v>30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37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38</v>
      </c>
      <c r="E30" s="35"/>
      <c r="F30" s="35"/>
      <c r="G30" s="35"/>
      <c r="H30" s="35"/>
      <c r="I30" s="35"/>
      <c r="J30" s="148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40</v>
      </c>
      <c r="G32" s="35"/>
      <c r="H32" s="35"/>
      <c r="I32" s="149" t="s">
        <v>39</v>
      </c>
      <c r="J32" s="149" t="s">
        <v>41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42</v>
      </c>
      <c r="E33" s="137" t="s">
        <v>43</v>
      </c>
      <c r="F33" s="151">
        <f>ROUND((SUM(BE117:BE165)),2)</f>
        <v>0</v>
      </c>
      <c r="G33" s="35"/>
      <c r="H33" s="35"/>
      <c r="I33" s="152">
        <v>0.21</v>
      </c>
      <c r="J33" s="151">
        <f>ROUND(((SUM(BE117:BE165))*I33),2)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44</v>
      </c>
      <c r="F34" s="151">
        <f>ROUND((SUM(BF117:BF165)),2)</f>
        <v>0</v>
      </c>
      <c r="G34" s="35"/>
      <c r="H34" s="35"/>
      <c r="I34" s="152">
        <v>0.15</v>
      </c>
      <c r="J34" s="151">
        <f>ROUND(((SUM(BF117:BF165))*I34),2)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45</v>
      </c>
      <c r="F35" s="151">
        <f>ROUND((SUM(BG117:BG165)),2)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46</v>
      </c>
      <c r="F36" s="151">
        <f>ROUND((SUM(BH117:BH165)),2)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47</v>
      </c>
      <c r="F37" s="151">
        <f>ROUND((SUM(BI117:BI165)),2)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51</v>
      </c>
      <c r="E50" s="161"/>
      <c r="F50" s="161"/>
      <c r="G50" s="160" t="s">
        <v>52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53</v>
      </c>
      <c r="E61" s="163"/>
      <c r="F61" s="164" t="s">
        <v>54</v>
      </c>
      <c r="G61" s="162" t="s">
        <v>53</v>
      </c>
      <c r="H61" s="163"/>
      <c r="I61" s="163"/>
      <c r="J61" s="165" t="s">
        <v>54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55</v>
      </c>
      <c r="E65" s="166"/>
      <c r="F65" s="166"/>
      <c r="G65" s="160" t="s">
        <v>56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53</v>
      </c>
      <c r="E76" s="163"/>
      <c r="F76" s="164" t="s">
        <v>54</v>
      </c>
      <c r="G76" s="162" t="s">
        <v>53</v>
      </c>
      <c r="H76" s="163"/>
      <c r="I76" s="163"/>
      <c r="J76" s="165" t="s">
        <v>54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Opravy napájecích systémů - OŘ Brno 2021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03 - Montáž a demontáž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4" t="str">
        <f>F12</f>
        <v xml:space="preserve"> </v>
      </c>
      <c r="G89" s="37"/>
      <c r="H89" s="37"/>
      <c r="I89" s="29" t="s">
        <v>24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28</v>
      </c>
      <c r="D91" s="37"/>
      <c r="E91" s="37"/>
      <c r="F91" s="24" t="str">
        <f>E15</f>
        <v xml:space="preserve"> </v>
      </c>
      <c r="G91" s="37"/>
      <c r="H91" s="37"/>
      <c r="I91" s="29" t="s">
        <v>33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31</v>
      </c>
      <c r="D92" s="37"/>
      <c r="E92" s="37"/>
      <c r="F92" s="24" t="str">
        <f>IF(E18="","",E18)</f>
        <v>Vyplň údaj</v>
      </c>
      <c r="G92" s="37"/>
      <c r="H92" s="37"/>
      <c r="I92" s="29" t="s">
        <v>35</v>
      </c>
      <c r="J92" s="33" t="str">
        <f>E24</f>
        <v>Bc. Komzák Roman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101</v>
      </c>
      <c r="D94" s="173"/>
      <c r="E94" s="173"/>
      <c r="F94" s="173"/>
      <c r="G94" s="173"/>
      <c r="H94" s="173"/>
      <c r="I94" s="173"/>
      <c r="J94" s="174" t="s">
        <v>102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103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pans="1:31" s="9" customFormat="1" ht="24.95" customHeight="1">
      <c r="A97" s="9"/>
      <c r="B97" s="176"/>
      <c r="C97" s="177"/>
      <c r="D97" s="178" t="s">
        <v>105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106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71" t="str">
        <f>E7</f>
        <v>Opravy napájecích systémů - OŘ Brno 2021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98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PS 03 - Montáž a demontáž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22</v>
      </c>
      <c r="D111" s="37"/>
      <c r="E111" s="37"/>
      <c r="F111" s="24" t="str">
        <f>F12</f>
        <v xml:space="preserve"> </v>
      </c>
      <c r="G111" s="37"/>
      <c r="H111" s="37"/>
      <c r="I111" s="29" t="s">
        <v>24</v>
      </c>
      <c r="J111" s="76" t="str">
        <f>IF(J12="","",J12)</f>
        <v>15. 1. 2020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28</v>
      </c>
      <c r="D113" s="37"/>
      <c r="E113" s="37"/>
      <c r="F113" s="24" t="str">
        <f>E15</f>
        <v xml:space="preserve"> </v>
      </c>
      <c r="G113" s="37"/>
      <c r="H113" s="37"/>
      <c r="I113" s="29" t="s">
        <v>33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31</v>
      </c>
      <c r="D114" s="37"/>
      <c r="E114" s="37"/>
      <c r="F114" s="24" t="str">
        <f>IF(E18="","",E18)</f>
        <v>Vyplň údaj</v>
      </c>
      <c r="G114" s="37"/>
      <c r="H114" s="37"/>
      <c r="I114" s="29" t="s">
        <v>35</v>
      </c>
      <c r="J114" s="33" t="str">
        <f>E24</f>
        <v>Bc. Komzák Roman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82"/>
      <c r="B116" s="183"/>
      <c r="C116" s="184" t="s">
        <v>107</v>
      </c>
      <c r="D116" s="185" t="s">
        <v>63</v>
      </c>
      <c r="E116" s="185" t="s">
        <v>59</v>
      </c>
      <c r="F116" s="185" t="s">
        <v>60</v>
      </c>
      <c r="G116" s="185" t="s">
        <v>108</v>
      </c>
      <c r="H116" s="185" t="s">
        <v>109</v>
      </c>
      <c r="I116" s="185" t="s">
        <v>110</v>
      </c>
      <c r="J116" s="186" t="s">
        <v>102</v>
      </c>
      <c r="K116" s="187" t="s">
        <v>111</v>
      </c>
      <c r="L116" s="188"/>
      <c r="M116" s="97" t="s">
        <v>1</v>
      </c>
      <c r="N116" s="98" t="s">
        <v>42</v>
      </c>
      <c r="O116" s="98" t="s">
        <v>112</v>
      </c>
      <c r="P116" s="98" t="s">
        <v>113</v>
      </c>
      <c r="Q116" s="98" t="s">
        <v>114</v>
      </c>
      <c r="R116" s="98" t="s">
        <v>115</v>
      </c>
      <c r="S116" s="98" t="s">
        <v>116</v>
      </c>
      <c r="T116" s="99" t="s">
        <v>117</v>
      </c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</row>
    <row r="117" spans="1:63" s="2" customFormat="1" ht="22.8" customHeight="1">
      <c r="A117" s="35"/>
      <c r="B117" s="36"/>
      <c r="C117" s="104" t="s">
        <v>118</v>
      </c>
      <c r="D117" s="37"/>
      <c r="E117" s="37"/>
      <c r="F117" s="37"/>
      <c r="G117" s="37"/>
      <c r="H117" s="37"/>
      <c r="I117" s="37"/>
      <c r="J117" s="189">
        <f>BK117</f>
        <v>0</v>
      </c>
      <c r="K117" s="37"/>
      <c r="L117" s="41"/>
      <c r="M117" s="100"/>
      <c r="N117" s="190"/>
      <c r="O117" s="101"/>
      <c r="P117" s="191">
        <f>P118</f>
        <v>0</v>
      </c>
      <c r="Q117" s="101"/>
      <c r="R117" s="191">
        <f>R118</f>
        <v>0</v>
      </c>
      <c r="S117" s="101"/>
      <c r="T117" s="192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77</v>
      </c>
      <c r="AU117" s="14" t="s">
        <v>104</v>
      </c>
      <c r="BK117" s="193">
        <f>BK118</f>
        <v>0</v>
      </c>
    </row>
    <row r="118" spans="1:63" s="11" customFormat="1" ht="25.9" customHeight="1">
      <c r="A118" s="11"/>
      <c r="B118" s="209"/>
      <c r="C118" s="210"/>
      <c r="D118" s="211" t="s">
        <v>77</v>
      </c>
      <c r="E118" s="212" t="s">
        <v>832</v>
      </c>
      <c r="F118" s="212" t="s">
        <v>833</v>
      </c>
      <c r="G118" s="210"/>
      <c r="H118" s="210"/>
      <c r="I118" s="213"/>
      <c r="J118" s="214">
        <f>BK118</f>
        <v>0</v>
      </c>
      <c r="K118" s="210"/>
      <c r="L118" s="215"/>
      <c r="M118" s="228"/>
      <c r="N118" s="229"/>
      <c r="O118" s="229"/>
      <c r="P118" s="230">
        <f>SUM(P119:P165)</f>
        <v>0</v>
      </c>
      <c r="Q118" s="229"/>
      <c r="R118" s="230">
        <f>SUM(R119:R165)</f>
        <v>0</v>
      </c>
      <c r="S118" s="229"/>
      <c r="T118" s="231">
        <f>SUM(T119:T165)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20" t="s">
        <v>125</v>
      </c>
      <c r="AT118" s="221" t="s">
        <v>77</v>
      </c>
      <c r="AU118" s="221" t="s">
        <v>78</v>
      </c>
      <c r="AY118" s="220" t="s">
        <v>124</v>
      </c>
      <c r="BK118" s="222">
        <f>SUM(BK119:BK165)</f>
        <v>0</v>
      </c>
    </row>
    <row r="119" spans="1:65" s="2" customFormat="1" ht="21.75" customHeight="1">
      <c r="A119" s="35"/>
      <c r="B119" s="36"/>
      <c r="C119" s="232" t="s">
        <v>21</v>
      </c>
      <c r="D119" s="232" t="s">
        <v>942</v>
      </c>
      <c r="E119" s="233" t="s">
        <v>943</v>
      </c>
      <c r="F119" s="234" t="s">
        <v>944</v>
      </c>
      <c r="G119" s="235" t="s">
        <v>122</v>
      </c>
      <c r="H119" s="236">
        <v>1</v>
      </c>
      <c r="I119" s="237"/>
      <c r="J119" s="238">
        <f>ROUND(I119*H119,2)</f>
        <v>0</v>
      </c>
      <c r="K119" s="239"/>
      <c r="L119" s="41"/>
      <c r="M119" s="240" t="s">
        <v>1</v>
      </c>
      <c r="N119" s="241" t="s">
        <v>43</v>
      </c>
      <c r="O119" s="88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7" t="s">
        <v>945</v>
      </c>
      <c r="AT119" s="207" t="s">
        <v>942</v>
      </c>
      <c r="AU119" s="207" t="s">
        <v>21</v>
      </c>
      <c r="AY119" s="14" t="s">
        <v>124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4" t="s">
        <v>21</v>
      </c>
      <c r="BK119" s="208">
        <f>ROUND(I119*H119,2)</f>
        <v>0</v>
      </c>
      <c r="BL119" s="14" t="s">
        <v>945</v>
      </c>
      <c r="BM119" s="207" t="s">
        <v>946</v>
      </c>
    </row>
    <row r="120" spans="1:65" s="2" customFormat="1" ht="21.75" customHeight="1">
      <c r="A120" s="35"/>
      <c r="B120" s="36"/>
      <c r="C120" s="232" t="s">
        <v>87</v>
      </c>
      <c r="D120" s="232" t="s">
        <v>942</v>
      </c>
      <c r="E120" s="233" t="s">
        <v>947</v>
      </c>
      <c r="F120" s="234" t="s">
        <v>948</v>
      </c>
      <c r="G120" s="235" t="s">
        <v>122</v>
      </c>
      <c r="H120" s="236">
        <v>1</v>
      </c>
      <c r="I120" s="237"/>
      <c r="J120" s="238">
        <f>ROUND(I120*H120,2)</f>
        <v>0</v>
      </c>
      <c r="K120" s="239"/>
      <c r="L120" s="41"/>
      <c r="M120" s="240" t="s">
        <v>1</v>
      </c>
      <c r="N120" s="241" t="s">
        <v>43</v>
      </c>
      <c r="O120" s="88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7" t="s">
        <v>945</v>
      </c>
      <c r="AT120" s="207" t="s">
        <v>942</v>
      </c>
      <c r="AU120" s="207" t="s">
        <v>21</v>
      </c>
      <c r="AY120" s="14" t="s">
        <v>124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4" t="s">
        <v>21</v>
      </c>
      <c r="BK120" s="208">
        <f>ROUND(I120*H120,2)</f>
        <v>0</v>
      </c>
      <c r="BL120" s="14" t="s">
        <v>945</v>
      </c>
      <c r="BM120" s="207" t="s">
        <v>949</v>
      </c>
    </row>
    <row r="121" spans="1:65" s="2" customFormat="1" ht="21.75" customHeight="1">
      <c r="A121" s="35"/>
      <c r="B121" s="36"/>
      <c r="C121" s="232" t="s">
        <v>130</v>
      </c>
      <c r="D121" s="232" t="s">
        <v>942</v>
      </c>
      <c r="E121" s="233" t="s">
        <v>950</v>
      </c>
      <c r="F121" s="234" t="s">
        <v>951</v>
      </c>
      <c r="G121" s="235" t="s">
        <v>122</v>
      </c>
      <c r="H121" s="236">
        <v>1</v>
      </c>
      <c r="I121" s="237"/>
      <c r="J121" s="238">
        <f>ROUND(I121*H121,2)</f>
        <v>0</v>
      </c>
      <c r="K121" s="239"/>
      <c r="L121" s="41"/>
      <c r="M121" s="240" t="s">
        <v>1</v>
      </c>
      <c r="N121" s="241" t="s">
        <v>43</v>
      </c>
      <c r="O121" s="88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7" t="s">
        <v>945</v>
      </c>
      <c r="AT121" s="207" t="s">
        <v>942</v>
      </c>
      <c r="AU121" s="207" t="s">
        <v>21</v>
      </c>
      <c r="AY121" s="14" t="s">
        <v>124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4" t="s">
        <v>21</v>
      </c>
      <c r="BK121" s="208">
        <f>ROUND(I121*H121,2)</f>
        <v>0</v>
      </c>
      <c r="BL121" s="14" t="s">
        <v>945</v>
      </c>
      <c r="BM121" s="207" t="s">
        <v>952</v>
      </c>
    </row>
    <row r="122" spans="1:65" s="2" customFormat="1" ht="21.75" customHeight="1">
      <c r="A122" s="35"/>
      <c r="B122" s="36"/>
      <c r="C122" s="232" t="s">
        <v>125</v>
      </c>
      <c r="D122" s="232" t="s">
        <v>942</v>
      </c>
      <c r="E122" s="233" t="s">
        <v>953</v>
      </c>
      <c r="F122" s="234" t="s">
        <v>954</v>
      </c>
      <c r="G122" s="235" t="s">
        <v>122</v>
      </c>
      <c r="H122" s="236">
        <v>908</v>
      </c>
      <c r="I122" s="237"/>
      <c r="J122" s="238">
        <f>ROUND(I122*H122,2)</f>
        <v>0</v>
      </c>
      <c r="K122" s="239"/>
      <c r="L122" s="41"/>
      <c r="M122" s="240" t="s">
        <v>1</v>
      </c>
      <c r="N122" s="241" t="s">
        <v>43</v>
      </c>
      <c r="O122" s="88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7" t="s">
        <v>945</v>
      </c>
      <c r="AT122" s="207" t="s">
        <v>942</v>
      </c>
      <c r="AU122" s="207" t="s">
        <v>21</v>
      </c>
      <c r="AY122" s="14" t="s">
        <v>124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4" t="s">
        <v>21</v>
      </c>
      <c r="BK122" s="208">
        <f>ROUND(I122*H122,2)</f>
        <v>0</v>
      </c>
      <c r="BL122" s="14" t="s">
        <v>945</v>
      </c>
      <c r="BM122" s="207" t="s">
        <v>955</v>
      </c>
    </row>
    <row r="123" spans="1:65" s="2" customFormat="1" ht="21.75" customHeight="1">
      <c r="A123" s="35"/>
      <c r="B123" s="36"/>
      <c r="C123" s="232" t="s">
        <v>137</v>
      </c>
      <c r="D123" s="232" t="s">
        <v>942</v>
      </c>
      <c r="E123" s="233" t="s">
        <v>956</v>
      </c>
      <c r="F123" s="234" t="s">
        <v>957</v>
      </c>
      <c r="G123" s="235" t="s">
        <v>122</v>
      </c>
      <c r="H123" s="236">
        <v>520</v>
      </c>
      <c r="I123" s="237"/>
      <c r="J123" s="238">
        <f>ROUND(I123*H123,2)</f>
        <v>0</v>
      </c>
      <c r="K123" s="239"/>
      <c r="L123" s="41"/>
      <c r="M123" s="240" t="s">
        <v>1</v>
      </c>
      <c r="N123" s="241" t="s">
        <v>43</v>
      </c>
      <c r="O123" s="88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7" t="s">
        <v>945</v>
      </c>
      <c r="AT123" s="207" t="s">
        <v>942</v>
      </c>
      <c r="AU123" s="207" t="s">
        <v>21</v>
      </c>
      <c r="AY123" s="14" t="s">
        <v>124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4" t="s">
        <v>21</v>
      </c>
      <c r="BK123" s="208">
        <f>ROUND(I123*H123,2)</f>
        <v>0</v>
      </c>
      <c r="BL123" s="14" t="s">
        <v>945</v>
      </c>
      <c r="BM123" s="207" t="s">
        <v>958</v>
      </c>
    </row>
    <row r="124" spans="1:65" s="2" customFormat="1" ht="21.75" customHeight="1">
      <c r="A124" s="35"/>
      <c r="B124" s="36"/>
      <c r="C124" s="232" t="s">
        <v>141</v>
      </c>
      <c r="D124" s="232" t="s">
        <v>942</v>
      </c>
      <c r="E124" s="233" t="s">
        <v>959</v>
      </c>
      <c r="F124" s="234" t="s">
        <v>960</v>
      </c>
      <c r="G124" s="235" t="s">
        <v>122</v>
      </c>
      <c r="H124" s="236">
        <v>1</v>
      </c>
      <c r="I124" s="237"/>
      <c r="J124" s="238">
        <f>ROUND(I124*H124,2)</f>
        <v>0</v>
      </c>
      <c r="K124" s="239"/>
      <c r="L124" s="41"/>
      <c r="M124" s="240" t="s">
        <v>1</v>
      </c>
      <c r="N124" s="241" t="s">
        <v>43</v>
      </c>
      <c r="O124" s="88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7" t="s">
        <v>945</v>
      </c>
      <c r="AT124" s="207" t="s">
        <v>942</v>
      </c>
      <c r="AU124" s="207" t="s">
        <v>21</v>
      </c>
      <c r="AY124" s="14" t="s">
        <v>124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4" t="s">
        <v>21</v>
      </c>
      <c r="BK124" s="208">
        <f>ROUND(I124*H124,2)</f>
        <v>0</v>
      </c>
      <c r="BL124" s="14" t="s">
        <v>945</v>
      </c>
      <c r="BM124" s="207" t="s">
        <v>961</v>
      </c>
    </row>
    <row r="125" spans="1:65" s="2" customFormat="1" ht="21.75" customHeight="1">
      <c r="A125" s="35"/>
      <c r="B125" s="36"/>
      <c r="C125" s="232" t="s">
        <v>145</v>
      </c>
      <c r="D125" s="232" t="s">
        <v>942</v>
      </c>
      <c r="E125" s="233" t="s">
        <v>962</v>
      </c>
      <c r="F125" s="234" t="s">
        <v>963</v>
      </c>
      <c r="G125" s="235" t="s">
        <v>122</v>
      </c>
      <c r="H125" s="236">
        <v>1</v>
      </c>
      <c r="I125" s="237"/>
      <c r="J125" s="238">
        <f>ROUND(I125*H125,2)</f>
        <v>0</v>
      </c>
      <c r="K125" s="239"/>
      <c r="L125" s="41"/>
      <c r="M125" s="240" t="s">
        <v>1</v>
      </c>
      <c r="N125" s="241" t="s">
        <v>43</v>
      </c>
      <c r="O125" s="88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7" t="s">
        <v>945</v>
      </c>
      <c r="AT125" s="207" t="s">
        <v>942</v>
      </c>
      <c r="AU125" s="207" t="s">
        <v>21</v>
      </c>
      <c r="AY125" s="14" t="s">
        <v>124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4" t="s">
        <v>21</v>
      </c>
      <c r="BK125" s="208">
        <f>ROUND(I125*H125,2)</f>
        <v>0</v>
      </c>
      <c r="BL125" s="14" t="s">
        <v>945</v>
      </c>
      <c r="BM125" s="207" t="s">
        <v>964</v>
      </c>
    </row>
    <row r="126" spans="1:65" s="2" customFormat="1" ht="21.75" customHeight="1">
      <c r="A126" s="35"/>
      <c r="B126" s="36"/>
      <c r="C126" s="232" t="s">
        <v>123</v>
      </c>
      <c r="D126" s="232" t="s">
        <v>942</v>
      </c>
      <c r="E126" s="233" t="s">
        <v>965</v>
      </c>
      <c r="F126" s="234" t="s">
        <v>966</v>
      </c>
      <c r="G126" s="235" t="s">
        <v>122</v>
      </c>
      <c r="H126" s="236">
        <v>1</v>
      </c>
      <c r="I126" s="237"/>
      <c r="J126" s="238">
        <f>ROUND(I126*H126,2)</f>
        <v>0</v>
      </c>
      <c r="K126" s="239"/>
      <c r="L126" s="41"/>
      <c r="M126" s="240" t="s">
        <v>1</v>
      </c>
      <c r="N126" s="241" t="s">
        <v>43</v>
      </c>
      <c r="O126" s="88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7" t="s">
        <v>945</v>
      </c>
      <c r="AT126" s="207" t="s">
        <v>942</v>
      </c>
      <c r="AU126" s="207" t="s">
        <v>21</v>
      </c>
      <c r="AY126" s="14" t="s">
        <v>124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4" t="s">
        <v>21</v>
      </c>
      <c r="BK126" s="208">
        <f>ROUND(I126*H126,2)</f>
        <v>0</v>
      </c>
      <c r="BL126" s="14" t="s">
        <v>945</v>
      </c>
      <c r="BM126" s="207" t="s">
        <v>967</v>
      </c>
    </row>
    <row r="127" spans="1:65" s="2" customFormat="1" ht="21.75" customHeight="1">
      <c r="A127" s="35"/>
      <c r="B127" s="36"/>
      <c r="C127" s="232" t="s">
        <v>859</v>
      </c>
      <c r="D127" s="232" t="s">
        <v>942</v>
      </c>
      <c r="E127" s="233" t="s">
        <v>968</v>
      </c>
      <c r="F127" s="234" t="s">
        <v>969</v>
      </c>
      <c r="G127" s="235" t="s">
        <v>122</v>
      </c>
      <c r="H127" s="236">
        <v>1</v>
      </c>
      <c r="I127" s="237"/>
      <c r="J127" s="238">
        <f>ROUND(I127*H127,2)</f>
        <v>0</v>
      </c>
      <c r="K127" s="239"/>
      <c r="L127" s="41"/>
      <c r="M127" s="240" t="s">
        <v>1</v>
      </c>
      <c r="N127" s="241" t="s">
        <v>43</v>
      </c>
      <c r="O127" s="88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7" t="s">
        <v>945</v>
      </c>
      <c r="AT127" s="207" t="s">
        <v>942</v>
      </c>
      <c r="AU127" s="207" t="s">
        <v>21</v>
      </c>
      <c r="AY127" s="14" t="s">
        <v>124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4" t="s">
        <v>21</v>
      </c>
      <c r="BK127" s="208">
        <f>ROUND(I127*H127,2)</f>
        <v>0</v>
      </c>
      <c r="BL127" s="14" t="s">
        <v>945</v>
      </c>
      <c r="BM127" s="207" t="s">
        <v>970</v>
      </c>
    </row>
    <row r="128" spans="1:65" s="2" customFormat="1" ht="21.75" customHeight="1">
      <c r="A128" s="35"/>
      <c r="B128" s="36"/>
      <c r="C128" s="232" t="s">
        <v>26</v>
      </c>
      <c r="D128" s="232" t="s">
        <v>942</v>
      </c>
      <c r="E128" s="233" t="s">
        <v>971</v>
      </c>
      <c r="F128" s="234" t="s">
        <v>972</v>
      </c>
      <c r="G128" s="235" t="s">
        <v>122</v>
      </c>
      <c r="H128" s="236">
        <v>630</v>
      </c>
      <c r="I128" s="237"/>
      <c r="J128" s="238">
        <f>ROUND(I128*H128,2)</f>
        <v>0</v>
      </c>
      <c r="K128" s="239"/>
      <c r="L128" s="41"/>
      <c r="M128" s="240" t="s">
        <v>1</v>
      </c>
      <c r="N128" s="241" t="s">
        <v>43</v>
      </c>
      <c r="O128" s="88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7" t="s">
        <v>945</v>
      </c>
      <c r="AT128" s="207" t="s">
        <v>942</v>
      </c>
      <c r="AU128" s="207" t="s">
        <v>21</v>
      </c>
      <c r="AY128" s="14" t="s">
        <v>124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4" t="s">
        <v>21</v>
      </c>
      <c r="BK128" s="208">
        <f>ROUND(I128*H128,2)</f>
        <v>0</v>
      </c>
      <c r="BL128" s="14" t="s">
        <v>945</v>
      </c>
      <c r="BM128" s="207" t="s">
        <v>973</v>
      </c>
    </row>
    <row r="129" spans="1:65" s="2" customFormat="1" ht="21.75" customHeight="1">
      <c r="A129" s="35"/>
      <c r="B129" s="36"/>
      <c r="C129" s="232" t="s">
        <v>155</v>
      </c>
      <c r="D129" s="232" t="s">
        <v>942</v>
      </c>
      <c r="E129" s="233" t="s">
        <v>974</v>
      </c>
      <c r="F129" s="234" t="s">
        <v>975</v>
      </c>
      <c r="G129" s="235" t="s">
        <v>122</v>
      </c>
      <c r="H129" s="236">
        <v>1</v>
      </c>
      <c r="I129" s="237"/>
      <c r="J129" s="238">
        <f>ROUND(I129*H129,2)</f>
        <v>0</v>
      </c>
      <c r="K129" s="239"/>
      <c r="L129" s="41"/>
      <c r="M129" s="240" t="s">
        <v>1</v>
      </c>
      <c r="N129" s="241" t="s">
        <v>43</v>
      </c>
      <c r="O129" s="88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7" t="s">
        <v>945</v>
      </c>
      <c r="AT129" s="207" t="s">
        <v>942</v>
      </c>
      <c r="AU129" s="207" t="s">
        <v>21</v>
      </c>
      <c r="AY129" s="14" t="s">
        <v>124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4" t="s">
        <v>21</v>
      </c>
      <c r="BK129" s="208">
        <f>ROUND(I129*H129,2)</f>
        <v>0</v>
      </c>
      <c r="BL129" s="14" t="s">
        <v>945</v>
      </c>
      <c r="BM129" s="207" t="s">
        <v>976</v>
      </c>
    </row>
    <row r="130" spans="1:65" s="2" customFormat="1" ht="21.75" customHeight="1">
      <c r="A130" s="35"/>
      <c r="B130" s="36"/>
      <c r="C130" s="232" t="s">
        <v>159</v>
      </c>
      <c r="D130" s="232" t="s">
        <v>942</v>
      </c>
      <c r="E130" s="233" t="s">
        <v>977</v>
      </c>
      <c r="F130" s="234" t="s">
        <v>978</v>
      </c>
      <c r="G130" s="235" t="s">
        <v>122</v>
      </c>
      <c r="H130" s="236">
        <v>1</v>
      </c>
      <c r="I130" s="237"/>
      <c r="J130" s="238">
        <f>ROUND(I130*H130,2)</f>
        <v>0</v>
      </c>
      <c r="K130" s="239"/>
      <c r="L130" s="41"/>
      <c r="M130" s="240" t="s">
        <v>1</v>
      </c>
      <c r="N130" s="241" t="s">
        <v>43</v>
      </c>
      <c r="O130" s="88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7" t="s">
        <v>945</v>
      </c>
      <c r="AT130" s="207" t="s">
        <v>942</v>
      </c>
      <c r="AU130" s="207" t="s">
        <v>21</v>
      </c>
      <c r="AY130" s="14" t="s">
        <v>124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4" t="s">
        <v>21</v>
      </c>
      <c r="BK130" s="208">
        <f>ROUND(I130*H130,2)</f>
        <v>0</v>
      </c>
      <c r="BL130" s="14" t="s">
        <v>945</v>
      </c>
      <c r="BM130" s="207" t="s">
        <v>979</v>
      </c>
    </row>
    <row r="131" spans="1:65" s="2" customFormat="1" ht="21.75" customHeight="1">
      <c r="A131" s="35"/>
      <c r="B131" s="36"/>
      <c r="C131" s="232" t="s">
        <v>163</v>
      </c>
      <c r="D131" s="232" t="s">
        <v>942</v>
      </c>
      <c r="E131" s="233" t="s">
        <v>980</v>
      </c>
      <c r="F131" s="234" t="s">
        <v>981</v>
      </c>
      <c r="G131" s="235" t="s">
        <v>122</v>
      </c>
      <c r="H131" s="236">
        <v>1</v>
      </c>
      <c r="I131" s="237"/>
      <c r="J131" s="238">
        <f>ROUND(I131*H131,2)</f>
        <v>0</v>
      </c>
      <c r="K131" s="239"/>
      <c r="L131" s="41"/>
      <c r="M131" s="240" t="s">
        <v>1</v>
      </c>
      <c r="N131" s="241" t="s">
        <v>43</v>
      </c>
      <c r="O131" s="88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7" t="s">
        <v>945</v>
      </c>
      <c r="AT131" s="207" t="s">
        <v>942</v>
      </c>
      <c r="AU131" s="207" t="s">
        <v>21</v>
      </c>
      <c r="AY131" s="14" t="s">
        <v>124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4" t="s">
        <v>21</v>
      </c>
      <c r="BK131" s="208">
        <f>ROUND(I131*H131,2)</f>
        <v>0</v>
      </c>
      <c r="BL131" s="14" t="s">
        <v>945</v>
      </c>
      <c r="BM131" s="207" t="s">
        <v>982</v>
      </c>
    </row>
    <row r="132" spans="1:65" s="2" customFormat="1" ht="16.5" customHeight="1">
      <c r="A132" s="35"/>
      <c r="B132" s="36"/>
      <c r="C132" s="232" t="s">
        <v>167</v>
      </c>
      <c r="D132" s="232" t="s">
        <v>942</v>
      </c>
      <c r="E132" s="233" t="s">
        <v>983</v>
      </c>
      <c r="F132" s="234" t="s">
        <v>984</v>
      </c>
      <c r="G132" s="235" t="s">
        <v>122</v>
      </c>
      <c r="H132" s="236">
        <v>908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43</v>
      </c>
      <c r="O132" s="88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7" t="s">
        <v>945</v>
      </c>
      <c r="AT132" s="207" t="s">
        <v>942</v>
      </c>
      <c r="AU132" s="207" t="s">
        <v>21</v>
      </c>
      <c r="AY132" s="14" t="s">
        <v>124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4" t="s">
        <v>21</v>
      </c>
      <c r="BK132" s="208">
        <f>ROUND(I132*H132,2)</f>
        <v>0</v>
      </c>
      <c r="BL132" s="14" t="s">
        <v>945</v>
      </c>
      <c r="BM132" s="207" t="s">
        <v>985</v>
      </c>
    </row>
    <row r="133" spans="1:65" s="2" customFormat="1" ht="16.5" customHeight="1">
      <c r="A133" s="35"/>
      <c r="B133" s="36"/>
      <c r="C133" s="232" t="s">
        <v>8</v>
      </c>
      <c r="D133" s="232" t="s">
        <v>942</v>
      </c>
      <c r="E133" s="233" t="s">
        <v>986</v>
      </c>
      <c r="F133" s="234" t="s">
        <v>987</v>
      </c>
      <c r="G133" s="235" t="s">
        <v>122</v>
      </c>
      <c r="H133" s="236">
        <v>1</v>
      </c>
      <c r="I133" s="237"/>
      <c r="J133" s="238">
        <f>ROUND(I133*H133,2)</f>
        <v>0</v>
      </c>
      <c r="K133" s="239"/>
      <c r="L133" s="41"/>
      <c r="M133" s="240" t="s">
        <v>1</v>
      </c>
      <c r="N133" s="241" t="s">
        <v>43</v>
      </c>
      <c r="O133" s="88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7" t="s">
        <v>945</v>
      </c>
      <c r="AT133" s="207" t="s">
        <v>942</v>
      </c>
      <c r="AU133" s="207" t="s">
        <v>21</v>
      </c>
      <c r="AY133" s="14" t="s">
        <v>124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4" t="s">
        <v>21</v>
      </c>
      <c r="BK133" s="208">
        <f>ROUND(I133*H133,2)</f>
        <v>0</v>
      </c>
      <c r="BL133" s="14" t="s">
        <v>945</v>
      </c>
      <c r="BM133" s="207" t="s">
        <v>988</v>
      </c>
    </row>
    <row r="134" spans="1:65" s="2" customFormat="1" ht="21.75" customHeight="1">
      <c r="A134" s="35"/>
      <c r="B134" s="36"/>
      <c r="C134" s="232" t="s">
        <v>174</v>
      </c>
      <c r="D134" s="232" t="s">
        <v>942</v>
      </c>
      <c r="E134" s="233" t="s">
        <v>989</v>
      </c>
      <c r="F134" s="234" t="s">
        <v>990</v>
      </c>
      <c r="G134" s="235" t="s">
        <v>122</v>
      </c>
      <c r="H134" s="236">
        <v>908</v>
      </c>
      <c r="I134" s="237"/>
      <c r="J134" s="238">
        <f>ROUND(I134*H134,2)</f>
        <v>0</v>
      </c>
      <c r="K134" s="239"/>
      <c r="L134" s="41"/>
      <c r="M134" s="240" t="s">
        <v>1</v>
      </c>
      <c r="N134" s="241" t="s">
        <v>43</v>
      </c>
      <c r="O134" s="88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7" t="s">
        <v>945</v>
      </c>
      <c r="AT134" s="207" t="s">
        <v>942</v>
      </c>
      <c r="AU134" s="207" t="s">
        <v>21</v>
      </c>
      <c r="AY134" s="14" t="s">
        <v>124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4" t="s">
        <v>21</v>
      </c>
      <c r="BK134" s="208">
        <f>ROUND(I134*H134,2)</f>
        <v>0</v>
      </c>
      <c r="BL134" s="14" t="s">
        <v>945</v>
      </c>
      <c r="BM134" s="207" t="s">
        <v>991</v>
      </c>
    </row>
    <row r="135" spans="1:65" s="2" customFormat="1" ht="21.75" customHeight="1">
      <c r="A135" s="35"/>
      <c r="B135" s="36"/>
      <c r="C135" s="232" t="s">
        <v>178</v>
      </c>
      <c r="D135" s="232" t="s">
        <v>942</v>
      </c>
      <c r="E135" s="233" t="s">
        <v>992</v>
      </c>
      <c r="F135" s="234" t="s">
        <v>993</v>
      </c>
      <c r="G135" s="235" t="s">
        <v>122</v>
      </c>
      <c r="H135" s="236">
        <v>520</v>
      </c>
      <c r="I135" s="237"/>
      <c r="J135" s="238">
        <f>ROUND(I135*H135,2)</f>
        <v>0</v>
      </c>
      <c r="K135" s="239"/>
      <c r="L135" s="41"/>
      <c r="M135" s="240" t="s">
        <v>1</v>
      </c>
      <c r="N135" s="241" t="s">
        <v>43</v>
      </c>
      <c r="O135" s="88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7" t="s">
        <v>945</v>
      </c>
      <c r="AT135" s="207" t="s">
        <v>942</v>
      </c>
      <c r="AU135" s="207" t="s">
        <v>21</v>
      </c>
      <c r="AY135" s="14" t="s">
        <v>124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4" t="s">
        <v>21</v>
      </c>
      <c r="BK135" s="208">
        <f>ROUND(I135*H135,2)</f>
        <v>0</v>
      </c>
      <c r="BL135" s="14" t="s">
        <v>945</v>
      </c>
      <c r="BM135" s="207" t="s">
        <v>994</v>
      </c>
    </row>
    <row r="136" spans="1:65" s="2" customFormat="1" ht="21.75" customHeight="1">
      <c r="A136" s="35"/>
      <c r="B136" s="36"/>
      <c r="C136" s="232" t="s">
        <v>182</v>
      </c>
      <c r="D136" s="232" t="s">
        <v>942</v>
      </c>
      <c r="E136" s="233" t="s">
        <v>995</v>
      </c>
      <c r="F136" s="234" t="s">
        <v>996</v>
      </c>
      <c r="G136" s="235" t="s">
        <v>122</v>
      </c>
      <c r="H136" s="236">
        <v>1</v>
      </c>
      <c r="I136" s="237"/>
      <c r="J136" s="238">
        <f>ROUND(I136*H136,2)</f>
        <v>0</v>
      </c>
      <c r="K136" s="239"/>
      <c r="L136" s="41"/>
      <c r="M136" s="240" t="s">
        <v>1</v>
      </c>
      <c r="N136" s="241" t="s">
        <v>43</v>
      </c>
      <c r="O136" s="88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7" t="s">
        <v>945</v>
      </c>
      <c r="AT136" s="207" t="s">
        <v>942</v>
      </c>
      <c r="AU136" s="207" t="s">
        <v>21</v>
      </c>
      <c r="AY136" s="14" t="s">
        <v>124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4" t="s">
        <v>21</v>
      </c>
      <c r="BK136" s="208">
        <f>ROUND(I136*H136,2)</f>
        <v>0</v>
      </c>
      <c r="BL136" s="14" t="s">
        <v>945</v>
      </c>
      <c r="BM136" s="207" t="s">
        <v>997</v>
      </c>
    </row>
    <row r="137" spans="1:65" s="2" customFormat="1" ht="21.75" customHeight="1">
      <c r="A137" s="35"/>
      <c r="B137" s="36"/>
      <c r="C137" s="232" t="s">
        <v>186</v>
      </c>
      <c r="D137" s="232" t="s">
        <v>942</v>
      </c>
      <c r="E137" s="233" t="s">
        <v>998</v>
      </c>
      <c r="F137" s="234" t="s">
        <v>999</v>
      </c>
      <c r="G137" s="235" t="s">
        <v>122</v>
      </c>
      <c r="H137" s="236">
        <v>1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43</v>
      </c>
      <c r="O137" s="88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7" t="s">
        <v>945</v>
      </c>
      <c r="AT137" s="207" t="s">
        <v>942</v>
      </c>
      <c r="AU137" s="207" t="s">
        <v>21</v>
      </c>
      <c r="AY137" s="14" t="s">
        <v>124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4" t="s">
        <v>21</v>
      </c>
      <c r="BK137" s="208">
        <f>ROUND(I137*H137,2)</f>
        <v>0</v>
      </c>
      <c r="BL137" s="14" t="s">
        <v>945</v>
      </c>
      <c r="BM137" s="207" t="s">
        <v>1000</v>
      </c>
    </row>
    <row r="138" spans="1:65" s="2" customFormat="1" ht="21.75" customHeight="1">
      <c r="A138" s="35"/>
      <c r="B138" s="36"/>
      <c r="C138" s="232" t="s">
        <v>190</v>
      </c>
      <c r="D138" s="232" t="s">
        <v>942</v>
      </c>
      <c r="E138" s="233" t="s">
        <v>1001</v>
      </c>
      <c r="F138" s="234" t="s">
        <v>1002</v>
      </c>
      <c r="G138" s="235" t="s">
        <v>122</v>
      </c>
      <c r="H138" s="236">
        <v>1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43</v>
      </c>
      <c r="O138" s="88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7" t="s">
        <v>945</v>
      </c>
      <c r="AT138" s="207" t="s">
        <v>942</v>
      </c>
      <c r="AU138" s="207" t="s">
        <v>21</v>
      </c>
      <c r="AY138" s="14" t="s">
        <v>124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4" t="s">
        <v>21</v>
      </c>
      <c r="BK138" s="208">
        <f>ROUND(I138*H138,2)</f>
        <v>0</v>
      </c>
      <c r="BL138" s="14" t="s">
        <v>945</v>
      </c>
      <c r="BM138" s="207" t="s">
        <v>1003</v>
      </c>
    </row>
    <row r="139" spans="1:65" s="2" customFormat="1" ht="21.75" customHeight="1">
      <c r="A139" s="35"/>
      <c r="B139" s="36"/>
      <c r="C139" s="232" t="s">
        <v>7</v>
      </c>
      <c r="D139" s="232" t="s">
        <v>942</v>
      </c>
      <c r="E139" s="233" t="s">
        <v>1004</v>
      </c>
      <c r="F139" s="234" t="s">
        <v>1005</v>
      </c>
      <c r="G139" s="235" t="s">
        <v>122</v>
      </c>
      <c r="H139" s="236">
        <v>1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43</v>
      </c>
      <c r="O139" s="88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7" t="s">
        <v>945</v>
      </c>
      <c r="AT139" s="207" t="s">
        <v>942</v>
      </c>
      <c r="AU139" s="207" t="s">
        <v>21</v>
      </c>
      <c r="AY139" s="14" t="s">
        <v>124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4" t="s">
        <v>21</v>
      </c>
      <c r="BK139" s="208">
        <f>ROUND(I139*H139,2)</f>
        <v>0</v>
      </c>
      <c r="BL139" s="14" t="s">
        <v>945</v>
      </c>
      <c r="BM139" s="207" t="s">
        <v>1006</v>
      </c>
    </row>
    <row r="140" spans="1:65" s="2" customFormat="1" ht="21.75" customHeight="1">
      <c r="A140" s="35"/>
      <c r="B140" s="36"/>
      <c r="C140" s="232" t="s">
        <v>564</v>
      </c>
      <c r="D140" s="232" t="s">
        <v>942</v>
      </c>
      <c r="E140" s="233" t="s">
        <v>1007</v>
      </c>
      <c r="F140" s="234" t="s">
        <v>1008</v>
      </c>
      <c r="G140" s="235" t="s">
        <v>122</v>
      </c>
      <c r="H140" s="236">
        <v>630</v>
      </c>
      <c r="I140" s="237"/>
      <c r="J140" s="238">
        <f>ROUND(I140*H140,2)</f>
        <v>0</v>
      </c>
      <c r="K140" s="239"/>
      <c r="L140" s="41"/>
      <c r="M140" s="240" t="s">
        <v>1</v>
      </c>
      <c r="N140" s="241" t="s">
        <v>43</v>
      </c>
      <c r="O140" s="88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7" t="s">
        <v>945</v>
      </c>
      <c r="AT140" s="207" t="s">
        <v>942</v>
      </c>
      <c r="AU140" s="207" t="s">
        <v>21</v>
      </c>
      <c r="AY140" s="14" t="s">
        <v>124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4" t="s">
        <v>21</v>
      </c>
      <c r="BK140" s="208">
        <f>ROUND(I140*H140,2)</f>
        <v>0</v>
      </c>
      <c r="BL140" s="14" t="s">
        <v>945</v>
      </c>
      <c r="BM140" s="207" t="s">
        <v>1009</v>
      </c>
    </row>
    <row r="141" spans="1:65" s="2" customFormat="1" ht="21.75" customHeight="1">
      <c r="A141" s="35"/>
      <c r="B141" s="36"/>
      <c r="C141" s="232" t="s">
        <v>568</v>
      </c>
      <c r="D141" s="232" t="s">
        <v>942</v>
      </c>
      <c r="E141" s="233" t="s">
        <v>1010</v>
      </c>
      <c r="F141" s="234" t="s">
        <v>1011</v>
      </c>
      <c r="G141" s="235" t="s">
        <v>122</v>
      </c>
      <c r="H141" s="236">
        <v>1</v>
      </c>
      <c r="I141" s="237"/>
      <c r="J141" s="238">
        <f>ROUND(I141*H141,2)</f>
        <v>0</v>
      </c>
      <c r="K141" s="239"/>
      <c r="L141" s="41"/>
      <c r="M141" s="240" t="s">
        <v>1</v>
      </c>
      <c r="N141" s="241" t="s">
        <v>43</v>
      </c>
      <c r="O141" s="88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7" t="s">
        <v>945</v>
      </c>
      <c r="AT141" s="207" t="s">
        <v>942</v>
      </c>
      <c r="AU141" s="207" t="s">
        <v>21</v>
      </c>
      <c r="AY141" s="14" t="s">
        <v>124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4" t="s">
        <v>21</v>
      </c>
      <c r="BK141" s="208">
        <f>ROUND(I141*H141,2)</f>
        <v>0</v>
      </c>
      <c r="BL141" s="14" t="s">
        <v>945</v>
      </c>
      <c r="BM141" s="207" t="s">
        <v>1012</v>
      </c>
    </row>
    <row r="142" spans="1:65" s="2" customFormat="1" ht="21.75" customHeight="1">
      <c r="A142" s="35"/>
      <c r="B142" s="36"/>
      <c r="C142" s="232" t="s">
        <v>572</v>
      </c>
      <c r="D142" s="232" t="s">
        <v>942</v>
      </c>
      <c r="E142" s="233" t="s">
        <v>1013</v>
      </c>
      <c r="F142" s="234" t="s">
        <v>1014</v>
      </c>
      <c r="G142" s="235" t="s">
        <v>122</v>
      </c>
      <c r="H142" s="236">
        <v>1</v>
      </c>
      <c r="I142" s="237"/>
      <c r="J142" s="238">
        <f>ROUND(I142*H142,2)</f>
        <v>0</v>
      </c>
      <c r="K142" s="239"/>
      <c r="L142" s="41"/>
      <c r="M142" s="240" t="s">
        <v>1</v>
      </c>
      <c r="N142" s="241" t="s">
        <v>43</v>
      </c>
      <c r="O142" s="88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7" t="s">
        <v>945</v>
      </c>
      <c r="AT142" s="207" t="s">
        <v>942</v>
      </c>
      <c r="AU142" s="207" t="s">
        <v>21</v>
      </c>
      <c r="AY142" s="14" t="s">
        <v>124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4" t="s">
        <v>21</v>
      </c>
      <c r="BK142" s="208">
        <f>ROUND(I142*H142,2)</f>
        <v>0</v>
      </c>
      <c r="BL142" s="14" t="s">
        <v>945</v>
      </c>
      <c r="BM142" s="207" t="s">
        <v>1015</v>
      </c>
    </row>
    <row r="143" spans="1:65" s="2" customFormat="1" ht="21.75" customHeight="1">
      <c r="A143" s="35"/>
      <c r="B143" s="36"/>
      <c r="C143" s="232" t="s">
        <v>576</v>
      </c>
      <c r="D143" s="232" t="s">
        <v>942</v>
      </c>
      <c r="E143" s="233" t="s">
        <v>1016</v>
      </c>
      <c r="F143" s="234" t="s">
        <v>1017</v>
      </c>
      <c r="G143" s="235" t="s">
        <v>122</v>
      </c>
      <c r="H143" s="236">
        <v>1</v>
      </c>
      <c r="I143" s="237"/>
      <c r="J143" s="238">
        <f>ROUND(I143*H143,2)</f>
        <v>0</v>
      </c>
      <c r="K143" s="239"/>
      <c r="L143" s="41"/>
      <c r="M143" s="240" t="s">
        <v>1</v>
      </c>
      <c r="N143" s="241" t="s">
        <v>43</v>
      </c>
      <c r="O143" s="88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7" t="s">
        <v>945</v>
      </c>
      <c r="AT143" s="207" t="s">
        <v>942</v>
      </c>
      <c r="AU143" s="207" t="s">
        <v>21</v>
      </c>
      <c r="AY143" s="14" t="s">
        <v>124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4" t="s">
        <v>21</v>
      </c>
      <c r="BK143" s="208">
        <f>ROUND(I143*H143,2)</f>
        <v>0</v>
      </c>
      <c r="BL143" s="14" t="s">
        <v>945</v>
      </c>
      <c r="BM143" s="207" t="s">
        <v>1018</v>
      </c>
    </row>
    <row r="144" spans="1:65" s="2" customFormat="1" ht="16.5" customHeight="1">
      <c r="A144" s="35"/>
      <c r="B144" s="36"/>
      <c r="C144" s="232" t="s">
        <v>580</v>
      </c>
      <c r="D144" s="232" t="s">
        <v>942</v>
      </c>
      <c r="E144" s="233" t="s">
        <v>1019</v>
      </c>
      <c r="F144" s="234" t="s">
        <v>1020</v>
      </c>
      <c r="G144" s="235" t="s">
        <v>122</v>
      </c>
      <c r="H144" s="236">
        <v>1</v>
      </c>
      <c r="I144" s="237"/>
      <c r="J144" s="238">
        <f>ROUND(I144*H144,2)</f>
        <v>0</v>
      </c>
      <c r="K144" s="239"/>
      <c r="L144" s="41"/>
      <c r="M144" s="240" t="s">
        <v>1</v>
      </c>
      <c r="N144" s="241" t="s">
        <v>43</v>
      </c>
      <c r="O144" s="88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7" t="s">
        <v>945</v>
      </c>
      <c r="AT144" s="207" t="s">
        <v>942</v>
      </c>
      <c r="AU144" s="207" t="s">
        <v>21</v>
      </c>
      <c r="AY144" s="14" t="s">
        <v>124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4" t="s">
        <v>21</v>
      </c>
      <c r="BK144" s="208">
        <f>ROUND(I144*H144,2)</f>
        <v>0</v>
      </c>
      <c r="BL144" s="14" t="s">
        <v>945</v>
      </c>
      <c r="BM144" s="207" t="s">
        <v>1021</v>
      </c>
    </row>
    <row r="145" spans="1:65" s="2" customFormat="1" ht="16.5" customHeight="1">
      <c r="A145" s="35"/>
      <c r="B145" s="36"/>
      <c r="C145" s="232" t="s">
        <v>584</v>
      </c>
      <c r="D145" s="232" t="s">
        <v>942</v>
      </c>
      <c r="E145" s="233" t="s">
        <v>1022</v>
      </c>
      <c r="F145" s="234" t="s">
        <v>1023</v>
      </c>
      <c r="G145" s="235" t="s">
        <v>122</v>
      </c>
      <c r="H145" s="236">
        <v>1</v>
      </c>
      <c r="I145" s="237"/>
      <c r="J145" s="238">
        <f>ROUND(I145*H145,2)</f>
        <v>0</v>
      </c>
      <c r="K145" s="239"/>
      <c r="L145" s="41"/>
      <c r="M145" s="240" t="s">
        <v>1</v>
      </c>
      <c r="N145" s="241" t="s">
        <v>43</v>
      </c>
      <c r="O145" s="88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7" t="s">
        <v>945</v>
      </c>
      <c r="AT145" s="207" t="s">
        <v>942</v>
      </c>
      <c r="AU145" s="207" t="s">
        <v>21</v>
      </c>
      <c r="AY145" s="14" t="s">
        <v>124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4" t="s">
        <v>21</v>
      </c>
      <c r="BK145" s="208">
        <f>ROUND(I145*H145,2)</f>
        <v>0</v>
      </c>
      <c r="BL145" s="14" t="s">
        <v>945</v>
      </c>
      <c r="BM145" s="207" t="s">
        <v>1024</v>
      </c>
    </row>
    <row r="146" spans="1:65" s="2" customFormat="1" ht="16.5" customHeight="1">
      <c r="A146" s="35"/>
      <c r="B146" s="36"/>
      <c r="C146" s="232" t="s">
        <v>588</v>
      </c>
      <c r="D146" s="232" t="s">
        <v>942</v>
      </c>
      <c r="E146" s="233" t="s">
        <v>1025</v>
      </c>
      <c r="F146" s="234" t="s">
        <v>1026</v>
      </c>
      <c r="G146" s="235" t="s">
        <v>122</v>
      </c>
      <c r="H146" s="236">
        <v>1</v>
      </c>
      <c r="I146" s="237"/>
      <c r="J146" s="238">
        <f>ROUND(I146*H146,2)</f>
        <v>0</v>
      </c>
      <c r="K146" s="239"/>
      <c r="L146" s="41"/>
      <c r="M146" s="240" t="s">
        <v>1</v>
      </c>
      <c r="N146" s="241" t="s">
        <v>43</v>
      </c>
      <c r="O146" s="88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7" t="s">
        <v>945</v>
      </c>
      <c r="AT146" s="207" t="s">
        <v>942</v>
      </c>
      <c r="AU146" s="207" t="s">
        <v>21</v>
      </c>
      <c r="AY146" s="14" t="s">
        <v>124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4" t="s">
        <v>21</v>
      </c>
      <c r="BK146" s="208">
        <f>ROUND(I146*H146,2)</f>
        <v>0</v>
      </c>
      <c r="BL146" s="14" t="s">
        <v>945</v>
      </c>
      <c r="BM146" s="207" t="s">
        <v>1027</v>
      </c>
    </row>
    <row r="147" spans="1:65" s="2" customFormat="1" ht="21.75" customHeight="1">
      <c r="A147" s="35"/>
      <c r="B147" s="36"/>
      <c r="C147" s="232" t="s">
        <v>592</v>
      </c>
      <c r="D147" s="232" t="s">
        <v>942</v>
      </c>
      <c r="E147" s="233" t="s">
        <v>1028</v>
      </c>
      <c r="F147" s="234" t="s">
        <v>1029</v>
      </c>
      <c r="G147" s="235" t="s">
        <v>122</v>
      </c>
      <c r="H147" s="236">
        <v>1</v>
      </c>
      <c r="I147" s="237"/>
      <c r="J147" s="238">
        <f>ROUND(I147*H147,2)</f>
        <v>0</v>
      </c>
      <c r="K147" s="239"/>
      <c r="L147" s="41"/>
      <c r="M147" s="240" t="s">
        <v>1</v>
      </c>
      <c r="N147" s="241" t="s">
        <v>43</v>
      </c>
      <c r="O147" s="88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7" t="s">
        <v>945</v>
      </c>
      <c r="AT147" s="207" t="s">
        <v>942</v>
      </c>
      <c r="AU147" s="207" t="s">
        <v>21</v>
      </c>
      <c r="AY147" s="14" t="s">
        <v>124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4" t="s">
        <v>21</v>
      </c>
      <c r="BK147" s="208">
        <f>ROUND(I147*H147,2)</f>
        <v>0</v>
      </c>
      <c r="BL147" s="14" t="s">
        <v>945</v>
      </c>
      <c r="BM147" s="207" t="s">
        <v>1030</v>
      </c>
    </row>
    <row r="148" spans="1:65" s="2" customFormat="1" ht="21.75" customHeight="1">
      <c r="A148" s="35"/>
      <c r="B148" s="36"/>
      <c r="C148" s="232" t="s">
        <v>596</v>
      </c>
      <c r="D148" s="232" t="s">
        <v>942</v>
      </c>
      <c r="E148" s="233" t="s">
        <v>1031</v>
      </c>
      <c r="F148" s="234" t="s">
        <v>1032</v>
      </c>
      <c r="G148" s="235" t="s">
        <v>122</v>
      </c>
      <c r="H148" s="236">
        <v>1</v>
      </c>
      <c r="I148" s="237"/>
      <c r="J148" s="238">
        <f>ROUND(I148*H148,2)</f>
        <v>0</v>
      </c>
      <c r="K148" s="239"/>
      <c r="L148" s="41"/>
      <c r="M148" s="240" t="s">
        <v>1</v>
      </c>
      <c r="N148" s="241" t="s">
        <v>43</v>
      </c>
      <c r="O148" s="88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7" t="s">
        <v>945</v>
      </c>
      <c r="AT148" s="207" t="s">
        <v>942</v>
      </c>
      <c r="AU148" s="207" t="s">
        <v>21</v>
      </c>
      <c r="AY148" s="14" t="s">
        <v>124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4" t="s">
        <v>21</v>
      </c>
      <c r="BK148" s="208">
        <f>ROUND(I148*H148,2)</f>
        <v>0</v>
      </c>
      <c r="BL148" s="14" t="s">
        <v>945</v>
      </c>
      <c r="BM148" s="207" t="s">
        <v>1033</v>
      </c>
    </row>
    <row r="149" spans="1:65" s="2" customFormat="1" ht="21.75" customHeight="1">
      <c r="A149" s="35"/>
      <c r="B149" s="36"/>
      <c r="C149" s="232" t="s">
        <v>600</v>
      </c>
      <c r="D149" s="232" t="s">
        <v>942</v>
      </c>
      <c r="E149" s="233" t="s">
        <v>1034</v>
      </c>
      <c r="F149" s="234" t="s">
        <v>1035</v>
      </c>
      <c r="G149" s="235" t="s">
        <v>122</v>
      </c>
      <c r="H149" s="236">
        <v>1</v>
      </c>
      <c r="I149" s="237"/>
      <c r="J149" s="238">
        <f>ROUND(I149*H149,2)</f>
        <v>0</v>
      </c>
      <c r="K149" s="239"/>
      <c r="L149" s="41"/>
      <c r="M149" s="240" t="s">
        <v>1</v>
      </c>
      <c r="N149" s="241" t="s">
        <v>43</v>
      </c>
      <c r="O149" s="88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7" t="s">
        <v>945</v>
      </c>
      <c r="AT149" s="207" t="s">
        <v>942</v>
      </c>
      <c r="AU149" s="207" t="s">
        <v>21</v>
      </c>
      <c r="AY149" s="14" t="s">
        <v>124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4" t="s">
        <v>21</v>
      </c>
      <c r="BK149" s="208">
        <f>ROUND(I149*H149,2)</f>
        <v>0</v>
      </c>
      <c r="BL149" s="14" t="s">
        <v>945</v>
      </c>
      <c r="BM149" s="207" t="s">
        <v>1036</v>
      </c>
    </row>
    <row r="150" spans="1:65" s="2" customFormat="1" ht="21.75" customHeight="1">
      <c r="A150" s="35"/>
      <c r="B150" s="36"/>
      <c r="C150" s="232" t="s">
        <v>604</v>
      </c>
      <c r="D150" s="232" t="s">
        <v>942</v>
      </c>
      <c r="E150" s="233" t="s">
        <v>1037</v>
      </c>
      <c r="F150" s="234" t="s">
        <v>1038</v>
      </c>
      <c r="G150" s="235" t="s">
        <v>122</v>
      </c>
      <c r="H150" s="236">
        <v>1</v>
      </c>
      <c r="I150" s="237"/>
      <c r="J150" s="238">
        <f>ROUND(I150*H150,2)</f>
        <v>0</v>
      </c>
      <c r="K150" s="239"/>
      <c r="L150" s="41"/>
      <c r="M150" s="240" t="s">
        <v>1</v>
      </c>
      <c r="N150" s="241" t="s">
        <v>43</v>
      </c>
      <c r="O150" s="88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7" t="s">
        <v>945</v>
      </c>
      <c r="AT150" s="207" t="s">
        <v>942</v>
      </c>
      <c r="AU150" s="207" t="s">
        <v>21</v>
      </c>
      <c r="AY150" s="14" t="s">
        <v>124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4" t="s">
        <v>21</v>
      </c>
      <c r="BK150" s="208">
        <f>ROUND(I150*H150,2)</f>
        <v>0</v>
      </c>
      <c r="BL150" s="14" t="s">
        <v>945</v>
      </c>
      <c r="BM150" s="207" t="s">
        <v>1039</v>
      </c>
    </row>
    <row r="151" spans="1:65" s="2" customFormat="1" ht="21.75" customHeight="1">
      <c r="A151" s="35"/>
      <c r="B151" s="36"/>
      <c r="C151" s="232" t="s">
        <v>608</v>
      </c>
      <c r="D151" s="232" t="s">
        <v>942</v>
      </c>
      <c r="E151" s="233" t="s">
        <v>1040</v>
      </c>
      <c r="F151" s="234" t="s">
        <v>1041</v>
      </c>
      <c r="G151" s="235" t="s">
        <v>122</v>
      </c>
      <c r="H151" s="236">
        <v>1</v>
      </c>
      <c r="I151" s="237"/>
      <c r="J151" s="238">
        <f>ROUND(I151*H151,2)</f>
        <v>0</v>
      </c>
      <c r="K151" s="239"/>
      <c r="L151" s="41"/>
      <c r="M151" s="240" t="s">
        <v>1</v>
      </c>
      <c r="N151" s="241" t="s">
        <v>43</v>
      </c>
      <c r="O151" s="88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7" t="s">
        <v>945</v>
      </c>
      <c r="AT151" s="207" t="s">
        <v>942</v>
      </c>
      <c r="AU151" s="207" t="s">
        <v>21</v>
      </c>
      <c r="AY151" s="14" t="s">
        <v>124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4" t="s">
        <v>21</v>
      </c>
      <c r="BK151" s="208">
        <f>ROUND(I151*H151,2)</f>
        <v>0</v>
      </c>
      <c r="BL151" s="14" t="s">
        <v>945</v>
      </c>
      <c r="BM151" s="207" t="s">
        <v>1042</v>
      </c>
    </row>
    <row r="152" spans="1:65" s="2" customFormat="1" ht="16.5" customHeight="1">
      <c r="A152" s="35"/>
      <c r="B152" s="36"/>
      <c r="C152" s="232" t="s">
        <v>612</v>
      </c>
      <c r="D152" s="232" t="s">
        <v>942</v>
      </c>
      <c r="E152" s="233" t="s">
        <v>1043</v>
      </c>
      <c r="F152" s="234" t="s">
        <v>1044</v>
      </c>
      <c r="G152" s="235" t="s">
        <v>122</v>
      </c>
      <c r="H152" s="236">
        <v>1</v>
      </c>
      <c r="I152" s="237"/>
      <c r="J152" s="238">
        <f>ROUND(I152*H152,2)</f>
        <v>0</v>
      </c>
      <c r="K152" s="239"/>
      <c r="L152" s="41"/>
      <c r="M152" s="240" t="s">
        <v>1</v>
      </c>
      <c r="N152" s="241" t="s">
        <v>43</v>
      </c>
      <c r="O152" s="88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7" t="s">
        <v>945</v>
      </c>
      <c r="AT152" s="207" t="s">
        <v>942</v>
      </c>
      <c r="AU152" s="207" t="s">
        <v>21</v>
      </c>
      <c r="AY152" s="14" t="s">
        <v>124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4" t="s">
        <v>21</v>
      </c>
      <c r="BK152" s="208">
        <f>ROUND(I152*H152,2)</f>
        <v>0</v>
      </c>
      <c r="BL152" s="14" t="s">
        <v>945</v>
      </c>
      <c r="BM152" s="207" t="s">
        <v>1045</v>
      </c>
    </row>
    <row r="153" spans="1:65" s="2" customFormat="1" ht="16.5" customHeight="1">
      <c r="A153" s="35"/>
      <c r="B153" s="36"/>
      <c r="C153" s="232" t="s">
        <v>616</v>
      </c>
      <c r="D153" s="232" t="s">
        <v>942</v>
      </c>
      <c r="E153" s="233" t="s">
        <v>1046</v>
      </c>
      <c r="F153" s="234" t="s">
        <v>1047</v>
      </c>
      <c r="G153" s="235" t="s">
        <v>122</v>
      </c>
      <c r="H153" s="236">
        <v>1</v>
      </c>
      <c r="I153" s="237"/>
      <c r="J153" s="238">
        <f>ROUND(I153*H153,2)</f>
        <v>0</v>
      </c>
      <c r="K153" s="239"/>
      <c r="L153" s="41"/>
      <c r="M153" s="240" t="s">
        <v>1</v>
      </c>
      <c r="N153" s="241" t="s">
        <v>43</v>
      </c>
      <c r="O153" s="88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7" t="s">
        <v>945</v>
      </c>
      <c r="AT153" s="207" t="s">
        <v>942</v>
      </c>
      <c r="AU153" s="207" t="s">
        <v>21</v>
      </c>
      <c r="AY153" s="14" t="s">
        <v>124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4" t="s">
        <v>21</v>
      </c>
      <c r="BK153" s="208">
        <f>ROUND(I153*H153,2)</f>
        <v>0</v>
      </c>
      <c r="BL153" s="14" t="s">
        <v>945</v>
      </c>
      <c r="BM153" s="207" t="s">
        <v>1048</v>
      </c>
    </row>
    <row r="154" spans="1:65" s="2" customFormat="1" ht="21.75" customHeight="1">
      <c r="A154" s="35"/>
      <c r="B154" s="36"/>
      <c r="C154" s="232" t="s">
        <v>620</v>
      </c>
      <c r="D154" s="232" t="s">
        <v>942</v>
      </c>
      <c r="E154" s="233" t="s">
        <v>1049</v>
      </c>
      <c r="F154" s="234" t="s">
        <v>1050</v>
      </c>
      <c r="G154" s="235" t="s">
        <v>122</v>
      </c>
      <c r="H154" s="236">
        <v>1</v>
      </c>
      <c r="I154" s="237"/>
      <c r="J154" s="238">
        <f>ROUND(I154*H154,2)</f>
        <v>0</v>
      </c>
      <c r="K154" s="239"/>
      <c r="L154" s="41"/>
      <c r="M154" s="240" t="s">
        <v>1</v>
      </c>
      <c r="N154" s="241" t="s">
        <v>43</v>
      </c>
      <c r="O154" s="88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7" t="s">
        <v>945</v>
      </c>
      <c r="AT154" s="207" t="s">
        <v>942</v>
      </c>
      <c r="AU154" s="207" t="s">
        <v>21</v>
      </c>
      <c r="AY154" s="14" t="s">
        <v>124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4" t="s">
        <v>21</v>
      </c>
      <c r="BK154" s="208">
        <f>ROUND(I154*H154,2)</f>
        <v>0</v>
      </c>
      <c r="BL154" s="14" t="s">
        <v>945</v>
      </c>
      <c r="BM154" s="207" t="s">
        <v>1051</v>
      </c>
    </row>
    <row r="155" spans="1:65" s="2" customFormat="1" ht="21.75" customHeight="1">
      <c r="A155" s="35"/>
      <c r="B155" s="36"/>
      <c r="C155" s="232" t="s">
        <v>624</v>
      </c>
      <c r="D155" s="232" t="s">
        <v>942</v>
      </c>
      <c r="E155" s="233" t="s">
        <v>1052</v>
      </c>
      <c r="F155" s="234" t="s">
        <v>1053</v>
      </c>
      <c r="G155" s="235" t="s">
        <v>122</v>
      </c>
      <c r="H155" s="236">
        <v>1</v>
      </c>
      <c r="I155" s="237"/>
      <c r="J155" s="238">
        <f>ROUND(I155*H155,2)</f>
        <v>0</v>
      </c>
      <c r="K155" s="239"/>
      <c r="L155" s="41"/>
      <c r="M155" s="240" t="s">
        <v>1</v>
      </c>
      <c r="N155" s="241" t="s">
        <v>43</v>
      </c>
      <c r="O155" s="88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7" t="s">
        <v>945</v>
      </c>
      <c r="AT155" s="207" t="s">
        <v>942</v>
      </c>
      <c r="AU155" s="207" t="s">
        <v>21</v>
      </c>
      <c r="AY155" s="14" t="s">
        <v>124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4" t="s">
        <v>21</v>
      </c>
      <c r="BK155" s="208">
        <f>ROUND(I155*H155,2)</f>
        <v>0</v>
      </c>
      <c r="BL155" s="14" t="s">
        <v>945</v>
      </c>
      <c r="BM155" s="207" t="s">
        <v>1054</v>
      </c>
    </row>
    <row r="156" spans="1:65" s="2" customFormat="1" ht="21.75" customHeight="1">
      <c r="A156" s="35"/>
      <c r="B156" s="36"/>
      <c r="C156" s="232" t="s">
        <v>628</v>
      </c>
      <c r="D156" s="232" t="s">
        <v>942</v>
      </c>
      <c r="E156" s="233" t="s">
        <v>1055</v>
      </c>
      <c r="F156" s="234" t="s">
        <v>1056</v>
      </c>
      <c r="G156" s="235" t="s">
        <v>122</v>
      </c>
      <c r="H156" s="236">
        <v>1</v>
      </c>
      <c r="I156" s="237"/>
      <c r="J156" s="238">
        <f>ROUND(I156*H156,2)</f>
        <v>0</v>
      </c>
      <c r="K156" s="239"/>
      <c r="L156" s="41"/>
      <c r="M156" s="240" t="s">
        <v>1</v>
      </c>
      <c r="N156" s="241" t="s">
        <v>43</v>
      </c>
      <c r="O156" s="88"/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7" t="s">
        <v>945</v>
      </c>
      <c r="AT156" s="207" t="s">
        <v>942</v>
      </c>
      <c r="AU156" s="207" t="s">
        <v>21</v>
      </c>
      <c r="AY156" s="14" t="s">
        <v>124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14" t="s">
        <v>21</v>
      </c>
      <c r="BK156" s="208">
        <f>ROUND(I156*H156,2)</f>
        <v>0</v>
      </c>
      <c r="BL156" s="14" t="s">
        <v>945</v>
      </c>
      <c r="BM156" s="207" t="s">
        <v>1057</v>
      </c>
    </row>
    <row r="157" spans="1:65" s="2" customFormat="1" ht="21.75" customHeight="1">
      <c r="A157" s="35"/>
      <c r="B157" s="36"/>
      <c r="C157" s="232" t="s">
        <v>632</v>
      </c>
      <c r="D157" s="232" t="s">
        <v>942</v>
      </c>
      <c r="E157" s="233" t="s">
        <v>1058</v>
      </c>
      <c r="F157" s="234" t="s">
        <v>1059</v>
      </c>
      <c r="G157" s="235" t="s">
        <v>122</v>
      </c>
      <c r="H157" s="236">
        <v>1</v>
      </c>
      <c r="I157" s="237"/>
      <c r="J157" s="238">
        <f>ROUND(I157*H157,2)</f>
        <v>0</v>
      </c>
      <c r="K157" s="239"/>
      <c r="L157" s="41"/>
      <c r="M157" s="240" t="s">
        <v>1</v>
      </c>
      <c r="N157" s="241" t="s">
        <v>43</v>
      </c>
      <c r="O157" s="88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7" t="s">
        <v>945</v>
      </c>
      <c r="AT157" s="207" t="s">
        <v>942</v>
      </c>
      <c r="AU157" s="207" t="s">
        <v>21</v>
      </c>
      <c r="AY157" s="14" t="s">
        <v>124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4" t="s">
        <v>21</v>
      </c>
      <c r="BK157" s="208">
        <f>ROUND(I157*H157,2)</f>
        <v>0</v>
      </c>
      <c r="BL157" s="14" t="s">
        <v>945</v>
      </c>
      <c r="BM157" s="207" t="s">
        <v>1060</v>
      </c>
    </row>
    <row r="158" spans="1:65" s="2" customFormat="1" ht="21.75" customHeight="1">
      <c r="A158" s="35"/>
      <c r="B158" s="36"/>
      <c r="C158" s="232" t="s">
        <v>636</v>
      </c>
      <c r="D158" s="232" t="s">
        <v>942</v>
      </c>
      <c r="E158" s="233" t="s">
        <v>1061</v>
      </c>
      <c r="F158" s="234" t="s">
        <v>1062</v>
      </c>
      <c r="G158" s="235" t="s">
        <v>122</v>
      </c>
      <c r="H158" s="236">
        <v>1</v>
      </c>
      <c r="I158" s="237"/>
      <c r="J158" s="238">
        <f>ROUND(I158*H158,2)</f>
        <v>0</v>
      </c>
      <c r="K158" s="239"/>
      <c r="L158" s="41"/>
      <c r="M158" s="240" t="s">
        <v>1</v>
      </c>
      <c r="N158" s="241" t="s">
        <v>43</v>
      </c>
      <c r="O158" s="88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7" t="s">
        <v>945</v>
      </c>
      <c r="AT158" s="207" t="s">
        <v>942</v>
      </c>
      <c r="AU158" s="207" t="s">
        <v>21</v>
      </c>
      <c r="AY158" s="14" t="s">
        <v>124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14" t="s">
        <v>21</v>
      </c>
      <c r="BK158" s="208">
        <f>ROUND(I158*H158,2)</f>
        <v>0</v>
      </c>
      <c r="BL158" s="14" t="s">
        <v>945</v>
      </c>
      <c r="BM158" s="207" t="s">
        <v>1063</v>
      </c>
    </row>
    <row r="159" spans="1:65" s="2" customFormat="1" ht="21.75" customHeight="1">
      <c r="A159" s="35"/>
      <c r="B159" s="36"/>
      <c r="C159" s="232" t="s">
        <v>640</v>
      </c>
      <c r="D159" s="232" t="s">
        <v>942</v>
      </c>
      <c r="E159" s="233" t="s">
        <v>1064</v>
      </c>
      <c r="F159" s="234" t="s">
        <v>1065</v>
      </c>
      <c r="G159" s="235" t="s">
        <v>122</v>
      </c>
      <c r="H159" s="236">
        <v>1</v>
      </c>
      <c r="I159" s="237"/>
      <c r="J159" s="238">
        <f>ROUND(I159*H159,2)</f>
        <v>0</v>
      </c>
      <c r="K159" s="239"/>
      <c r="L159" s="41"/>
      <c r="M159" s="240" t="s">
        <v>1</v>
      </c>
      <c r="N159" s="241" t="s">
        <v>43</v>
      </c>
      <c r="O159" s="88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7" t="s">
        <v>945</v>
      </c>
      <c r="AT159" s="207" t="s">
        <v>942</v>
      </c>
      <c r="AU159" s="207" t="s">
        <v>21</v>
      </c>
      <c r="AY159" s="14" t="s">
        <v>124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4" t="s">
        <v>21</v>
      </c>
      <c r="BK159" s="208">
        <f>ROUND(I159*H159,2)</f>
        <v>0</v>
      </c>
      <c r="BL159" s="14" t="s">
        <v>945</v>
      </c>
      <c r="BM159" s="207" t="s">
        <v>1066</v>
      </c>
    </row>
    <row r="160" spans="1:65" s="2" customFormat="1" ht="21.75" customHeight="1">
      <c r="A160" s="35"/>
      <c r="B160" s="36"/>
      <c r="C160" s="232" t="s">
        <v>644</v>
      </c>
      <c r="D160" s="232" t="s">
        <v>942</v>
      </c>
      <c r="E160" s="233" t="s">
        <v>1067</v>
      </c>
      <c r="F160" s="234" t="s">
        <v>1068</v>
      </c>
      <c r="G160" s="235" t="s">
        <v>122</v>
      </c>
      <c r="H160" s="236">
        <v>1</v>
      </c>
      <c r="I160" s="237"/>
      <c r="J160" s="238">
        <f>ROUND(I160*H160,2)</f>
        <v>0</v>
      </c>
      <c r="K160" s="239"/>
      <c r="L160" s="41"/>
      <c r="M160" s="240" t="s">
        <v>1</v>
      </c>
      <c r="N160" s="241" t="s">
        <v>43</v>
      </c>
      <c r="O160" s="88"/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7" t="s">
        <v>945</v>
      </c>
      <c r="AT160" s="207" t="s">
        <v>942</v>
      </c>
      <c r="AU160" s="207" t="s">
        <v>21</v>
      </c>
      <c r="AY160" s="14" t="s">
        <v>124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4" t="s">
        <v>21</v>
      </c>
      <c r="BK160" s="208">
        <f>ROUND(I160*H160,2)</f>
        <v>0</v>
      </c>
      <c r="BL160" s="14" t="s">
        <v>945</v>
      </c>
      <c r="BM160" s="207" t="s">
        <v>1069</v>
      </c>
    </row>
    <row r="161" spans="1:65" s="2" customFormat="1" ht="16.5" customHeight="1">
      <c r="A161" s="35"/>
      <c r="B161" s="36"/>
      <c r="C161" s="232" t="s">
        <v>648</v>
      </c>
      <c r="D161" s="232" t="s">
        <v>942</v>
      </c>
      <c r="E161" s="233" t="s">
        <v>1070</v>
      </c>
      <c r="F161" s="234" t="s">
        <v>1071</v>
      </c>
      <c r="G161" s="235" t="s">
        <v>122</v>
      </c>
      <c r="H161" s="236">
        <v>1</v>
      </c>
      <c r="I161" s="237"/>
      <c r="J161" s="238">
        <f>ROUND(I161*H161,2)</f>
        <v>0</v>
      </c>
      <c r="K161" s="239"/>
      <c r="L161" s="41"/>
      <c r="M161" s="240" t="s">
        <v>1</v>
      </c>
      <c r="N161" s="241" t="s">
        <v>43</v>
      </c>
      <c r="O161" s="88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7" t="s">
        <v>945</v>
      </c>
      <c r="AT161" s="207" t="s">
        <v>942</v>
      </c>
      <c r="AU161" s="207" t="s">
        <v>21</v>
      </c>
      <c r="AY161" s="14" t="s">
        <v>124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4" t="s">
        <v>21</v>
      </c>
      <c r="BK161" s="208">
        <f>ROUND(I161*H161,2)</f>
        <v>0</v>
      </c>
      <c r="BL161" s="14" t="s">
        <v>945</v>
      </c>
      <c r="BM161" s="207" t="s">
        <v>1072</v>
      </c>
    </row>
    <row r="162" spans="1:65" s="2" customFormat="1" ht="16.5" customHeight="1">
      <c r="A162" s="35"/>
      <c r="B162" s="36"/>
      <c r="C162" s="232" t="s">
        <v>652</v>
      </c>
      <c r="D162" s="232" t="s">
        <v>942</v>
      </c>
      <c r="E162" s="233" t="s">
        <v>1073</v>
      </c>
      <c r="F162" s="234" t="s">
        <v>1074</v>
      </c>
      <c r="G162" s="235" t="s">
        <v>122</v>
      </c>
      <c r="H162" s="236">
        <v>1</v>
      </c>
      <c r="I162" s="237"/>
      <c r="J162" s="238">
        <f>ROUND(I162*H162,2)</f>
        <v>0</v>
      </c>
      <c r="K162" s="239"/>
      <c r="L162" s="41"/>
      <c r="M162" s="240" t="s">
        <v>1</v>
      </c>
      <c r="N162" s="241" t="s">
        <v>43</v>
      </c>
      <c r="O162" s="88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7" t="s">
        <v>945</v>
      </c>
      <c r="AT162" s="207" t="s">
        <v>942</v>
      </c>
      <c r="AU162" s="207" t="s">
        <v>21</v>
      </c>
      <c r="AY162" s="14" t="s">
        <v>124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14" t="s">
        <v>21</v>
      </c>
      <c r="BK162" s="208">
        <f>ROUND(I162*H162,2)</f>
        <v>0</v>
      </c>
      <c r="BL162" s="14" t="s">
        <v>945</v>
      </c>
      <c r="BM162" s="207" t="s">
        <v>1075</v>
      </c>
    </row>
    <row r="163" spans="1:65" s="2" customFormat="1" ht="16.5" customHeight="1">
      <c r="A163" s="35"/>
      <c r="B163" s="36"/>
      <c r="C163" s="232" t="s">
        <v>656</v>
      </c>
      <c r="D163" s="232" t="s">
        <v>942</v>
      </c>
      <c r="E163" s="233" t="s">
        <v>1076</v>
      </c>
      <c r="F163" s="234" t="s">
        <v>1077</v>
      </c>
      <c r="G163" s="235" t="s">
        <v>122</v>
      </c>
      <c r="H163" s="236">
        <v>1</v>
      </c>
      <c r="I163" s="237"/>
      <c r="J163" s="238">
        <f>ROUND(I163*H163,2)</f>
        <v>0</v>
      </c>
      <c r="K163" s="239"/>
      <c r="L163" s="41"/>
      <c r="M163" s="240" t="s">
        <v>1</v>
      </c>
      <c r="N163" s="241" t="s">
        <v>43</v>
      </c>
      <c r="O163" s="88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7" t="s">
        <v>945</v>
      </c>
      <c r="AT163" s="207" t="s">
        <v>942</v>
      </c>
      <c r="AU163" s="207" t="s">
        <v>21</v>
      </c>
      <c r="AY163" s="14" t="s">
        <v>124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4" t="s">
        <v>21</v>
      </c>
      <c r="BK163" s="208">
        <f>ROUND(I163*H163,2)</f>
        <v>0</v>
      </c>
      <c r="BL163" s="14" t="s">
        <v>945</v>
      </c>
      <c r="BM163" s="207" t="s">
        <v>1078</v>
      </c>
    </row>
    <row r="164" spans="1:65" s="2" customFormat="1" ht="21.75" customHeight="1">
      <c r="A164" s="35"/>
      <c r="B164" s="36"/>
      <c r="C164" s="232" t="s">
        <v>660</v>
      </c>
      <c r="D164" s="232" t="s">
        <v>942</v>
      </c>
      <c r="E164" s="233" t="s">
        <v>1079</v>
      </c>
      <c r="F164" s="234" t="s">
        <v>1080</v>
      </c>
      <c r="G164" s="235" t="s">
        <v>122</v>
      </c>
      <c r="H164" s="236">
        <v>1</v>
      </c>
      <c r="I164" s="237"/>
      <c r="J164" s="238">
        <f>ROUND(I164*H164,2)</f>
        <v>0</v>
      </c>
      <c r="K164" s="239"/>
      <c r="L164" s="41"/>
      <c r="M164" s="240" t="s">
        <v>1</v>
      </c>
      <c r="N164" s="241" t="s">
        <v>43</v>
      </c>
      <c r="O164" s="88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7" t="s">
        <v>945</v>
      </c>
      <c r="AT164" s="207" t="s">
        <v>942</v>
      </c>
      <c r="AU164" s="207" t="s">
        <v>21</v>
      </c>
      <c r="AY164" s="14" t="s">
        <v>124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4" t="s">
        <v>21</v>
      </c>
      <c r="BK164" s="208">
        <f>ROUND(I164*H164,2)</f>
        <v>0</v>
      </c>
      <c r="BL164" s="14" t="s">
        <v>945</v>
      </c>
      <c r="BM164" s="207" t="s">
        <v>1081</v>
      </c>
    </row>
    <row r="165" spans="1:65" s="2" customFormat="1" ht="21.75" customHeight="1">
      <c r="A165" s="35"/>
      <c r="B165" s="36"/>
      <c r="C165" s="232" t="s">
        <v>664</v>
      </c>
      <c r="D165" s="232" t="s">
        <v>942</v>
      </c>
      <c r="E165" s="233" t="s">
        <v>1082</v>
      </c>
      <c r="F165" s="234" t="s">
        <v>1083</v>
      </c>
      <c r="G165" s="235" t="s">
        <v>122</v>
      </c>
      <c r="H165" s="236">
        <v>1</v>
      </c>
      <c r="I165" s="237"/>
      <c r="J165" s="238">
        <f>ROUND(I165*H165,2)</f>
        <v>0</v>
      </c>
      <c r="K165" s="239"/>
      <c r="L165" s="41"/>
      <c r="M165" s="242" t="s">
        <v>1</v>
      </c>
      <c r="N165" s="243" t="s">
        <v>43</v>
      </c>
      <c r="O165" s="225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7" t="s">
        <v>945</v>
      </c>
      <c r="AT165" s="207" t="s">
        <v>942</v>
      </c>
      <c r="AU165" s="207" t="s">
        <v>21</v>
      </c>
      <c r="AY165" s="14" t="s">
        <v>124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4" t="s">
        <v>21</v>
      </c>
      <c r="BK165" s="208">
        <f>ROUND(I165*H165,2)</f>
        <v>0</v>
      </c>
      <c r="BL165" s="14" t="s">
        <v>945</v>
      </c>
      <c r="BM165" s="207" t="s">
        <v>1084</v>
      </c>
    </row>
    <row r="166" spans="1:31" s="2" customFormat="1" ht="6.95" customHeight="1">
      <c r="A166" s="35"/>
      <c r="B166" s="63"/>
      <c r="C166" s="64"/>
      <c r="D166" s="64"/>
      <c r="E166" s="64"/>
      <c r="F166" s="64"/>
      <c r="G166" s="64"/>
      <c r="H166" s="64"/>
      <c r="I166" s="64"/>
      <c r="J166" s="64"/>
      <c r="K166" s="64"/>
      <c r="L166" s="41"/>
      <c r="M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</row>
  </sheetData>
  <sheetProtection password="CC35" sheet="1" objects="1" scenarios="1" formatColumns="0" formatRows="0" autoFilter="0"/>
  <autoFilter ref="C116:K165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87</v>
      </c>
    </row>
    <row r="4" spans="2:46" s="1" customFormat="1" ht="24.95" customHeight="1">
      <c r="B4" s="17"/>
      <c r="D4" s="135" t="s">
        <v>97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Opravy napájecích systémů - OŘ Brno 2021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1085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19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22</v>
      </c>
      <c r="E12" s="35"/>
      <c r="F12" s="140" t="s">
        <v>23</v>
      </c>
      <c r="G12" s="35"/>
      <c r="H12" s="35"/>
      <c r="I12" s="137" t="s">
        <v>24</v>
      </c>
      <c r="J12" s="141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28</v>
      </c>
      <c r="E14" s="35"/>
      <c r="F14" s="35"/>
      <c r="G14" s="35"/>
      <c r="H14" s="35"/>
      <c r="I14" s="137" t="s">
        <v>29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30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31</v>
      </c>
      <c r="E17" s="35"/>
      <c r="F17" s="35"/>
      <c r="G17" s="35"/>
      <c r="H17" s="35"/>
      <c r="I17" s="137" t="s">
        <v>29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30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33</v>
      </c>
      <c r="E20" s="35"/>
      <c r="F20" s="35"/>
      <c r="G20" s="35"/>
      <c r="H20" s="35"/>
      <c r="I20" s="137" t="s">
        <v>29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30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35</v>
      </c>
      <c r="E23" s="35"/>
      <c r="F23" s="35"/>
      <c r="G23" s="35"/>
      <c r="H23" s="35"/>
      <c r="I23" s="137" t="s">
        <v>29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36</v>
      </c>
      <c r="F24" s="35"/>
      <c r="G24" s="35"/>
      <c r="H24" s="35"/>
      <c r="I24" s="137" t="s">
        <v>30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37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38</v>
      </c>
      <c r="E30" s="35"/>
      <c r="F30" s="35"/>
      <c r="G30" s="35"/>
      <c r="H30" s="35"/>
      <c r="I30" s="35"/>
      <c r="J30" s="148">
        <f>ROUND(J120,2)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40</v>
      </c>
      <c r="G32" s="35"/>
      <c r="H32" s="35"/>
      <c r="I32" s="149" t="s">
        <v>39</v>
      </c>
      <c r="J32" s="149" t="s">
        <v>41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42</v>
      </c>
      <c r="E33" s="137" t="s">
        <v>43</v>
      </c>
      <c r="F33" s="151">
        <f>ROUND((SUM(BE120:BE127)),2)</f>
        <v>0</v>
      </c>
      <c r="G33" s="35"/>
      <c r="H33" s="35"/>
      <c r="I33" s="152">
        <v>0.21</v>
      </c>
      <c r="J33" s="151">
        <f>ROUND(((SUM(BE120:BE127))*I33),2)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44</v>
      </c>
      <c r="F34" s="151">
        <f>ROUND((SUM(BF120:BF127)),2)</f>
        <v>0</v>
      </c>
      <c r="G34" s="35"/>
      <c r="H34" s="35"/>
      <c r="I34" s="152">
        <v>0.15</v>
      </c>
      <c r="J34" s="151">
        <f>ROUND(((SUM(BF120:BF127))*I34),2)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45</v>
      </c>
      <c r="F35" s="151">
        <f>ROUND((SUM(BG120:BG127)),2)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46</v>
      </c>
      <c r="F36" s="151">
        <f>ROUND((SUM(BH120:BH127)),2)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47</v>
      </c>
      <c r="F37" s="151">
        <f>ROUND((SUM(BI120:BI127)),2)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51</v>
      </c>
      <c r="E50" s="161"/>
      <c r="F50" s="161"/>
      <c r="G50" s="160" t="s">
        <v>52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53</v>
      </c>
      <c r="E61" s="163"/>
      <c r="F61" s="164" t="s">
        <v>54</v>
      </c>
      <c r="G61" s="162" t="s">
        <v>53</v>
      </c>
      <c r="H61" s="163"/>
      <c r="I61" s="163"/>
      <c r="J61" s="165" t="s">
        <v>54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55</v>
      </c>
      <c r="E65" s="166"/>
      <c r="F65" s="166"/>
      <c r="G65" s="160" t="s">
        <v>56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53</v>
      </c>
      <c r="E76" s="163"/>
      <c r="F76" s="164" t="s">
        <v>54</v>
      </c>
      <c r="G76" s="162" t="s">
        <v>53</v>
      </c>
      <c r="H76" s="163"/>
      <c r="I76" s="163"/>
      <c r="J76" s="165" t="s">
        <v>54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Opravy napájecích systémů - OŘ Brno 2021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04 - Vedlejší rozpočtové náklady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4" t="str">
        <f>F12</f>
        <v xml:space="preserve"> </v>
      </c>
      <c r="G89" s="37"/>
      <c r="H89" s="37"/>
      <c r="I89" s="29" t="s">
        <v>24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28</v>
      </c>
      <c r="D91" s="37"/>
      <c r="E91" s="37"/>
      <c r="F91" s="24" t="str">
        <f>E15</f>
        <v xml:space="preserve"> </v>
      </c>
      <c r="G91" s="37"/>
      <c r="H91" s="37"/>
      <c r="I91" s="29" t="s">
        <v>33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31</v>
      </c>
      <c r="D92" s="37"/>
      <c r="E92" s="37"/>
      <c r="F92" s="24" t="str">
        <f>IF(E18="","",E18)</f>
        <v>Vyplň údaj</v>
      </c>
      <c r="G92" s="37"/>
      <c r="H92" s="37"/>
      <c r="I92" s="29" t="s">
        <v>35</v>
      </c>
      <c r="J92" s="33" t="str">
        <f>E24</f>
        <v>Bc. Komzák Roman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101</v>
      </c>
      <c r="D94" s="173"/>
      <c r="E94" s="173"/>
      <c r="F94" s="173"/>
      <c r="G94" s="173"/>
      <c r="H94" s="173"/>
      <c r="I94" s="173"/>
      <c r="J94" s="174" t="s">
        <v>102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103</v>
      </c>
      <c r="D96" s="37"/>
      <c r="E96" s="37"/>
      <c r="F96" s="37"/>
      <c r="G96" s="37"/>
      <c r="H96" s="37"/>
      <c r="I96" s="37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pans="1:31" s="9" customFormat="1" ht="24.95" customHeight="1">
      <c r="A97" s="9"/>
      <c r="B97" s="176"/>
      <c r="C97" s="177"/>
      <c r="D97" s="178" t="s">
        <v>1086</v>
      </c>
      <c r="E97" s="179"/>
      <c r="F97" s="179"/>
      <c r="G97" s="179"/>
      <c r="H97" s="179"/>
      <c r="I97" s="179"/>
      <c r="J97" s="180">
        <f>J121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6"/>
      <c r="C98" s="177"/>
      <c r="D98" s="178" t="s">
        <v>1087</v>
      </c>
      <c r="E98" s="179"/>
      <c r="F98" s="179"/>
      <c r="G98" s="179"/>
      <c r="H98" s="179"/>
      <c r="I98" s="179"/>
      <c r="J98" s="180">
        <f>J123</f>
        <v>0</v>
      </c>
      <c r="K98" s="177"/>
      <c r="L98" s="18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2" customFormat="1" ht="19.9" customHeight="1">
      <c r="A99" s="12"/>
      <c r="B99" s="244"/>
      <c r="C99" s="245"/>
      <c r="D99" s="246" t="s">
        <v>1088</v>
      </c>
      <c r="E99" s="247"/>
      <c r="F99" s="247"/>
      <c r="G99" s="247"/>
      <c r="H99" s="247"/>
      <c r="I99" s="247"/>
      <c r="J99" s="248">
        <f>J124</f>
        <v>0</v>
      </c>
      <c r="K99" s="245"/>
      <c r="L99" s="24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44"/>
      <c r="C100" s="245"/>
      <c r="D100" s="246" t="s">
        <v>1089</v>
      </c>
      <c r="E100" s="247"/>
      <c r="F100" s="247"/>
      <c r="G100" s="247"/>
      <c r="H100" s="247"/>
      <c r="I100" s="247"/>
      <c r="J100" s="248">
        <f>J126</f>
        <v>0</v>
      </c>
      <c r="K100" s="245"/>
      <c r="L100" s="249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2" customFormat="1" ht="21.8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106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171" t="str">
        <f>E7</f>
        <v>Opravy napájecích systémů - OŘ Brno 2021</v>
      </c>
      <c r="F110" s="29"/>
      <c r="G110" s="29"/>
      <c r="H110" s="29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98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73" t="str">
        <f>E9</f>
        <v>PS 04 - Vedlejší rozpočtové náklady</v>
      </c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22</v>
      </c>
      <c r="D114" s="37"/>
      <c r="E114" s="37"/>
      <c r="F114" s="24" t="str">
        <f>F12</f>
        <v xml:space="preserve"> </v>
      </c>
      <c r="G114" s="37"/>
      <c r="H114" s="37"/>
      <c r="I114" s="29" t="s">
        <v>24</v>
      </c>
      <c r="J114" s="76" t="str">
        <f>IF(J12="","",J12)</f>
        <v>15. 1. 2020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28</v>
      </c>
      <c r="D116" s="37"/>
      <c r="E116" s="37"/>
      <c r="F116" s="24" t="str">
        <f>E15</f>
        <v xml:space="preserve"> </v>
      </c>
      <c r="G116" s="37"/>
      <c r="H116" s="37"/>
      <c r="I116" s="29" t="s">
        <v>33</v>
      </c>
      <c r="J116" s="33" t="str">
        <f>E21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31</v>
      </c>
      <c r="D117" s="37"/>
      <c r="E117" s="37"/>
      <c r="F117" s="24" t="str">
        <f>IF(E18="","",E18)</f>
        <v>Vyplň údaj</v>
      </c>
      <c r="G117" s="37"/>
      <c r="H117" s="37"/>
      <c r="I117" s="29" t="s">
        <v>35</v>
      </c>
      <c r="J117" s="33" t="str">
        <f>E24</f>
        <v>Bc. Komzák Roman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0" customFormat="1" ht="29.25" customHeight="1">
      <c r="A119" s="182"/>
      <c r="B119" s="183"/>
      <c r="C119" s="184" t="s">
        <v>107</v>
      </c>
      <c r="D119" s="185" t="s">
        <v>63</v>
      </c>
      <c r="E119" s="185" t="s">
        <v>59</v>
      </c>
      <c r="F119" s="185" t="s">
        <v>60</v>
      </c>
      <c r="G119" s="185" t="s">
        <v>108</v>
      </c>
      <c r="H119" s="185" t="s">
        <v>109</v>
      </c>
      <c r="I119" s="185" t="s">
        <v>110</v>
      </c>
      <c r="J119" s="186" t="s">
        <v>102</v>
      </c>
      <c r="K119" s="187" t="s">
        <v>111</v>
      </c>
      <c r="L119" s="188"/>
      <c r="M119" s="97" t="s">
        <v>1</v>
      </c>
      <c r="N119" s="98" t="s">
        <v>42</v>
      </c>
      <c r="O119" s="98" t="s">
        <v>112</v>
      </c>
      <c r="P119" s="98" t="s">
        <v>113</v>
      </c>
      <c r="Q119" s="98" t="s">
        <v>114</v>
      </c>
      <c r="R119" s="98" t="s">
        <v>115</v>
      </c>
      <c r="S119" s="98" t="s">
        <v>116</v>
      </c>
      <c r="T119" s="99" t="s">
        <v>117</v>
      </c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</row>
    <row r="120" spans="1:63" s="2" customFormat="1" ht="22.8" customHeight="1">
      <c r="A120" s="35"/>
      <c r="B120" s="36"/>
      <c r="C120" s="104" t="s">
        <v>118</v>
      </c>
      <c r="D120" s="37"/>
      <c r="E120" s="37"/>
      <c r="F120" s="37"/>
      <c r="G120" s="37"/>
      <c r="H120" s="37"/>
      <c r="I120" s="37"/>
      <c r="J120" s="189">
        <f>BK120</f>
        <v>0</v>
      </c>
      <c r="K120" s="37"/>
      <c r="L120" s="41"/>
      <c r="M120" s="100"/>
      <c r="N120" s="190"/>
      <c r="O120" s="101"/>
      <c r="P120" s="191">
        <f>P121+P123</f>
        <v>0</v>
      </c>
      <c r="Q120" s="101"/>
      <c r="R120" s="191">
        <f>R121+R123</f>
        <v>0</v>
      </c>
      <c r="S120" s="101"/>
      <c r="T120" s="192">
        <f>T121+T123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77</v>
      </c>
      <c r="AU120" s="14" t="s">
        <v>104</v>
      </c>
      <c r="BK120" s="193">
        <f>BK121+BK123</f>
        <v>0</v>
      </c>
    </row>
    <row r="121" spans="1:63" s="11" customFormat="1" ht="25.9" customHeight="1">
      <c r="A121" s="11"/>
      <c r="B121" s="209"/>
      <c r="C121" s="210"/>
      <c r="D121" s="211" t="s">
        <v>77</v>
      </c>
      <c r="E121" s="212" t="s">
        <v>1090</v>
      </c>
      <c r="F121" s="212" t="s">
        <v>1091</v>
      </c>
      <c r="G121" s="210"/>
      <c r="H121" s="210"/>
      <c r="I121" s="213"/>
      <c r="J121" s="214">
        <f>BK121</f>
        <v>0</v>
      </c>
      <c r="K121" s="210"/>
      <c r="L121" s="215"/>
      <c r="M121" s="228"/>
      <c r="N121" s="229"/>
      <c r="O121" s="229"/>
      <c r="P121" s="230">
        <f>P122</f>
        <v>0</v>
      </c>
      <c r="Q121" s="229"/>
      <c r="R121" s="230">
        <f>R122</f>
        <v>0</v>
      </c>
      <c r="S121" s="229"/>
      <c r="T121" s="231">
        <f>T122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20" t="s">
        <v>125</v>
      </c>
      <c r="AT121" s="221" t="s">
        <v>77</v>
      </c>
      <c r="AU121" s="221" t="s">
        <v>78</v>
      </c>
      <c r="AY121" s="220" t="s">
        <v>124</v>
      </c>
      <c r="BK121" s="222">
        <f>BK122</f>
        <v>0</v>
      </c>
    </row>
    <row r="122" spans="1:65" s="2" customFormat="1" ht="16.5" customHeight="1">
      <c r="A122" s="35"/>
      <c r="B122" s="36"/>
      <c r="C122" s="232" t="s">
        <v>21</v>
      </c>
      <c r="D122" s="232" t="s">
        <v>942</v>
      </c>
      <c r="E122" s="233" t="s">
        <v>1092</v>
      </c>
      <c r="F122" s="234" t="s">
        <v>1093</v>
      </c>
      <c r="G122" s="235" t="s">
        <v>1094</v>
      </c>
      <c r="H122" s="236">
        <v>1800</v>
      </c>
      <c r="I122" s="237"/>
      <c r="J122" s="238">
        <f>ROUND(I122*H122,2)</f>
        <v>0</v>
      </c>
      <c r="K122" s="239"/>
      <c r="L122" s="41"/>
      <c r="M122" s="240" t="s">
        <v>1</v>
      </c>
      <c r="N122" s="241" t="s">
        <v>43</v>
      </c>
      <c r="O122" s="88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7" t="s">
        <v>945</v>
      </c>
      <c r="AT122" s="207" t="s">
        <v>942</v>
      </c>
      <c r="AU122" s="207" t="s">
        <v>21</v>
      </c>
      <c r="AY122" s="14" t="s">
        <v>124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4" t="s">
        <v>21</v>
      </c>
      <c r="BK122" s="208">
        <f>ROUND(I122*H122,2)</f>
        <v>0</v>
      </c>
      <c r="BL122" s="14" t="s">
        <v>945</v>
      </c>
      <c r="BM122" s="207" t="s">
        <v>1095</v>
      </c>
    </row>
    <row r="123" spans="1:63" s="11" customFormat="1" ht="25.9" customHeight="1">
      <c r="A123" s="11"/>
      <c r="B123" s="209"/>
      <c r="C123" s="210"/>
      <c r="D123" s="211" t="s">
        <v>77</v>
      </c>
      <c r="E123" s="212" t="s">
        <v>1096</v>
      </c>
      <c r="F123" s="212" t="s">
        <v>95</v>
      </c>
      <c r="G123" s="210"/>
      <c r="H123" s="210"/>
      <c r="I123" s="213"/>
      <c r="J123" s="214">
        <f>BK123</f>
        <v>0</v>
      </c>
      <c r="K123" s="210"/>
      <c r="L123" s="215"/>
      <c r="M123" s="228"/>
      <c r="N123" s="229"/>
      <c r="O123" s="229"/>
      <c r="P123" s="230">
        <f>P124+P126</f>
        <v>0</v>
      </c>
      <c r="Q123" s="229"/>
      <c r="R123" s="230">
        <f>R124+R126</f>
        <v>0</v>
      </c>
      <c r="S123" s="229"/>
      <c r="T123" s="231">
        <f>T124+T126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20" t="s">
        <v>137</v>
      </c>
      <c r="AT123" s="221" t="s">
        <v>77</v>
      </c>
      <c r="AU123" s="221" t="s">
        <v>78</v>
      </c>
      <c r="AY123" s="220" t="s">
        <v>124</v>
      </c>
      <c r="BK123" s="222">
        <f>BK124+BK126</f>
        <v>0</v>
      </c>
    </row>
    <row r="124" spans="1:63" s="11" customFormat="1" ht="22.8" customHeight="1">
      <c r="A124" s="11"/>
      <c r="B124" s="209"/>
      <c r="C124" s="210"/>
      <c r="D124" s="211" t="s">
        <v>77</v>
      </c>
      <c r="E124" s="250" t="s">
        <v>1097</v>
      </c>
      <c r="F124" s="250" t="s">
        <v>1098</v>
      </c>
      <c r="G124" s="210"/>
      <c r="H124" s="210"/>
      <c r="I124" s="213"/>
      <c r="J124" s="251">
        <f>BK124</f>
        <v>0</v>
      </c>
      <c r="K124" s="210"/>
      <c r="L124" s="215"/>
      <c r="M124" s="228"/>
      <c r="N124" s="229"/>
      <c r="O124" s="229"/>
      <c r="P124" s="230">
        <f>P125</f>
        <v>0</v>
      </c>
      <c r="Q124" s="229"/>
      <c r="R124" s="230">
        <f>R125</f>
        <v>0</v>
      </c>
      <c r="S124" s="229"/>
      <c r="T124" s="231">
        <f>T125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20" t="s">
        <v>137</v>
      </c>
      <c r="AT124" s="221" t="s">
        <v>77</v>
      </c>
      <c r="AU124" s="221" t="s">
        <v>21</v>
      </c>
      <c r="AY124" s="220" t="s">
        <v>124</v>
      </c>
      <c r="BK124" s="222">
        <f>BK125</f>
        <v>0</v>
      </c>
    </row>
    <row r="125" spans="1:65" s="2" customFormat="1" ht="16.5" customHeight="1">
      <c r="A125" s="35"/>
      <c r="B125" s="36"/>
      <c r="C125" s="232" t="s">
        <v>87</v>
      </c>
      <c r="D125" s="232" t="s">
        <v>942</v>
      </c>
      <c r="E125" s="233" t="s">
        <v>1099</v>
      </c>
      <c r="F125" s="234" t="s">
        <v>1100</v>
      </c>
      <c r="G125" s="235" t="s">
        <v>1101</v>
      </c>
      <c r="H125" s="236">
        <v>4200</v>
      </c>
      <c r="I125" s="237"/>
      <c r="J125" s="238">
        <f>ROUND(I125*H125,2)</f>
        <v>0</v>
      </c>
      <c r="K125" s="239"/>
      <c r="L125" s="41"/>
      <c r="M125" s="240" t="s">
        <v>1</v>
      </c>
      <c r="N125" s="241" t="s">
        <v>43</v>
      </c>
      <c r="O125" s="88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7" t="s">
        <v>1102</v>
      </c>
      <c r="AT125" s="207" t="s">
        <v>942</v>
      </c>
      <c r="AU125" s="207" t="s">
        <v>87</v>
      </c>
      <c r="AY125" s="14" t="s">
        <v>124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4" t="s">
        <v>21</v>
      </c>
      <c r="BK125" s="208">
        <f>ROUND(I125*H125,2)</f>
        <v>0</v>
      </c>
      <c r="BL125" s="14" t="s">
        <v>1102</v>
      </c>
      <c r="BM125" s="207" t="s">
        <v>1103</v>
      </c>
    </row>
    <row r="126" spans="1:63" s="11" customFormat="1" ht="22.8" customHeight="1">
      <c r="A126" s="11"/>
      <c r="B126" s="209"/>
      <c r="C126" s="210"/>
      <c r="D126" s="211" t="s">
        <v>77</v>
      </c>
      <c r="E126" s="250" t="s">
        <v>1104</v>
      </c>
      <c r="F126" s="250" t="s">
        <v>1105</v>
      </c>
      <c r="G126" s="210"/>
      <c r="H126" s="210"/>
      <c r="I126" s="213"/>
      <c r="J126" s="251">
        <f>BK126</f>
        <v>0</v>
      </c>
      <c r="K126" s="210"/>
      <c r="L126" s="215"/>
      <c r="M126" s="228"/>
      <c r="N126" s="229"/>
      <c r="O126" s="229"/>
      <c r="P126" s="230">
        <f>P127</f>
        <v>0</v>
      </c>
      <c r="Q126" s="229"/>
      <c r="R126" s="230">
        <f>R127</f>
        <v>0</v>
      </c>
      <c r="S126" s="229"/>
      <c r="T126" s="231">
        <f>T127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20" t="s">
        <v>137</v>
      </c>
      <c r="AT126" s="221" t="s">
        <v>77</v>
      </c>
      <c r="AU126" s="221" t="s">
        <v>21</v>
      </c>
      <c r="AY126" s="220" t="s">
        <v>124</v>
      </c>
      <c r="BK126" s="222">
        <f>BK127</f>
        <v>0</v>
      </c>
    </row>
    <row r="127" spans="1:65" s="2" customFormat="1" ht="16.5" customHeight="1">
      <c r="A127" s="35"/>
      <c r="B127" s="36"/>
      <c r="C127" s="232" t="s">
        <v>130</v>
      </c>
      <c r="D127" s="232" t="s">
        <v>942</v>
      </c>
      <c r="E127" s="233" t="s">
        <v>1106</v>
      </c>
      <c r="F127" s="234" t="s">
        <v>1107</v>
      </c>
      <c r="G127" s="235" t="s">
        <v>1101</v>
      </c>
      <c r="H127" s="236">
        <v>3300</v>
      </c>
      <c r="I127" s="237"/>
      <c r="J127" s="238">
        <f>ROUND(I127*H127,2)</f>
        <v>0</v>
      </c>
      <c r="K127" s="239"/>
      <c r="L127" s="41"/>
      <c r="M127" s="242" t="s">
        <v>1</v>
      </c>
      <c r="N127" s="243" t="s">
        <v>43</v>
      </c>
      <c r="O127" s="225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7" t="s">
        <v>1102</v>
      </c>
      <c r="AT127" s="207" t="s">
        <v>942</v>
      </c>
      <c r="AU127" s="207" t="s">
        <v>87</v>
      </c>
      <c r="AY127" s="14" t="s">
        <v>124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4" t="s">
        <v>21</v>
      </c>
      <c r="BK127" s="208">
        <f>ROUND(I127*H127,2)</f>
        <v>0</v>
      </c>
      <c r="BL127" s="14" t="s">
        <v>1102</v>
      </c>
      <c r="BM127" s="207" t="s">
        <v>1108</v>
      </c>
    </row>
    <row r="128" spans="1:31" s="2" customFormat="1" ht="6.95" customHeight="1">
      <c r="A128" s="35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41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password="CC35" sheet="1" objects="1" scenarios="1" formatColumns="0" formatRows="0" autoFilter="0"/>
  <autoFilter ref="C119:K12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Komzák Roman, Bc.</dc:creator>
  <cp:keywords/>
  <dc:description/>
  <cp:lastModifiedBy>Komzák Roman, Bc.</cp:lastModifiedBy>
  <dcterms:created xsi:type="dcterms:W3CDTF">2021-03-08T11:56:34Z</dcterms:created>
  <dcterms:modified xsi:type="dcterms:W3CDTF">2021-03-08T11:56:40Z</dcterms:modified>
  <cp:category/>
  <cp:version/>
  <cp:contentType/>
  <cp:contentStatus/>
</cp:coreProperties>
</file>