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Podklady pro zadání\UT - 1 - Praha\Křemen\BOZP\PHA1+UNL\"/>
    </mc:Choice>
  </mc:AlternateContent>
  <bookViews>
    <workbookView xWindow="0" yWindow="0" windowWidth="25995" windowHeight="12165"/>
  </bookViews>
  <sheets>
    <sheet name="List1" sheetId="15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P29" i="15" l="1"/>
  <c r="J29" i="15"/>
  <c r="C29" i="15"/>
  <c r="N28" i="15"/>
  <c r="O28" i="15" s="1"/>
  <c r="N27" i="15"/>
  <c r="O27" i="15" s="1"/>
  <c r="N26" i="15"/>
  <c r="O26" i="15" s="1"/>
  <c r="N25" i="15"/>
  <c r="O25" i="15" s="1"/>
  <c r="N24" i="15"/>
  <c r="O24" i="15" s="1"/>
  <c r="N22" i="15"/>
  <c r="O22" i="15" s="1"/>
  <c r="N21" i="15"/>
  <c r="O21" i="15" s="1"/>
  <c r="N20" i="15"/>
  <c r="O20" i="15" s="1"/>
  <c r="N19" i="15"/>
  <c r="O19" i="15" s="1"/>
  <c r="N18" i="15"/>
  <c r="O18" i="15" s="1"/>
  <c r="N17" i="15"/>
  <c r="O17" i="15" s="1"/>
  <c r="N16" i="15"/>
  <c r="O16" i="15" s="1"/>
  <c r="N15" i="15"/>
  <c r="O15" i="15" s="1"/>
  <c r="N14" i="15"/>
  <c r="O14" i="15" s="1"/>
  <c r="N13" i="15"/>
  <c r="O13" i="15" s="1"/>
  <c r="N12" i="15"/>
  <c r="O12" i="15" s="1"/>
  <c r="N7" i="15"/>
  <c r="O7" i="15" s="1"/>
  <c r="N6" i="15"/>
  <c r="O6" i="15" s="1"/>
  <c r="N5" i="15"/>
  <c r="N29" i="15" s="1"/>
  <c r="O5" i="15" l="1"/>
  <c r="O29" i="15" s="1"/>
</calcChain>
</file>

<file path=xl/sharedStrings.xml><?xml version="1.0" encoding="utf-8"?>
<sst xmlns="http://schemas.openxmlformats.org/spreadsheetml/2006/main" count="307" uniqueCount="132">
  <si>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</si>
  <si>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</si>
  <si>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</si>
  <si>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</si>
  <si>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</si>
  <si>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</si>
  <si>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</si>
  <si>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</si>
  <si>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</si>
  <si>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</si>
  <si>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</si>
  <si>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</si>
  <si>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</si>
  <si>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>Ing. Josef KŘEMEN, tel: +420 725 963 524,e-mail: KremenJo@szdc.cz</t>
  </si>
  <si>
    <t xml:space="preserve">BOZP Příprava / realizace* </t>
  </si>
  <si>
    <t>IN1</t>
  </si>
  <si>
    <t xml:space="preserve">STAVEBNÍ DOZOŘI  zaměstnanci zadavatele ve věcech investičních </t>
  </si>
  <si>
    <t>Doplnění závor na přejezdu P2284 v km 2,639 úseku Louny – Libochovice</t>
  </si>
  <si>
    <t xml:space="preserve">Doplnění závor na přejezdu P2155 v km 100,806 trati Louny – Most </t>
  </si>
  <si>
    <t xml:space="preserve">Doplnění závor na přejezdu P2159 v km 105,549 trati Louny – Most </t>
  </si>
  <si>
    <t>Rekonstrukce PZS a doplnění závor na přejezdu P5901 v km 1,556 na trati Kolín - Ledečko</t>
  </si>
  <si>
    <t>Rekonstrukce a výstavba PZZ na přejezdu P5925 v km 20,693 a zrušení P5926 v km 20,828 na trati Kolín - Ledečko</t>
  </si>
  <si>
    <t>Rekonstrukce přejezdu P5932 v km 24,892 na trati Kolín - Ledečko a rekonstrukce PZS s doplněním závor</t>
  </si>
  <si>
    <t>Rekonstrukce přejezdu P2331 v km 3,900 trati Louny - Rakovník a rekonstrukce PZS s doplněním závor</t>
  </si>
  <si>
    <t>Výstavba PZS na přejezdu P2236 trati Rudná u Prahy - Odb. Jeneček</t>
  </si>
  <si>
    <t>Rekonstrukce nástupišť v žst. Šluknov</t>
  </si>
  <si>
    <t>Prodloužení podchodu v ŽST Benešov</t>
  </si>
  <si>
    <t>Rekonstrukce TS a kabelových rozvodů VN a NN Děčín hl.n.</t>
  </si>
  <si>
    <t>P+R</t>
  </si>
  <si>
    <t>UNL</t>
  </si>
  <si>
    <t>PHA</t>
  </si>
  <si>
    <t>3273214993 / 5423510015</t>
  </si>
  <si>
    <t>Rekonstrukce a doplnění závor na přejezdu P5915 v km 13,283 trati Kolín – Ledečko</t>
  </si>
  <si>
    <t xml:space="preserve">Rekonstrukce osvětlení zastávky Pučery </t>
  </si>
  <si>
    <t>Ing. Ksenia Moreva, tel: 607 081 090, e-mail: Moreva@spravazeleznic.cz</t>
  </si>
  <si>
    <t xml:space="preserve">Rekonstrukce přejezdu v km 22,532 (P2512) a v km 22,278 (P2511) trati Roudnice nad Labem – Straškov </t>
  </si>
  <si>
    <t xml:space="preserve">Rekonstrukce přejezdu v km 2,315 (P2538) a v km 2,466 (P2539) trati Roudnice nad Labem – Straškov </t>
  </si>
  <si>
    <t xml:space="preserve">Rekonstrukce přejezdu v km 3,623 (P2543) a v km 3,712 (P2544) trati Roudnice nad Labem – Straškov </t>
  </si>
  <si>
    <t xml:space="preserve">Rekonstrukce přejezdu v km 7,129 (P2547) a v km 7,862 (P2548) trati Roudnice nad Labem – Straškov  </t>
  </si>
  <si>
    <t xml:space="preserve">Rekonstrukce přejezdu v km 8,525 (P2549) a v km 8,770 (P2550) trati Roudnice nad Labem – Straškov  </t>
  </si>
  <si>
    <t xml:space="preserve">Ing. Dana Kubátová, tel: 607 031 372, e-mail: kubatova@spravazeleznic.cz </t>
  </si>
  <si>
    <t>3273514800 /  5423530035</t>
  </si>
  <si>
    <t>3273514800 /  5423530036</t>
  </si>
  <si>
    <t>3273514800 /  5423530037</t>
  </si>
  <si>
    <t>3273514800 /  5213530051</t>
  </si>
  <si>
    <t>3273214993 /  5213530052</t>
  </si>
  <si>
    <t>3273514800 /  5213530059</t>
  </si>
  <si>
    <t>3273514800 /  5213530077</t>
  </si>
  <si>
    <t>3273514800 /  5213530060</t>
  </si>
  <si>
    <t>3273514800 /  5213530054</t>
  </si>
  <si>
    <t>3273514800 /  5423530025</t>
  </si>
  <si>
    <t>3273514800 /  5423530026</t>
  </si>
  <si>
    <t>3273514800 /  5423530028</t>
  </si>
  <si>
    <t>3273514800 /  5423530029</t>
  </si>
  <si>
    <t>3273514800 /  5423530030</t>
  </si>
  <si>
    <t>3273514800 /  5213530024</t>
  </si>
  <si>
    <t>5003520140 /  5423530007</t>
  </si>
  <si>
    <t>3273214993 /  5213510034</t>
  </si>
  <si>
    <t>Ing. Marek Zeman, tel: 725 444 352; email: ZemanMa@spravazeleznic.cz</t>
  </si>
  <si>
    <t>Výstavba PZS na přejezdu P2899 v km 8,813 trati Frýdlant v Č. – Jindřichovice p. Smrkem</t>
  </si>
  <si>
    <t>HRK</t>
  </si>
  <si>
    <t xml:space="preserve"> 3273514800 / 5513530012 </t>
  </si>
  <si>
    <t>Ing. Petr Tichý, tel: 702 018 621, e-mail: Tichy@spravazeleznic.cz</t>
  </si>
  <si>
    <t>Odkanalizování haly oprav MEO Mladá Boleslav – Debř</t>
  </si>
  <si>
    <t>Ing. Josef BRAUN, tel. +420 724 268 942, e-mail:braun@spravazeleznic.cz</t>
  </si>
  <si>
    <t xml:space="preserve">Miloslav VOTRUBA, tel. + 420 702 188 606, e-mal: VotrubaM@spravazeleznic.cz </t>
  </si>
  <si>
    <t>STR</t>
  </si>
  <si>
    <t>Ing. Jaroslava TECHMANOVÁ, tel: 420 724 576 123, e-mail:Techmanova@spravazeleznic.cz</t>
  </si>
  <si>
    <t>Ing. Josef KŘEMEN, tel: +420 725 963 524,e-mail:KremenJo@spravazeleznic.cz</t>
  </si>
  <si>
    <t>Marta ZIMOVÁ, tel: 702 223 238, e-mail: ZimovaM@spravazeleznic.cz</t>
  </si>
  <si>
    <t>CELKEM:</t>
  </si>
  <si>
    <t>Realizace</t>
  </si>
  <si>
    <t>Doplnit podle skutečnosti dodavatelem</t>
  </si>
  <si>
    <t>Doplnit podle skutečnosti dod.</t>
  </si>
  <si>
    <t xml:space="preserve">Martin Svojše, tel: 602 493 309
E-mail:  Svojse@spravazeleznic.cz
</t>
  </si>
  <si>
    <t>Ing. Martin Schejbal, tel: 727 876 476, e-mail: schejbalm@spravazeleznic.cz</t>
  </si>
  <si>
    <t xml:space="preserve">Ivana Kratochvílová, tel: 725 845 475, e-mail: kratochvilovai@spravazeleznic.cz
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</si>
  <si>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</si>
  <si>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</si>
  <si>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</si>
  <si>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</si>
  <si>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</si>
  <si>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</si>
  <si>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</si>
  <si>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</si>
  <si>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</si>
  <si>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</si>
  <si>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Stavba 11</t>
  </si>
  <si>
    <t>Stavba 12</t>
  </si>
  <si>
    <t>Stavba 13</t>
  </si>
  <si>
    <t>Stavba 14</t>
  </si>
  <si>
    <t>Stavba 15</t>
  </si>
  <si>
    <t>Stavba 16</t>
  </si>
  <si>
    <t>Stavba 17</t>
  </si>
  <si>
    <t>Stavba 18</t>
  </si>
  <si>
    <t>Stavba 19</t>
  </si>
  <si>
    <t>Stavba 20</t>
  </si>
  <si>
    <t>Stavba 21</t>
  </si>
  <si>
    <t>Stavba 22</t>
  </si>
  <si>
    <t>Stavba 23</t>
  </si>
  <si>
    <t>Stavba 24</t>
  </si>
  <si>
    <t>,</t>
  </si>
  <si>
    <t>11/2021-03/2022</t>
  </si>
  <si>
    <t>03/2021-10/2021</t>
  </si>
  <si>
    <t>03/2021-09/2021</t>
  </si>
  <si>
    <t>Rudolf Baudis  724 352 285, e-mail: Baudis@spravazeleznic.cz</t>
  </si>
  <si>
    <t>11/2021-3/2022</t>
  </si>
  <si>
    <t>4/2021 -7/2021</t>
  </si>
  <si>
    <t>5003520140 / 5513520030</t>
  </si>
  <si>
    <t>7 měsíců od zahájení prací, termín zahájení sdělí p. Miroslav Votruba</t>
  </si>
  <si>
    <t>04/2021-08/2021</t>
  </si>
  <si>
    <t>12/2021-06/2022</t>
  </si>
  <si>
    <t>09/2021-12/2022</t>
  </si>
  <si>
    <t>11/2021-4/2022</t>
  </si>
  <si>
    <t>Petr Kocmánek, tel: +420 601 205 148, email: Kocmanek@spravazeleznic.cz</t>
  </si>
  <si>
    <t>6/2021 -12/2021</t>
  </si>
  <si>
    <t>LBK</t>
  </si>
  <si>
    <t xml:space="preserve">Doplnění závor na přejezdu P2095 v km 3,140 úseku Řetenice - Úpořiny </t>
  </si>
  <si>
    <t>Doplnění závor na přejezdu v km 70,300 (P4736) trati Mladá Boleslav – Stará Paka</t>
  </si>
  <si>
    <t>Doplnění závor na přejezdu v km 46,654 (P4684) trati Mladá Boleslav – Stará Paka</t>
  </si>
  <si>
    <t xml:space="preserve">Doplnění závor na přejezdech v km 61,811 (P4708) a v km 62,894 (P4712) trati Mladá Boleslav – Stará Paka </t>
  </si>
  <si>
    <t>KHK</t>
  </si>
  <si>
    <t>Bc. Tomáš Jelínek, T: +420 607 218 858, E: JelinekTo@spravazeleznic.cz</t>
  </si>
  <si>
    <t>3273514800 / 5423530043</t>
  </si>
  <si>
    <t>06/2021-08/2022</t>
  </si>
  <si>
    <t xml:space="preserve">Vratislav Žitný, T: +420 725 444 367, E: ZitnyVr@spravazeleznic.cz
</t>
  </si>
  <si>
    <t>01/2022-04/2022</t>
  </si>
  <si>
    <t>3273514800 / 5523530030</t>
  </si>
  <si>
    <t>01/2022-05/2022</t>
  </si>
  <si>
    <t>3273514800 / 5523530026</t>
  </si>
  <si>
    <t>3273514800 / 5513530022</t>
  </si>
  <si>
    <t>Koordinátor BOZP v realizaci a P+R „IN1 JARO 2021 PHA1 + UNL"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</si>
</sst>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29" x14ac:knownFonts="1">
    <font>
      <sz val="10"/>
      <color rgb="FF000000"/>
      <name val="Arial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4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3" fillId="2" borderId="0"/>
    <xf numFmtId="0" fontId="6" fillId="2" borderId="0"/>
  </cellStyleXfs>
  <cellXfs count="63">
    <xf numFmtId="0" fontId="0" fillId="2" borderId="0" xfId="0" applyFill="1" applyAlignment="1">
      <alignment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164" fontId="5" fillId="0" borderId="8" xfId="0" applyNumberFormat="1" applyFont="1" applyFill="1" applyBorder="1" applyAlignment="1">
      <alignment horizontal="right" vertical="center" wrapText="1"/>
    </xf>
    <xf numFmtId="0" fontId="8" fillId="6" borderId="0" xfId="0" applyFont="1" applyFill="1" applyBorder="1" applyAlignment="1">
      <alignment horizontal="center" vertical="center" wrapText="1"/>
    </xf>
    <xf numFmtId="3" fontId="7" fillId="5" borderId="0" xfId="9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1" fillId="2" borderId="0" xfId="0" applyFont="1" applyFill="1" applyAlignment="1"/>
    <xf numFmtId="0" fontId="13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wrapText="1"/>
    </xf>
    <xf numFmtId="3" fontId="17" fillId="4" borderId="7" xfId="0" applyNumberFormat="1" applyFont="1" applyFill="1" applyBorder="1" applyAlignment="1">
      <alignment horizontal="center" vertical="center" wrapText="1"/>
    </xf>
    <xf numFmtId="3" fontId="19" fillId="4" borderId="1" xfId="9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3" fontId="18" fillId="4" borderId="10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22" fillId="4" borderId="1" xfId="9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3" fontId="19" fillId="7" borderId="1" xfId="9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3" fontId="19" fillId="7" borderId="1" xfId="9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3" fontId="27" fillId="4" borderId="10" xfId="0" applyNumberFormat="1" applyFont="1" applyFill="1" applyBorder="1" applyAlignment="1">
      <alignment horizontal="center" vertical="center" wrapText="1"/>
    </xf>
    <xf numFmtId="3" fontId="22" fillId="4" borderId="7" xfId="0" applyNumberFormat="1" applyFont="1" applyFill="1" applyBorder="1" applyAlignment="1">
      <alignment horizontal="center" vertical="center" wrapText="1"/>
    </xf>
    <xf numFmtId="3" fontId="1" fillId="4" borderId="1" xfId="9" applyNumberFormat="1" applyFont="1" applyFill="1" applyBorder="1" applyAlignment="1">
      <alignment horizontal="center" vertical="center"/>
    </xf>
    <xf numFmtId="3" fontId="16" fillId="4" borderId="12" xfId="0" applyNumberFormat="1" applyFont="1" applyFill="1" applyBorder="1" applyAlignment="1">
      <alignment horizontal="center" vertical="center" wrapText="1"/>
    </xf>
    <xf numFmtId="0" fontId="1" fillId="4" borderId="1" xfId="9" applyNumberFormat="1" applyFont="1" applyFill="1" applyBorder="1" applyAlignment="1">
      <alignment horizontal="center" vertical="center" wrapText="1"/>
    </xf>
    <xf numFmtId="0" fontId="1" fillId="4" borderId="1" xfId="9" applyNumberFormat="1" applyFont="1" applyFill="1" applyBorder="1" applyAlignment="1">
      <alignment horizontal="center" vertical="center"/>
    </xf>
    <xf numFmtId="3" fontId="22" fillId="4" borderId="6" xfId="0" applyNumberFormat="1" applyFont="1" applyFill="1" applyBorder="1" applyAlignment="1">
      <alignment horizontal="center" vertical="center" wrapText="1"/>
    </xf>
    <xf numFmtId="3" fontId="28" fillId="4" borderId="7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wrapText="1"/>
    </xf>
    <xf numFmtId="0" fontId="18" fillId="8" borderId="13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44" fontId="18" fillId="8" borderId="14" xfId="0" applyNumberFormat="1" applyFont="1" applyFill="1" applyBorder="1" applyAlignment="1">
      <alignment vertical="center" wrapText="1"/>
    </xf>
    <xf numFmtId="164" fontId="23" fillId="9" borderId="16" xfId="0" applyNumberFormat="1" applyFont="1" applyFill="1" applyBorder="1" applyAlignment="1">
      <alignment horizontal="center" vertical="center" wrapText="1"/>
    </xf>
    <xf numFmtId="44" fontId="25" fillId="2" borderId="16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7" borderId="1" xfId="0" applyFont="1" applyFill="1" applyBorder="1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6" fillId="8" borderId="13" xfId="0" applyFont="1" applyFill="1" applyBorder="1" applyAlignment="1">
      <alignment horizontal="left" vertical="center" wrapText="1"/>
    </xf>
    <xf numFmtId="44" fontId="24" fillId="8" borderId="14" xfId="0" applyNumberFormat="1" applyFont="1" applyFill="1" applyBorder="1" applyAlignment="1">
      <alignment horizontal="center" vertical="center" wrapText="1"/>
    </xf>
    <xf numFmtId="44" fontId="24" fillId="8" borderId="15" xfId="0" applyNumberFormat="1" applyFont="1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stakM.UADFD01\AppData\Local\Microsoft\Windows\INetCache\Content.Outlook\2NQO81KL\P&#345;&#237;loha%20&#269;.%201%20k%20SOD_kBOZP-rozpis%20nab&#237;dkov&#233;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ZP IN2 BAL 02-05 2020  VĚŠÍN"/>
    </sheetNames>
    <sheetDataSet>
      <sheetData sheetId="0" refreshError="1">
        <row r="25">
          <cell r="C25" t="str">
            <v>**) cena snížena  podle stanovéné délky stavebních prací ve SoD zhotovitele</v>
          </cell>
          <cell r="O25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workbookViewId="0">
      <selection activeCell="H42" sqref="H42"/>
    </sheetView>
  </sheetViews>
  <sheetFormatPr defaultColWidth="9.140625" defaultRowHeight="12.75" x14ac:dyDescent="0.2"/>
  <cols>
    <col min="1" max="1" width="11.7109375" style="29" bestFit="1" customWidth="1"/>
    <col min="2" max="2" width="5.5703125" style="2" customWidth="1"/>
    <col min="3" max="3" width="71.85546875" style="29" customWidth="1"/>
    <col min="4" max="4" width="21" style="29" customWidth="1"/>
    <col min="5" max="5" width="8.85546875" style="29" customWidth="1"/>
    <col min="6" max="6" width="25.140625" style="29" customWidth="1"/>
    <col min="7" max="7" width="29.28515625" style="29" customWidth="1"/>
    <col min="8" max="8" width="31.85546875" style="29" customWidth="1"/>
    <col min="9" max="9" width="29.28515625" style="29" customWidth="1"/>
    <col min="10" max="10" width="24.85546875" style="29" customWidth="1"/>
    <col min="11" max="11" width="15.7109375" style="29" customWidth="1"/>
    <col min="12" max="12" width="23.85546875" style="29" customWidth="1"/>
    <col min="13" max="13" width="23.7109375" style="29" customWidth="1"/>
    <col min="14" max="14" width="19.5703125" style="29" customWidth="1"/>
    <col min="15" max="15" width="16.7109375" style="29" customWidth="1"/>
    <col min="16" max="16" width="17.85546875" style="29" hidden="1" customWidth="1"/>
    <col min="17" max="17" width="9.140625" style="29" customWidth="1"/>
    <col min="18" max="16384" width="9.140625" style="29"/>
  </cols>
  <sheetData>
    <row r="1" spans="1:17" ht="18" x14ac:dyDescent="0.25">
      <c r="B1" s="5"/>
      <c r="C1" s="9" t="s">
        <v>7</v>
      </c>
      <c r="D1" s="9"/>
      <c r="E1" s="9"/>
      <c r="F1" s="9"/>
      <c r="G1" s="9"/>
      <c r="H1" s="9"/>
      <c r="I1" s="51"/>
      <c r="J1" s="51"/>
      <c r="K1" s="51"/>
      <c r="L1" s="51"/>
      <c r="M1" s="51"/>
      <c r="N1" s="51"/>
      <c r="O1" s="51"/>
    </row>
    <row r="2" spans="1:17" ht="39.75" customHeight="1" x14ac:dyDescent="0.25">
      <c r="C2" s="10" t="s">
        <v>131</v>
      </c>
      <c r="D2" s="10"/>
      <c r="E2" s="10"/>
      <c r="F2" s="9"/>
      <c r="G2" s="35" t="s">
        <v>73</v>
      </c>
      <c r="H2" s="9"/>
      <c r="I2" s="11"/>
      <c r="J2" s="11"/>
      <c r="K2" s="51"/>
      <c r="L2" s="55" t="s">
        <v>72</v>
      </c>
      <c r="M2" s="56"/>
      <c r="N2" s="56"/>
      <c r="O2" s="57"/>
    </row>
    <row r="3" spans="1:17" ht="9" customHeight="1" thickBot="1" x14ac:dyDescent="0.25">
      <c r="C3" s="58"/>
      <c r="D3" s="58"/>
      <c r="E3" s="58"/>
      <c r="F3" s="58"/>
      <c r="G3" s="58"/>
      <c r="H3" s="58"/>
      <c r="I3" s="58"/>
      <c r="J3" s="58"/>
      <c r="K3" s="59"/>
      <c r="L3" s="59"/>
      <c r="M3" s="51"/>
      <c r="N3" s="51"/>
      <c r="O3" s="51"/>
    </row>
    <row r="4" spans="1:17" ht="42.75" customHeight="1" thickBot="1" x14ac:dyDescent="0.25">
      <c r="A4" s="3"/>
      <c r="B4" s="3"/>
      <c r="C4" s="12" t="s">
        <v>12</v>
      </c>
      <c r="D4" s="4" t="s">
        <v>14</v>
      </c>
      <c r="E4" s="13" t="s">
        <v>9</v>
      </c>
      <c r="F4" s="14" t="s">
        <v>8</v>
      </c>
      <c r="G4" s="26" t="s">
        <v>11</v>
      </c>
      <c r="H4" s="28" t="s">
        <v>16</v>
      </c>
      <c r="I4" s="15" t="s">
        <v>0</v>
      </c>
      <c r="J4" s="16" t="s">
        <v>2</v>
      </c>
      <c r="K4" s="17" t="s">
        <v>6</v>
      </c>
      <c r="L4" s="18" t="s">
        <v>1</v>
      </c>
      <c r="M4" s="19" t="s">
        <v>5</v>
      </c>
      <c r="N4" s="20" t="s">
        <v>3</v>
      </c>
      <c r="O4" s="15" t="s">
        <v>4</v>
      </c>
      <c r="Q4" s="7"/>
    </row>
    <row r="5" spans="1:17" ht="63.75" customHeight="1" x14ac:dyDescent="0.2">
      <c r="A5" s="36" t="s">
        <v>77</v>
      </c>
      <c r="B5" s="24" t="s">
        <v>15</v>
      </c>
      <c r="C5" s="52" t="s">
        <v>17</v>
      </c>
      <c r="D5" s="27" t="s">
        <v>28</v>
      </c>
      <c r="E5" s="21" t="s">
        <v>29</v>
      </c>
      <c r="F5" s="43" t="s">
        <v>41</v>
      </c>
      <c r="G5" s="32" t="s">
        <v>10</v>
      </c>
      <c r="H5" s="37" t="s">
        <v>74</v>
      </c>
      <c r="I5" s="38" t="s">
        <v>67</v>
      </c>
      <c r="J5" s="39" t="s">
        <v>102</v>
      </c>
      <c r="K5" s="23">
        <v>120</v>
      </c>
      <c r="L5" s="34" t="s">
        <v>10</v>
      </c>
      <c r="M5" s="34" t="s">
        <v>10</v>
      </c>
      <c r="N5" s="34" t="e">
        <f>L5*M5</f>
        <v>#VALUE!</v>
      </c>
      <c r="O5" s="34" t="e">
        <f>N5*1.21</f>
        <v>#VALUE!</v>
      </c>
      <c r="P5" s="6"/>
      <c r="Q5" s="8"/>
    </row>
    <row r="6" spans="1:17" ht="63.75" customHeight="1" x14ac:dyDescent="0.2">
      <c r="A6" s="36" t="s">
        <v>78</v>
      </c>
      <c r="B6" s="24" t="s">
        <v>15</v>
      </c>
      <c r="C6" s="53" t="s">
        <v>18</v>
      </c>
      <c r="D6" s="27" t="s">
        <v>28</v>
      </c>
      <c r="E6" s="21" t="s">
        <v>29</v>
      </c>
      <c r="F6" s="43" t="s">
        <v>42</v>
      </c>
      <c r="G6" s="32" t="s">
        <v>10</v>
      </c>
      <c r="H6" s="37" t="s">
        <v>74</v>
      </c>
      <c r="I6" s="38" t="s">
        <v>67</v>
      </c>
      <c r="J6" s="39" t="s">
        <v>106</v>
      </c>
      <c r="K6" s="23">
        <v>120</v>
      </c>
      <c r="L6" s="34" t="s">
        <v>10</v>
      </c>
      <c r="M6" s="34" t="s">
        <v>10</v>
      </c>
      <c r="N6" s="34" t="e">
        <f>L6*M6</f>
        <v>#VALUE!</v>
      </c>
      <c r="O6" s="34" t="e">
        <f>N6*1.21</f>
        <v>#VALUE!</v>
      </c>
      <c r="P6" s="6"/>
      <c r="Q6" s="8"/>
    </row>
    <row r="7" spans="1:17" ht="64.5" customHeight="1" x14ac:dyDescent="0.2">
      <c r="A7" s="36" t="s">
        <v>79</v>
      </c>
      <c r="B7" s="24" t="s">
        <v>15</v>
      </c>
      <c r="C7" s="53" t="s">
        <v>19</v>
      </c>
      <c r="D7" s="27" t="s">
        <v>28</v>
      </c>
      <c r="E7" s="21" t="s">
        <v>29</v>
      </c>
      <c r="F7" s="43" t="s">
        <v>43</v>
      </c>
      <c r="G7" s="32" t="s">
        <v>10</v>
      </c>
      <c r="H7" s="37" t="s">
        <v>74</v>
      </c>
      <c r="I7" s="38" t="s">
        <v>67</v>
      </c>
      <c r="J7" s="39" t="s">
        <v>106</v>
      </c>
      <c r="K7" s="23">
        <v>120</v>
      </c>
      <c r="L7" s="34" t="s">
        <v>10</v>
      </c>
      <c r="M7" s="34" t="s">
        <v>10</v>
      </c>
      <c r="N7" s="34" t="e">
        <f>L7*M7</f>
        <v>#VALUE!</v>
      </c>
      <c r="O7" s="34" t="e">
        <f>N7*1.21</f>
        <v>#VALUE!</v>
      </c>
      <c r="P7" s="6"/>
      <c r="Q7" s="8"/>
    </row>
    <row r="8" spans="1:17" ht="57" customHeight="1" x14ac:dyDescent="0.2">
      <c r="A8" s="36" t="s">
        <v>80</v>
      </c>
      <c r="B8" s="24" t="s">
        <v>15</v>
      </c>
      <c r="C8" s="53" t="s">
        <v>117</v>
      </c>
      <c r="D8" s="27" t="s">
        <v>28</v>
      </c>
      <c r="E8" s="21" t="s">
        <v>29</v>
      </c>
      <c r="F8" s="43" t="s">
        <v>123</v>
      </c>
      <c r="G8" s="32" t="s">
        <v>10</v>
      </c>
      <c r="H8" s="37" t="s">
        <v>125</v>
      </c>
      <c r="I8" s="38" t="s">
        <v>122</v>
      </c>
      <c r="J8" s="39" t="s">
        <v>124</v>
      </c>
      <c r="K8" s="23">
        <v>120</v>
      </c>
      <c r="L8" s="34" t="s">
        <v>10</v>
      </c>
      <c r="M8" s="34" t="s">
        <v>10</v>
      </c>
      <c r="N8" s="34" t="e">
        <v>#VALUE!</v>
      </c>
      <c r="O8" s="34" t="e">
        <v>#VALUE!</v>
      </c>
      <c r="P8" s="6"/>
      <c r="Q8" s="8"/>
    </row>
    <row r="9" spans="1:17" ht="59.25" customHeight="1" x14ac:dyDescent="0.2">
      <c r="A9" s="36" t="s">
        <v>81</v>
      </c>
      <c r="B9" s="24" t="s">
        <v>15</v>
      </c>
      <c r="C9" s="53" t="s">
        <v>118</v>
      </c>
      <c r="D9" s="27" t="s">
        <v>28</v>
      </c>
      <c r="E9" s="21" t="s">
        <v>121</v>
      </c>
      <c r="F9" s="43" t="s">
        <v>127</v>
      </c>
      <c r="G9" s="32" t="s">
        <v>10</v>
      </c>
      <c r="H9" s="37" t="s">
        <v>76</v>
      </c>
      <c r="I9" s="38" t="s">
        <v>62</v>
      </c>
      <c r="J9" s="39" t="s">
        <v>126</v>
      </c>
      <c r="K9" s="23">
        <v>120</v>
      </c>
      <c r="L9" s="34" t="s">
        <v>10</v>
      </c>
      <c r="M9" s="34" t="s">
        <v>10</v>
      </c>
      <c r="N9" s="34" t="e">
        <v>#VALUE!</v>
      </c>
      <c r="O9" s="34" t="e">
        <v>#VALUE!</v>
      </c>
      <c r="P9" s="6"/>
      <c r="Q9" s="8"/>
    </row>
    <row r="10" spans="1:17" ht="66" customHeight="1" x14ac:dyDescent="0.2">
      <c r="A10" s="36" t="s">
        <v>82</v>
      </c>
      <c r="B10" s="24" t="s">
        <v>15</v>
      </c>
      <c r="C10" s="52" t="s">
        <v>119</v>
      </c>
      <c r="D10" s="27" t="s">
        <v>28</v>
      </c>
      <c r="E10" s="21" t="s">
        <v>121</v>
      </c>
      <c r="F10" s="43" t="s">
        <v>129</v>
      </c>
      <c r="G10" s="32" t="s">
        <v>10</v>
      </c>
      <c r="H10" s="37" t="s">
        <v>76</v>
      </c>
      <c r="I10" s="38" t="s">
        <v>62</v>
      </c>
      <c r="J10" s="39" t="s">
        <v>128</v>
      </c>
      <c r="K10" s="23">
        <v>120</v>
      </c>
      <c r="L10" s="34" t="s">
        <v>10</v>
      </c>
      <c r="M10" s="34" t="s">
        <v>10</v>
      </c>
      <c r="N10" s="34" t="e">
        <v>#VALUE!</v>
      </c>
      <c r="O10" s="34" t="e">
        <v>#VALUE!</v>
      </c>
      <c r="P10" s="6"/>
      <c r="Q10" s="8"/>
    </row>
    <row r="11" spans="1:17" ht="68.25" customHeight="1" x14ac:dyDescent="0.2">
      <c r="A11" s="36" t="s">
        <v>83</v>
      </c>
      <c r="B11" s="24" t="s">
        <v>15</v>
      </c>
      <c r="C11" s="52" t="s">
        <v>120</v>
      </c>
      <c r="D11" s="27" t="s">
        <v>28</v>
      </c>
      <c r="E11" s="21" t="s">
        <v>116</v>
      </c>
      <c r="F11" s="43" t="s">
        <v>130</v>
      </c>
      <c r="G11" s="32" t="s">
        <v>10</v>
      </c>
      <c r="H11" s="37" t="s">
        <v>76</v>
      </c>
      <c r="I11" s="38" t="s">
        <v>62</v>
      </c>
      <c r="J11" s="39" t="s">
        <v>128</v>
      </c>
      <c r="K11" s="23">
        <v>120</v>
      </c>
      <c r="L11" s="34" t="s">
        <v>10</v>
      </c>
      <c r="M11" s="34" t="s">
        <v>10</v>
      </c>
      <c r="N11" s="34" t="e">
        <v>#VALUE!</v>
      </c>
      <c r="O11" s="34" t="e">
        <v>#VALUE!</v>
      </c>
      <c r="P11" s="6"/>
      <c r="Q11" s="8"/>
    </row>
    <row r="12" spans="1:17" ht="60" customHeight="1" x14ac:dyDescent="0.2">
      <c r="A12" s="36" t="s">
        <v>84</v>
      </c>
      <c r="B12" s="24" t="s">
        <v>15</v>
      </c>
      <c r="C12" s="54" t="s">
        <v>32</v>
      </c>
      <c r="D12" s="27" t="s">
        <v>28</v>
      </c>
      <c r="E12" s="21" t="s">
        <v>66</v>
      </c>
      <c r="F12" s="43" t="s">
        <v>44</v>
      </c>
      <c r="G12" s="32" t="s">
        <v>10</v>
      </c>
      <c r="H12" s="37" t="s">
        <v>76</v>
      </c>
      <c r="I12" s="38" t="s">
        <v>67</v>
      </c>
      <c r="J12" s="39" t="s">
        <v>106</v>
      </c>
      <c r="K12" s="23">
        <v>120</v>
      </c>
      <c r="L12" s="34" t="s">
        <v>10</v>
      </c>
      <c r="M12" s="34" t="s">
        <v>10</v>
      </c>
      <c r="N12" s="34" t="e">
        <f t="shared" ref="N12:N28" si="0">L12*M12</f>
        <v>#VALUE!</v>
      </c>
      <c r="O12" s="34" t="e">
        <f t="shared" ref="O12:O28" si="1">N12*1.21</f>
        <v>#VALUE!</v>
      </c>
      <c r="P12" s="1"/>
      <c r="Q12" s="8"/>
    </row>
    <row r="13" spans="1:17" ht="63" customHeight="1" x14ac:dyDescent="0.2">
      <c r="A13" s="36" t="s">
        <v>85</v>
      </c>
      <c r="B13" s="24" t="s">
        <v>15</v>
      </c>
      <c r="C13" s="54" t="s">
        <v>33</v>
      </c>
      <c r="D13" s="27" t="s">
        <v>28</v>
      </c>
      <c r="E13" s="21" t="s">
        <v>66</v>
      </c>
      <c r="F13" s="43" t="s">
        <v>45</v>
      </c>
      <c r="G13" s="32" t="s">
        <v>10</v>
      </c>
      <c r="H13" s="37" t="s">
        <v>76</v>
      </c>
      <c r="I13" s="38" t="s">
        <v>67</v>
      </c>
      <c r="J13" s="39" t="s">
        <v>106</v>
      </c>
      <c r="K13" s="23">
        <v>120</v>
      </c>
      <c r="L13" s="34" t="s">
        <v>10</v>
      </c>
      <c r="M13" s="34" t="s">
        <v>10</v>
      </c>
      <c r="N13" s="34" t="e">
        <f t="shared" si="0"/>
        <v>#VALUE!</v>
      </c>
      <c r="O13" s="34" t="e">
        <f t="shared" si="1"/>
        <v>#VALUE!</v>
      </c>
      <c r="P13" s="1"/>
      <c r="Q13" s="8"/>
    </row>
    <row r="14" spans="1:17" ht="50.25" customHeight="1" x14ac:dyDescent="0.2">
      <c r="A14" s="36" t="s">
        <v>86</v>
      </c>
      <c r="B14" s="24" t="s">
        <v>15</v>
      </c>
      <c r="C14" s="52" t="s">
        <v>20</v>
      </c>
      <c r="D14" s="27" t="s">
        <v>28</v>
      </c>
      <c r="E14" s="21" t="s">
        <v>66</v>
      </c>
      <c r="F14" s="43" t="s">
        <v>46</v>
      </c>
      <c r="G14" s="32" t="s">
        <v>10</v>
      </c>
      <c r="H14" s="37" t="s">
        <v>76</v>
      </c>
      <c r="I14" s="30" t="s">
        <v>69</v>
      </c>
      <c r="J14" s="39" t="s">
        <v>113</v>
      </c>
      <c r="K14" s="23">
        <v>120</v>
      </c>
      <c r="L14" s="34" t="s">
        <v>10</v>
      </c>
      <c r="M14" s="34" t="s">
        <v>10</v>
      </c>
      <c r="N14" s="34" t="e">
        <f t="shared" si="0"/>
        <v>#VALUE!</v>
      </c>
      <c r="O14" s="34" t="e">
        <f t="shared" si="1"/>
        <v>#VALUE!</v>
      </c>
    </row>
    <row r="15" spans="1:17" ht="56.25" x14ac:dyDescent="0.2">
      <c r="A15" s="36" t="s">
        <v>87</v>
      </c>
      <c r="B15" s="24" t="s">
        <v>15</v>
      </c>
      <c r="C15" s="54" t="s">
        <v>21</v>
      </c>
      <c r="D15" s="27" t="s">
        <v>28</v>
      </c>
      <c r="E15" s="21" t="s">
        <v>66</v>
      </c>
      <c r="F15" s="43" t="s">
        <v>47</v>
      </c>
      <c r="G15" s="32" t="s">
        <v>10</v>
      </c>
      <c r="H15" s="37" t="s">
        <v>76</v>
      </c>
      <c r="I15" s="30" t="s">
        <v>69</v>
      </c>
      <c r="J15" s="39" t="s">
        <v>113</v>
      </c>
      <c r="K15" s="23">
        <v>120</v>
      </c>
      <c r="L15" s="34" t="s">
        <v>10</v>
      </c>
      <c r="M15" s="34" t="s">
        <v>10</v>
      </c>
      <c r="N15" s="34" t="e">
        <f t="shared" si="0"/>
        <v>#VALUE!</v>
      </c>
      <c r="O15" s="34" t="e">
        <f t="shared" si="1"/>
        <v>#VALUE!</v>
      </c>
    </row>
    <row r="16" spans="1:17" ht="36.75" customHeight="1" x14ac:dyDescent="0.2">
      <c r="A16" s="36" t="s">
        <v>88</v>
      </c>
      <c r="B16" s="24" t="s">
        <v>15</v>
      </c>
      <c r="C16" s="54" t="s">
        <v>22</v>
      </c>
      <c r="D16" s="27" t="s">
        <v>28</v>
      </c>
      <c r="E16" s="21" t="s">
        <v>66</v>
      </c>
      <c r="F16" s="43" t="s">
        <v>48</v>
      </c>
      <c r="G16" s="32" t="s">
        <v>10</v>
      </c>
      <c r="H16" s="37" t="s">
        <v>76</v>
      </c>
      <c r="I16" s="30" t="s">
        <v>69</v>
      </c>
      <c r="J16" s="39" t="s">
        <v>113</v>
      </c>
      <c r="K16" s="23">
        <v>120</v>
      </c>
      <c r="L16" s="34" t="s">
        <v>10</v>
      </c>
      <c r="M16" s="34" t="s">
        <v>10</v>
      </c>
      <c r="N16" s="34" t="e">
        <f t="shared" si="0"/>
        <v>#VALUE!</v>
      </c>
      <c r="O16" s="34" t="e">
        <f t="shared" si="1"/>
        <v>#VALUE!</v>
      </c>
    </row>
    <row r="17" spans="1:16" ht="54" customHeight="1" x14ac:dyDescent="0.2">
      <c r="A17" s="36" t="s">
        <v>89</v>
      </c>
      <c r="B17" s="24" t="s">
        <v>15</v>
      </c>
      <c r="C17" s="54" t="s">
        <v>23</v>
      </c>
      <c r="D17" s="27" t="s">
        <v>28</v>
      </c>
      <c r="E17" s="21" t="s">
        <v>66</v>
      </c>
      <c r="F17" s="43" t="s">
        <v>49</v>
      </c>
      <c r="G17" s="32" t="s">
        <v>10</v>
      </c>
      <c r="H17" s="37" t="s">
        <v>76</v>
      </c>
      <c r="I17" s="44" t="s">
        <v>34</v>
      </c>
      <c r="J17" s="39" t="s">
        <v>112</v>
      </c>
      <c r="K17" s="23">
        <v>120</v>
      </c>
      <c r="L17" s="34" t="s">
        <v>10</v>
      </c>
      <c r="M17" s="34" t="s">
        <v>10</v>
      </c>
      <c r="N17" s="34" t="e">
        <f t="shared" si="0"/>
        <v>#VALUE!</v>
      </c>
      <c r="O17" s="34" t="e">
        <f t="shared" si="1"/>
        <v>#VALUE!</v>
      </c>
    </row>
    <row r="18" spans="1:16" ht="46.5" customHeight="1" x14ac:dyDescent="0.2">
      <c r="A18" s="36" t="s">
        <v>90</v>
      </c>
      <c r="B18" s="24" t="s">
        <v>15</v>
      </c>
      <c r="C18" s="54" t="s">
        <v>35</v>
      </c>
      <c r="D18" s="27" t="s">
        <v>28</v>
      </c>
      <c r="E18" s="21" t="s">
        <v>29</v>
      </c>
      <c r="F18" s="43" t="s">
        <v>50</v>
      </c>
      <c r="G18" s="32" t="s">
        <v>10</v>
      </c>
      <c r="H18" s="37" t="s">
        <v>76</v>
      </c>
      <c r="I18" s="44" t="s">
        <v>40</v>
      </c>
      <c r="J18" s="39" t="s">
        <v>111</v>
      </c>
      <c r="K18" s="23">
        <v>120</v>
      </c>
      <c r="L18" s="34" t="s">
        <v>10</v>
      </c>
      <c r="M18" s="34" t="s">
        <v>10</v>
      </c>
      <c r="N18" s="34" t="e">
        <f t="shared" si="0"/>
        <v>#VALUE!</v>
      </c>
      <c r="O18" s="34" t="e">
        <f t="shared" si="1"/>
        <v>#VALUE!</v>
      </c>
    </row>
    <row r="19" spans="1:16" ht="57.75" customHeight="1" x14ac:dyDescent="0.2">
      <c r="A19" s="36" t="s">
        <v>91</v>
      </c>
      <c r="B19" s="24" t="s">
        <v>15</v>
      </c>
      <c r="C19" s="54" t="s">
        <v>36</v>
      </c>
      <c r="D19" s="27" t="s">
        <v>28</v>
      </c>
      <c r="E19" s="21" t="s">
        <v>29</v>
      </c>
      <c r="F19" s="43" t="s">
        <v>51</v>
      </c>
      <c r="G19" s="32" t="s">
        <v>10</v>
      </c>
      <c r="H19" s="37" t="s">
        <v>76</v>
      </c>
      <c r="I19" s="44" t="s">
        <v>40</v>
      </c>
      <c r="J19" s="39" t="s">
        <v>111</v>
      </c>
      <c r="K19" s="23">
        <v>120</v>
      </c>
      <c r="L19" s="34" t="s">
        <v>10</v>
      </c>
      <c r="M19" s="34" t="s">
        <v>10</v>
      </c>
      <c r="N19" s="34" t="e">
        <f t="shared" si="0"/>
        <v>#VALUE!</v>
      </c>
      <c r="O19" s="34" t="e">
        <f t="shared" si="1"/>
        <v>#VALUE!</v>
      </c>
    </row>
    <row r="20" spans="1:16" ht="49.5" customHeight="1" x14ac:dyDescent="0.2">
      <c r="A20" s="36" t="s">
        <v>92</v>
      </c>
      <c r="B20" s="24" t="s">
        <v>15</v>
      </c>
      <c r="C20" s="54" t="s">
        <v>37</v>
      </c>
      <c r="D20" s="27" t="s">
        <v>28</v>
      </c>
      <c r="E20" s="21" t="s">
        <v>29</v>
      </c>
      <c r="F20" s="43" t="s">
        <v>52</v>
      </c>
      <c r="G20" s="32" t="s">
        <v>10</v>
      </c>
      <c r="H20" s="37" t="s">
        <v>76</v>
      </c>
      <c r="I20" s="44" t="s">
        <v>40</v>
      </c>
      <c r="J20" s="39" t="s">
        <v>111</v>
      </c>
      <c r="K20" s="23">
        <v>120</v>
      </c>
      <c r="L20" s="34" t="s">
        <v>10</v>
      </c>
      <c r="M20" s="34" t="s">
        <v>10</v>
      </c>
      <c r="N20" s="34" t="e">
        <f t="shared" si="0"/>
        <v>#VALUE!</v>
      </c>
      <c r="O20" s="34" t="e">
        <f t="shared" si="1"/>
        <v>#VALUE!</v>
      </c>
    </row>
    <row r="21" spans="1:16" ht="45.75" customHeight="1" x14ac:dyDescent="0.2">
      <c r="A21" s="36" t="s">
        <v>93</v>
      </c>
      <c r="B21" s="24" t="s">
        <v>15</v>
      </c>
      <c r="C21" s="54" t="s">
        <v>38</v>
      </c>
      <c r="D21" s="27" t="s">
        <v>28</v>
      </c>
      <c r="E21" s="21" t="s">
        <v>29</v>
      </c>
      <c r="F21" s="43" t="s">
        <v>53</v>
      </c>
      <c r="G21" s="32" t="s">
        <v>10</v>
      </c>
      <c r="H21" s="37" t="s">
        <v>76</v>
      </c>
      <c r="I21" s="44" t="s">
        <v>40</v>
      </c>
      <c r="J21" s="39" t="s">
        <v>111</v>
      </c>
      <c r="K21" s="23">
        <v>120</v>
      </c>
      <c r="L21" s="34" t="s">
        <v>10</v>
      </c>
      <c r="M21" s="34" t="s">
        <v>10</v>
      </c>
      <c r="N21" s="34" t="e">
        <f t="shared" si="0"/>
        <v>#VALUE!</v>
      </c>
      <c r="O21" s="34" t="e">
        <f t="shared" si="1"/>
        <v>#VALUE!</v>
      </c>
    </row>
    <row r="22" spans="1:16" ht="55.5" customHeight="1" x14ac:dyDescent="0.2">
      <c r="A22" s="36" t="s">
        <v>94</v>
      </c>
      <c r="B22" s="24" t="s">
        <v>15</v>
      </c>
      <c r="C22" s="54" t="s">
        <v>39</v>
      </c>
      <c r="D22" s="27" t="s">
        <v>28</v>
      </c>
      <c r="E22" s="21" t="s">
        <v>29</v>
      </c>
      <c r="F22" s="43" t="s">
        <v>54</v>
      </c>
      <c r="G22" s="32" t="s">
        <v>10</v>
      </c>
      <c r="H22" s="37" t="s">
        <v>76</v>
      </c>
      <c r="I22" s="44" t="s">
        <v>40</v>
      </c>
      <c r="J22" s="39" t="s">
        <v>111</v>
      </c>
      <c r="K22" s="23">
        <v>120</v>
      </c>
      <c r="L22" s="34" t="s">
        <v>10</v>
      </c>
      <c r="M22" s="34" t="s">
        <v>10</v>
      </c>
      <c r="N22" s="34" t="e">
        <f t="shared" si="0"/>
        <v>#VALUE!</v>
      </c>
      <c r="O22" s="34" t="e">
        <f t="shared" si="1"/>
        <v>#VALUE!</v>
      </c>
    </row>
    <row r="23" spans="1:16" ht="55.5" customHeight="1" x14ac:dyDescent="0.2">
      <c r="A23" s="36" t="s">
        <v>95</v>
      </c>
      <c r="B23" s="24" t="s">
        <v>15</v>
      </c>
      <c r="C23" s="54" t="s">
        <v>24</v>
      </c>
      <c r="D23" s="27" t="s">
        <v>71</v>
      </c>
      <c r="E23" s="21" t="s">
        <v>66</v>
      </c>
      <c r="F23" s="43" t="s">
        <v>55</v>
      </c>
      <c r="G23" s="32" t="s">
        <v>10</v>
      </c>
      <c r="H23" s="37" t="s">
        <v>76</v>
      </c>
      <c r="I23" s="44" t="s">
        <v>13</v>
      </c>
      <c r="J23" s="39" t="s">
        <v>104</v>
      </c>
      <c r="K23" s="23">
        <v>90</v>
      </c>
      <c r="L23" s="34" t="s">
        <v>10</v>
      </c>
      <c r="M23" s="34" t="s">
        <v>10</v>
      </c>
      <c r="N23" s="34" t="e">
        <v>#VALUE!</v>
      </c>
      <c r="O23" s="34" t="e">
        <v>#VALUE!</v>
      </c>
    </row>
    <row r="24" spans="1:16" ht="70.5" customHeight="1" x14ac:dyDescent="0.2">
      <c r="A24" s="36" t="s">
        <v>96</v>
      </c>
      <c r="B24" s="24" t="s">
        <v>15</v>
      </c>
      <c r="C24" s="54" t="s">
        <v>25</v>
      </c>
      <c r="D24" s="27" t="s">
        <v>71</v>
      </c>
      <c r="E24" s="21" t="s">
        <v>29</v>
      </c>
      <c r="F24" s="43" t="s">
        <v>56</v>
      </c>
      <c r="G24" s="32" t="s">
        <v>10</v>
      </c>
      <c r="H24" s="37" t="s">
        <v>105</v>
      </c>
      <c r="I24" s="38" t="s">
        <v>67</v>
      </c>
      <c r="J24" s="42" t="s">
        <v>107</v>
      </c>
      <c r="K24" s="23">
        <v>210</v>
      </c>
      <c r="L24" s="34" t="s">
        <v>10</v>
      </c>
      <c r="M24" s="34" t="s">
        <v>10</v>
      </c>
      <c r="N24" s="34" t="e">
        <f t="shared" si="0"/>
        <v>#VALUE!</v>
      </c>
      <c r="O24" s="34" t="e">
        <f t="shared" si="1"/>
        <v>#VALUE!</v>
      </c>
    </row>
    <row r="25" spans="1:16" ht="60" customHeight="1" x14ac:dyDescent="0.2">
      <c r="A25" s="36" t="s">
        <v>97</v>
      </c>
      <c r="B25" s="24" t="s">
        <v>15</v>
      </c>
      <c r="C25" s="54" t="s">
        <v>26</v>
      </c>
      <c r="D25" s="27" t="s">
        <v>71</v>
      </c>
      <c r="E25" s="21" t="s">
        <v>30</v>
      </c>
      <c r="F25" s="43" t="s">
        <v>57</v>
      </c>
      <c r="G25" s="32" t="s">
        <v>10</v>
      </c>
      <c r="H25" s="37" t="s">
        <v>114</v>
      </c>
      <c r="I25" s="38" t="s">
        <v>58</v>
      </c>
      <c r="J25" s="42" t="s">
        <v>115</v>
      </c>
      <c r="K25" s="23">
        <v>48</v>
      </c>
      <c r="L25" s="34" t="s">
        <v>10</v>
      </c>
      <c r="M25" s="34" t="s">
        <v>10</v>
      </c>
      <c r="N25" s="34" t="e">
        <f t="shared" si="0"/>
        <v>#VALUE!</v>
      </c>
      <c r="O25" s="34" t="e">
        <f t="shared" si="1"/>
        <v>#VALUE!</v>
      </c>
    </row>
    <row r="26" spans="1:16" ht="48" customHeight="1" x14ac:dyDescent="0.2">
      <c r="A26" s="36" t="s">
        <v>98</v>
      </c>
      <c r="B26" s="24" t="s">
        <v>15</v>
      </c>
      <c r="C26" s="54" t="s">
        <v>27</v>
      </c>
      <c r="D26" s="27" t="s">
        <v>71</v>
      </c>
      <c r="E26" s="21" t="s">
        <v>29</v>
      </c>
      <c r="F26" s="43" t="s">
        <v>31</v>
      </c>
      <c r="G26" s="32" t="s">
        <v>10</v>
      </c>
      <c r="H26" s="37" t="s">
        <v>75</v>
      </c>
      <c r="I26" s="38" t="s">
        <v>68</v>
      </c>
      <c r="J26" s="42" t="s">
        <v>103</v>
      </c>
      <c r="K26" s="23">
        <v>95</v>
      </c>
      <c r="L26" s="34" t="s">
        <v>10</v>
      </c>
      <c r="M26" s="34" t="s">
        <v>10</v>
      </c>
      <c r="N26" s="34" t="e">
        <f t="shared" si="0"/>
        <v>#VALUE!</v>
      </c>
      <c r="O26" s="34" t="e">
        <f t="shared" si="1"/>
        <v>#VALUE!</v>
      </c>
    </row>
    <row r="27" spans="1:16" ht="56.25" x14ac:dyDescent="0.2">
      <c r="A27" s="36" t="s">
        <v>99</v>
      </c>
      <c r="B27" s="24" t="s">
        <v>15</v>
      </c>
      <c r="C27" s="54" t="s">
        <v>59</v>
      </c>
      <c r="D27" s="27" t="s">
        <v>71</v>
      </c>
      <c r="E27" s="21" t="s">
        <v>60</v>
      </c>
      <c r="F27" s="43" t="s">
        <v>61</v>
      </c>
      <c r="G27" s="32" t="s">
        <v>10</v>
      </c>
      <c r="H27" s="37" t="s">
        <v>74</v>
      </c>
      <c r="I27" s="38" t="s">
        <v>62</v>
      </c>
      <c r="J27" s="42" t="s">
        <v>110</v>
      </c>
      <c r="K27" s="23">
        <v>130</v>
      </c>
      <c r="L27" s="34" t="s">
        <v>10</v>
      </c>
      <c r="M27" s="34" t="s">
        <v>10</v>
      </c>
      <c r="N27" s="34" t="e">
        <f t="shared" si="0"/>
        <v>#VALUE!</v>
      </c>
      <c r="O27" s="34" t="e">
        <f t="shared" si="1"/>
        <v>#VALUE!</v>
      </c>
    </row>
    <row r="28" spans="1:16" ht="58.5" customHeight="1" x14ac:dyDescent="0.2">
      <c r="A28" s="36" t="s">
        <v>100</v>
      </c>
      <c r="B28" s="24" t="s">
        <v>15</v>
      </c>
      <c r="C28" s="54" t="s">
        <v>63</v>
      </c>
      <c r="D28" s="27" t="s">
        <v>71</v>
      </c>
      <c r="E28" s="21" t="s">
        <v>66</v>
      </c>
      <c r="F28" s="40" t="s">
        <v>108</v>
      </c>
      <c r="G28" s="32" t="s">
        <v>10</v>
      </c>
      <c r="H28" s="25" t="s">
        <v>65</v>
      </c>
      <c r="I28" s="22" t="s">
        <v>64</v>
      </c>
      <c r="J28" s="41" t="s">
        <v>109</v>
      </c>
      <c r="K28" s="23">
        <v>80</v>
      </c>
      <c r="L28" s="34" t="s">
        <v>10</v>
      </c>
      <c r="M28" s="34" t="s">
        <v>10</v>
      </c>
      <c r="N28" s="34" t="e">
        <f t="shared" si="0"/>
        <v>#VALUE!</v>
      </c>
      <c r="O28" s="34" t="e">
        <f t="shared" si="1"/>
        <v>#VALUE!</v>
      </c>
    </row>
    <row r="29" spans="1:16" ht="32.25" customHeight="1" x14ac:dyDescent="0.2">
      <c r="B29" s="45"/>
      <c r="C29" s="60" t="str">
        <f>'[1]BOZP IN2 BAL 02-05 2020  VĚŠÍN'!C25</f>
        <v>**) cena snížena  podle stanovéné délky stavebních prací ve SoD zhotovitele</v>
      </c>
      <c r="D29" s="60"/>
      <c r="E29" s="60"/>
      <c r="F29" s="60"/>
      <c r="G29" s="60"/>
      <c r="H29" s="46"/>
      <c r="I29" s="47"/>
      <c r="J29" s="61">
        <f>SUM(K5:K28)*1000</f>
        <v>2813000</v>
      </c>
      <c r="K29" s="62"/>
      <c r="L29" s="48"/>
      <c r="M29" s="49" t="s">
        <v>70</v>
      </c>
      <c r="N29" s="50" t="e">
        <f>SUM(N5:N28)</f>
        <v>#VALUE!</v>
      </c>
      <c r="O29" s="50" t="e">
        <f>SUM(O5:O28)</f>
        <v>#VALUE!</v>
      </c>
      <c r="P29" s="29" t="e">
        <f>'[1]BOZP IN2 BAL 02-05 2020  VĚŠÍN'!O25</f>
        <v>#VALUE!</v>
      </c>
    </row>
    <row r="30" spans="1:16" x14ac:dyDescent="0.2">
      <c r="A30" s="31" t="s">
        <v>101</v>
      </c>
      <c r="B30" s="33"/>
      <c r="C30" s="33"/>
      <c r="D30" s="33"/>
      <c r="E30" s="33"/>
      <c r="F30" s="33"/>
    </row>
    <row r="31" spans="1:16" x14ac:dyDescent="0.2">
      <c r="B31" s="29"/>
    </row>
    <row r="32" spans="1:16" x14ac:dyDescent="0.2">
      <c r="B32" s="29"/>
    </row>
    <row r="35" spans="2:7" x14ac:dyDescent="0.2">
      <c r="G35" s="31"/>
    </row>
    <row r="47" spans="2:7" x14ac:dyDescent="0.2">
      <c r="B47" s="29"/>
    </row>
    <row r="48" spans="2:7" x14ac:dyDescent="0.2">
      <c r="B48" s="29"/>
    </row>
    <row r="49" spans="2:2" x14ac:dyDescent="0.2">
      <c r="B49" s="29"/>
    </row>
    <row r="50" spans="2:2" x14ac:dyDescent="0.2">
      <c r="B50" s="29"/>
    </row>
    <row r="51" spans="2:2" x14ac:dyDescent="0.2">
      <c r="B51" s="29"/>
    </row>
    <row r="52" spans="2:2" x14ac:dyDescent="0.2">
      <c r="B52" s="29"/>
    </row>
    <row r="53" spans="2:2" ht="13.5" customHeight="1" x14ac:dyDescent="0.2">
      <c r="B53" s="29"/>
    </row>
    <row r="54" spans="2:2" x14ac:dyDescent="0.2">
      <c r="B54" s="29"/>
    </row>
    <row r="55" spans="2:2" x14ac:dyDescent="0.2">
      <c r="B55" s="29"/>
    </row>
    <row r="56" spans="2:2" x14ac:dyDescent="0.2">
      <c r="B56" s="29"/>
    </row>
    <row r="57" spans="2:2" x14ac:dyDescent="0.2">
      <c r="B57" s="29"/>
    </row>
    <row r="58" spans="2:2" x14ac:dyDescent="0.2">
      <c r="B58" s="29"/>
    </row>
    <row r="59" spans="2:2" x14ac:dyDescent="0.2">
      <c r="B59" s="29"/>
    </row>
    <row r="60" spans="2:2" x14ac:dyDescent="0.2">
      <c r="B60" s="29"/>
    </row>
    <row r="61" spans="2:2" x14ac:dyDescent="0.2">
      <c r="B61" s="29"/>
    </row>
    <row r="62" spans="2:2" x14ac:dyDescent="0.2">
      <c r="B62" s="29"/>
    </row>
    <row r="63" spans="2:2" x14ac:dyDescent="0.2">
      <c r="B63" s="29"/>
    </row>
    <row r="64" spans="2:2" x14ac:dyDescent="0.2">
      <c r="B64" s="29"/>
    </row>
    <row r="65" spans="2:2" x14ac:dyDescent="0.2">
      <c r="B65" s="29"/>
    </row>
    <row r="66" spans="2:2" x14ac:dyDescent="0.2">
      <c r="B66" s="29"/>
    </row>
    <row r="67" spans="2:2" x14ac:dyDescent="0.2">
      <c r="B67" s="29"/>
    </row>
    <row r="68" spans="2:2" x14ac:dyDescent="0.2">
      <c r="B68" s="29"/>
    </row>
    <row r="69" spans="2:2" x14ac:dyDescent="0.2">
      <c r="B69" s="29"/>
    </row>
  </sheetData>
  <mergeCells count="4">
    <mergeCell ref="L2:O2"/>
    <mergeCell ref="C3:L3"/>
    <mergeCell ref="C29:G29"/>
    <mergeCell ref="J29:K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Křemen Josef, Ing.</cp:lastModifiedBy>
  <cp:lastPrinted>2020-06-01T14:44:44Z</cp:lastPrinted>
  <dcterms:created xsi:type="dcterms:W3CDTF">2018-05-30T07:53:01Z</dcterms:created>
  <dcterms:modified xsi:type="dcterms:W3CDTF">2021-02-24T15:59:22Z</dcterms:modified>
</cp:coreProperties>
</file>