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 01.1 - Úvazek zařízení..." sheetId="2" r:id="rId2"/>
    <sheet name="PS 01.2 - Doplnění zaříze..." sheetId="3" r:id="rId3"/>
    <sheet name="PS 01.3 - SZZ ŽST Kasejovice" sheetId="4" r:id="rId4"/>
    <sheet name="PS 01.4 - Dooplnění zaříz..." sheetId="5" r:id="rId5"/>
    <sheet name="PS 01.5 - Doplnění zaříze..." sheetId="6" r:id="rId6"/>
    <sheet name="PS 01.6 - Doplnění zaříze..." sheetId="7" r:id="rId7"/>
    <sheet name="01 - Návěstidla" sheetId="8" r:id="rId8"/>
    <sheet name="02 - Upozorňovadla" sheetId="9" r:id="rId9"/>
    <sheet name="SO 01.1 - Zemní práce v Ž..." sheetId="10" r:id="rId10"/>
    <sheet name="SO 01.2 - Zemní práce v Ž..." sheetId="11" r:id="rId11"/>
    <sheet name="SO 01.3 - Oprava reléové ..." sheetId="12" r:id="rId12"/>
    <sheet name="SO 01.4 - Zemní práce v n..." sheetId="13" r:id="rId13"/>
    <sheet name="VON - Ostatní náklady" sheetId="14" r:id="rId14"/>
    <sheet name="Pokyny pro vyplnění" sheetId="15" r:id="rId15"/>
  </sheets>
  <definedNames>
    <definedName name="_xlnm.Print_Area" localSheetId="0">'Rekapitulace zakázky'!$D$4:$AO$36,'Rekapitulace zakázky'!$C$42:$AQ$71</definedName>
    <definedName name="_xlnm.Print_Titles" localSheetId="0">'Rekapitulace zakázky'!$52:$52</definedName>
    <definedName name="_xlnm._FilterDatabase" localSheetId="1" hidden="1">'PS 01.1 - Úvazek zařízení...'!$C$88:$K$169</definedName>
    <definedName name="_xlnm.Print_Area" localSheetId="1">'PS 01.1 - Úvazek zařízení...'!$C$4:$J$41,'PS 01.1 - Úvazek zařízení...'!$C$47:$J$68,'PS 01.1 - Úvazek zařízení...'!$C$74:$K$169</definedName>
    <definedName name="_xlnm.Print_Titles" localSheetId="1">'PS 01.1 - Úvazek zařízení...'!$88:$88</definedName>
    <definedName name="_xlnm._FilterDatabase" localSheetId="2" hidden="1">'PS 01.2 - Doplnění zaříze...'!$C$87:$K$134</definedName>
    <definedName name="_xlnm.Print_Area" localSheetId="2">'PS 01.2 - Doplnění zaříze...'!$C$4:$J$41,'PS 01.2 - Doplnění zaříze...'!$C$47:$J$67,'PS 01.2 - Doplnění zaříze...'!$C$73:$K$134</definedName>
    <definedName name="_xlnm.Print_Titles" localSheetId="2">'PS 01.2 - Doplnění zaříze...'!$87:$87</definedName>
    <definedName name="_xlnm._FilterDatabase" localSheetId="3" hidden="1">'PS 01.3 - SZZ ŽST Kasejovice'!$C$88:$K$301</definedName>
    <definedName name="_xlnm.Print_Area" localSheetId="3">'PS 01.3 - SZZ ŽST Kasejovice'!$C$4:$J$41,'PS 01.3 - SZZ ŽST Kasejovice'!$C$47:$J$68,'PS 01.3 - SZZ ŽST Kasejovice'!$C$74:$K$301</definedName>
    <definedName name="_xlnm.Print_Titles" localSheetId="3">'PS 01.3 - SZZ ŽST Kasejovice'!$88:$88</definedName>
    <definedName name="_xlnm._FilterDatabase" localSheetId="4" hidden="1">'PS 01.4 - Dooplnění zaříz...'!$C$88:$K$212</definedName>
    <definedName name="_xlnm.Print_Area" localSheetId="4">'PS 01.4 - Dooplnění zaříz...'!$C$4:$J$41,'PS 01.4 - Dooplnění zaříz...'!$C$47:$J$68,'PS 01.4 - Dooplnění zaříz...'!$C$74:$K$212</definedName>
    <definedName name="_xlnm.Print_Titles" localSheetId="4">'PS 01.4 - Dooplnění zaříz...'!$88:$88</definedName>
    <definedName name="_xlnm._FilterDatabase" localSheetId="5" hidden="1">'PS 01.5 - Doplnění zaříze...'!$C$87:$K$134</definedName>
    <definedName name="_xlnm.Print_Area" localSheetId="5">'PS 01.5 - Doplnění zaříze...'!$C$4:$J$41,'PS 01.5 - Doplnění zaříze...'!$C$47:$J$67,'PS 01.5 - Doplnění zaříze...'!$C$73:$K$134</definedName>
    <definedName name="_xlnm.Print_Titles" localSheetId="5">'PS 01.5 - Doplnění zaříze...'!$87:$87</definedName>
    <definedName name="_xlnm._FilterDatabase" localSheetId="6" hidden="1">'PS 01.6 - Doplnění zaříze...'!$C$87:$K$143</definedName>
    <definedName name="_xlnm.Print_Area" localSheetId="6">'PS 01.6 - Doplnění zaříze...'!$C$4:$J$41,'PS 01.6 - Doplnění zaříze...'!$C$47:$J$67,'PS 01.6 - Doplnění zaříze...'!$C$73:$K$143</definedName>
    <definedName name="_xlnm.Print_Titles" localSheetId="6">'PS 01.6 - Doplnění zaříze...'!$87:$87</definedName>
    <definedName name="_xlnm._FilterDatabase" localSheetId="7" hidden="1">'01 - Návěstidla'!$C$85:$K$101</definedName>
    <definedName name="_xlnm.Print_Area" localSheetId="7">'01 - Návěstidla'!$C$4:$J$41,'01 - Návěstidla'!$C$47:$J$65,'01 - Návěstidla'!$C$71:$K$101</definedName>
    <definedName name="_xlnm.Print_Titles" localSheetId="7">'01 - Návěstidla'!$85:$85</definedName>
    <definedName name="_xlnm._FilterDatabase" localSheetId="8" hidden="1">'02 - Upozorňovadla'!$C$85:$K$107</definedName>
    <definedName name="_xlnm.Print_Area" localSheetId="8">'02 - Upozorňovadla'!$C$4:$J$41,'02 - Upozorňovadla'!$C$47:$J$65,'02 - Upozorňovadla'!$C$71:$K$107</definedName>
    <definedName name="_xlnm.Print_Titles" localSheetId="8">'02 - Upozorňovadla'!$85:$85</definedName>
    <definedName name="_xlnm._FilterDatabase" localSheetId="9" hidden="1">'SO 01.1 - Zemní práce v Ž...'!$C$86:$K$97</definedName>
    <definedName name="_xlnm.Print_Area" localSheetId="9">'SO 01.1 - Zemní práce v Ž...'!$C$4:$J$41,'SO 01.1 - Zemní práce v Ž...'!$C$47:$J$66,'SO 01.1 - Zemní práce v Ž...'!$C$72:$K$97</definedName>
    <definedName name="_xlnm.Print_Titles" localSheetId="9">'SO 01.1 - Zemní práce v Ž...'!$86:$86</definedName>
    <definedName name="_xlnm._FilterDatabase" localSheetId="10" hidden="1">'SO 01.2 - Zemní práce v Ž...'!$C$86:$K$109</definedName>
    <definedName name="_xlnm.Print_Area" localSheetId="10">'SO 01.2 - Zemní práce v Ž...'!$C$4:$J$41,'SO 01.2 - Zemní práce v Ž...'!$C$47:$J$66,'SO 01.2 - Zemní práce v Ž...'!$C$72:$K$109</definedName>
    <definedName name="_xlnm.Print_Titles" localSheetId="10">'SO 01.2 - Zemní práce v Ž...'!$86:$86</definedName>
    <definedName name="_xlnm._FilterDatabase" localSheetId="11" hidden="1">'SO 01.3 - Oprava reléové ...'!$C$91:$K$153</definedName>
    <definedName name="_xlnm.Print_Area" localSheetId="11">'SO 01.3 - Oprava reléové ...'!$C$4:$J$41,'SO 01.3 - Oprava reléové ...'!$C$47:$J$71,'SO 01.3 - Oprava reléové ...'!$C$77:$K$153</definedName>
    <definedName name="_xlnm.Print_Titles" localSheetId="11">'SO 01.3 - Oprava reléové ...'!$91:$91</definedName>
    <definedName name="_xlnm._FilterDatabase" localSheetId="12" hidden="1">'SO 01.4 - Zemní práce v n...'!$C$86:$K$108</definedName>
    <definedName name="_xlnm.Print_Area" localSheetId="12">'SO 01.4 - Zemní práce v n...'!$C$4:$J$41,'SO 01.4 - Zemní práce v n...'!$C$47:$J$66,'SO 01.4 - Zemní práce v n...'!$C$72:$K$108</definedName>
    <definedName name="_xlnm.Print_Titles" localSheetId="12">'SO 01.4 - Zemní práce v n...'!$86:$86</definedName>
    <definedName name="_xlnm._FilterDatabase" localSheetId="13" hidden="1">'VON - Ostatní náklady'!$C$78:$K$92</definedName>
    <definedName name="_xlnm.Print_Area" localSheetId="13">'VON - Ostatní náklady'!$C$4:$J$39,'VON - Ostatní náklady'!$C$45:$J$60,'VON - Ostatní náklady'!$C$66:$K$92</definedName>
    <definedName name="_xlnm.Print_Titles" localSheetId="13">'VON - Ostatní náklady'!$78:$78</definedName>
  </definedNames>
  <calcPr/>
</workbook>
</file>

<file path=xl/calcChain.xml><?xml version="1.0" encoding="utf-8"?>
<calcChain xmlns="http://schemas.openxmlformats.org/spreadsheetml/2006/main">
  <c i="14" l="1" r="P79"/>
  <c i="1" r="AU70"/>
  <c i="14" r="J37"/>
  <c r="J36"/>
  <c i="1" r="AY70"/>
  <c i="14" r="J35"/>
  <c i="1" r="AX70"/>
  <c i="14"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F73"/>
  <c r="E71"/>
  <c r="F52"/>
  <c r="E50"/>
  <c r="J24"/>
  <c r="E24"/>
  <c r="J55"/>
  <c r="J23"/>
  <c r="J21"/>
  <c r="E21"/>
  <c r="J75"/>
  <c r="J20"/>
  <c r="J18"/>
  <c r="E18"/>
  <c r="F55"/>
  <c r="J17"/>
  <c r="J15"/>
  <c r="E15"/>
  <c r="F54"/>
  <c r="J14"/>
  <c r="J12"/>
  <c r="J73"/>
  <c r="E7"/>
  <c r="E69"/>
  <c i="13" r="J39"/>
  <c r="J38"/>
  <c i="1" r="AY69"/>
  <c i="13" r="J37"/>
  <c i="1" r="AX69"/>
  <c i="13"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F81"/>
  <c r="E79"/>
  <c r="F56"/>
  <c r="E54"/>
  <c r="J26"/>
  <c r="E26"/>
  <c r="J84"/>
  <c r="J25"/>
  <c r="J23"/>
  <c r="E23"/>
  <c r="J83"/>
  <c r="J22"/>
  <c r="J20"/>
  <c r="E20"/>
  <c r="F59"/>
  <c r="J19"/>
  <c r="J17"/>
  <c r="E17"/>
  <c r="F83"/>
  <c r="J16"/>
  <c r="J14"/>
  <c r="J56"/>
  <c r="E7"/>
  <c r="E75"/>
  <c i="12" r="J39"/>
  <c r="J38"/>
  <c i="1" r="AY68"/>
  <c i="12" r="J37"/>
  <c i="1" r="AX68"/>
  <c i="12"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T103"/>
  <c r="R104"/>
  <c r="R103"/>
  <c r="P104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F86"/>
  <c r="E84"/>
  <c r="F56"/>
  <c r="E54"/>
  <c r="J26"/>
  <c r="E26"/>
  <c r="J89"/>
  <c r="J25"/>
  <c r="J23"/>
  <c r="E23"/>
  <c r="J88"/>
  <c r="J22"/>
  <c r="J20"/>
  <c r="E20"/>
  <c r="F89"/>
  <c r="J19"/>
  <c r="J17"/>
  <c r="E17"/>
  <c r="F58"/>
  <c r="J16"/>
  <c r="J14"/>
  <c r="J86"/>
  <c r="E7"/>
  <c r="E80"/>
  <c i="11" r="J39"/>
  <c r="J38"/>
  <c i="1" r="AY67"/>
  <c i="11" r="J37"/>
  <c i="1" r="AX67"/>
  <c i="11"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F81"/>
  <c r="E79"/>
  <c r="F56"/>
  <c r="E54"/>
  <c r="J26"/>
  <c r="E26"/>
  <c r="J84"/>
  <c r="J25"/>
  <c r="J23"/>
  <c r="E23"/>
  <c r="J83"/>
  <c r="J22"/>
  <c r="J20"/>
  <c r="E20"/>
  <c r="F84"/>
  <c r="J19"/>
  <c r="J17"/>
  <c r="E17"/>
  <c r="F58"/>
  <c r="J16"/>
  <c r="J14"/>
  <c r="J81"/>
  <c r="E7"/>
  <c r="E75"/>
  <c i="10" r="J39"/>
  <c r="J38"/>
  <c i="1" r="AY66"/>
  <c i="10" r="J37"/>
  <c i="1" r="AX66"/>
  <c i="10"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F81"/>
  <c r="E79"/>
  <c r="F56"/>
  <c r="E54"/>
  <c r="J26"/>
  <c r="E26"/>
  <c r="J84"/>
  <c r="J25"/>
  <c r="J23"/>
  <c r="E23"/>
  <c r="J83"/>
  <c r="J22"/>
  <c r="J20"/>
  <c r="E20"/>
  <c r="F59"/>
  <c r="J19"/>
  <c r="J17"/>
  <c r="E17"/>
  <c r="F83"/>
  <c r="J16"/>
  <c r="J14"/>
  <c r="J56"/>
  <c r="E7"/>
  <c r="E75"/>
  <c i="9" r="J39"/>
  <c r="J38"/>
  <c i="1" r="AY64"/>
  <c i="9" r="J37"/>
  <c i="1" r="AX64"/>
  <c i="9"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F80"/>
  <c r="E78"/>
  <c r="F56"/>
  <c r="E54"/>
  <c r="J26"/>
  <c r="E26"/>
  <c r="J59"/>
  <c r="J25"/>
  <c r="J23"/>
  <c r="E23"/>
  <c r="J82"/>
  <c r="J22"/>
  <c r="J20"/>
  <c r="E20"/>
  <c r="F83"/>
  <c r="J19"/>
  <c r="J17"/>
  <c r="E17"/>
  <c r="F58"/>
  <c r="J16"/>
  <c r="J14"/>
  <c r="J80"/>
  <c r="E7"/>
  <c r="E50"/>
  <c i="8" r="J39"/>
  <c r="J38"/>
  <c i="1" r="AY63"/>
  <c i="8" r="J37"/>
  <c i="1" r="AX63"/>
  <c i="8"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F80"/>
  <c r="E78"/>
  <c r="F56"/>
  <c r="E54"/>
  <c r="J26"/>
  <c r="E26"/>
  <c r="J59"/>
  <c r="J25"/>
  <c r="J23"/>
  <c r="E23"/>
  <c r="J82"/>
  <c r="J22"/>
  <c r="J20"/>
  <c r="E20"/>
  <c r="F59"/>
  <c r="J19"/>
  <c r="J17"/>
  <c r="E17"/>
  <c r="F82"/>
  <c r="J16"/>
  <c r="J14"/>
  <c r="J80"/>
  <c r="E7"/>
  <c r="E50"/>
  <c i="7" r="J39"/>
  <c r="J38"/>
  <c i="1" r="AY61"/>
  <c i="7" r="J37"/>
  <c i="1" r="AX61"/>
  <c i="7"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F82"/>
  <c r="E80"/>
  <c r="F56"/>
  <c r="E54"/>
  <c r="J26"/>
  <c r="E26"/>
  <c r="J59"/>
  <c r="J25"/>
  <c r="J23"/>
  <c r="E23"/>
  <c r="J84"/>
  <c r="J22"/>
  <c r="J20"/>
  <c r="E20"/>
  <c r="F59"/>
  <c r="J19"/>
  <c r="J17"/>
  <c r="E17"/>
  <c r="F84"/>
  <c r="J16"/>
  <c r="J14"/>
  <c r="J82"/>
  <c r="E7"/>
  <c r="E76"/>
  <c i="6" r="J39"/>
  <c r="J38"/>
  <c i="1" r="AY60"/>
  <c i="6" r="J37"/>
  <c i="1" r="AX60"/>
  <c i="6"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F82"/>
  <c r="E80"/>
  <c r="F56"/>
  <c r="E54"/>
  <c r="J26"/>
  <c r="E26"/>
  <c r="J59"/>
  <c r="J25"/>
  <c r="J23"/>
  <c r="E23"/>
  <c r="J58"/>
  <c r="J22"/>
  <c r="J20"/>
  <c r="E20"/>
  <c r="F85"/>
  <c r="J19"/>
  <c r="J17"/>
  <c r="E17"/>
  <c r="F84"/>
  <c r="J16"/>
  <c r="J14"/>
  <c r="J56"/>
  <c r="E7"/>
  <c r="E76"/>
  <c i="5" r="J39"/>
  <c r="J38"/>
  <c i="1" r="AY59"/>
  <c i="5" r="J37"/>
  <c i="1" r="AX59"/>
  <c i="5"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F83"/>
  <c r="E81"/>
  <c r="F56"/>
  <c r="E54"/>
  <c r="J26"/>
  <c r="E26"/>
  <c r="J86"/>
  <c r="J25"/>
  <c r="J23"/>
  <c r="E23"/>
  <c r="J85"/>
  <c r="J22"/>
  <c r="J20"/>
  <c r="E20"/>
  <c r="F59"/>
  <c r="J19"/>
  <c r="J17"/>
  <c r="E17"/>
  <c r="F85"/>
  <c r="J16"/>
  <c r="J14"/>
  <c r="J56"/>
  <c r="E7"/>
  <c r="E50"/>
  <c i="4" r="J39"/>
  <c r="J38"/>
  <c i="1" r="AY58"/>
  <c i="4" r="J37"/>
  <c i="1" r="AX58"/>
  <c i="4" r="BI301"/>
  <c r="BH301"/>
  <c r="BG301"/>
  <c r="BF301"/>
  <c r="T301"/>
  <c r="R301"/>
  <c r="P301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F83"/>
  <c r="E81"/>
  <c r="F56"/>
  <c r="E54"/>
  <c r="J26"/>
  <c r="E26"/>
  <c r="J59"/>
  <c r="J25"/>
  <c r="J23"/>
  <c r="E23"/>
  <c r="J85"/>
  <c r="J22"/>
  <c r="J20"/>
  <c r="E20"/>
  <c r="F86"/>
  <c r="J19"/>
  <c r="J17"/>
  <c r="E17"/>
  <c r="F58"/>
  <c r="J16"/>
  <c r="J14"/>
  <c r="J83"/>
  <c r="E7"/>
  <c r="E77"/>
  <c i="3" r="J39"/>
  <c r="J38"/>
  <c i="1" r="AY57"/>
  <c i="3" r="J37"/>
  <c i="1" r="AX57"/>
  <c i="3"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F82"/>
  <c r="E80"/>
  <c r="F56"/>
  <c r="E54"/>
  <c r="J26"/>
  <c r="E26"/>
  <c r="J85"/>
  <c r="J25"/>
  <c r="J23"/>
  <c r="E23"/>
  <c r="J58"/>
  <c r="J22"/>
  <c r="J20"/>
  <c r="E20"/>
  <c r="F85"/>
  <c r="J19"/>
  <c r="J17"/>
  <c r="E17"/>
  <c r="F84"/>
  <c r="J16"/>
  <c r="J14"/>
  <c r="J56"/>
  <c r="E7"/>
  <c r="E76"/>
  <c i="2" r="J39"/>
  <c r="J38"/>
  <c i="1" r="AY56"/>
  <c i="2" r="J37"/>
  <c i="1" r="AX56"/>
  <c i="2"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F83"/>
  <c r="E81"/>
  <c r="F56"/>
  <c r="E54"/>
  <c r="J26"/>
  <c r="E26"/>
  <c r="J86"/>
  <c r="J25"/>
  <c r="J23"/>
  <c r="E23"/>
  <c r="J85"/>
  <c r="J22"/>
  <c r="J20"/>
  <c r="E20"/>
  <c r="F86"/>
  <c r="J19"/>
  <c r="J17"/>
  <c r="E17"/>
  <c r="F85"/>
  <c r="J16"/>
  <c r="J14"/>
  <c r="J83"/>
  <c r="E7"/>
  <c r="E50"/>
  <c i="1" r="L50"/>
  <c r="AM50"/>
  <c r="AM49"/>
  <c r="L49"/>
  <c r="AM47"/>
  <c r="L47"/>
  <c r="L45"/>
  <c r="L44"/>
  <c i="14" r="BK92"/>
  <c r="BK91"/>
  <c r="J90"/>
  <c r="J88"/>
  <c r="BK86"/>
  <c r="J84"/>
  <c r="BK82"/>
  <c r="J80"/>
  <c i="13" r="BK108"/>
  <c r="BK105"/>
  <c r="J104"/>
  <c r="J103"/>
  <c r="J102"/>
  <c r="BK100"/>
  <c r="BK98"/>
  <c r="BK97"/>
  <c r="BK93"/>
  <c r="BK92"/>
  <c r="BK91"/>
  <c r="J90"/>
  <c i="12" r="J150"/>
  <c r="BK149"/>
  <c r="BK146"/>
  <c r="J144"/>
  <c r="J143"/>
  <c r="BK140"/>
  <c r="BK139"/>
  <c r="BK138"/>
  <c r="J137"/>
  <c r="J136"/>
  <c r="BK129"/>
  <c r="J124"/>
  <c r="BK119"/>
  <c r="J118"/>
  <c r="BK115"/>
  <c r="J113"/>
  <c r="J111"/>
  <c r="J109"/>
  <c r="BK108"/>
  <c r="BK104"/>
  <c r="BK99"/>
  <c r="J97"/>
  <c r="BK95"/>
  <c i="11" r="J109"/>
  <c r="BK107"/>
  <c r="J106"/>
  <c r="BK102"/>
  <c r="BK101"/>
  <c r="J99"/>
  <c r="J97"/>
  <c r="J93"/>
  <c r="J92"/>
  <c r="J91"/>
  <c r="BK90"/>
  <c i="10" r="BK96"/>
  <c r="J90"/>
  <c i="9" r="J104"/>
  <c r="BK102"/>
  <c r="J98"/>
  <c r="BK96"/>
  <c r="BK92"/>
  <c r="J88"/>
  <c i="8" r="J98"/>
  <c r="J94"/>
  <c r="J92"/>
  <c r="J88"/>
  <c i="7" r="J143"/>
  <c r="BK139"/>
  <c r="J138"/>
  <c r="BK136"/>
  <c r="BK134"/>
  <c r="J130"/>
  <c r="J129"/>
  <c r="BK127"/>
  <c r="J126"/>
  <c r="BK125"/>
  <c r="J123"/>
  <c r="BK121"/>
  <c r="BK116"/>
  <c r="BK115"/>
  <c r="BK113"/>
  <c r="BK103"/>
  <c r="J97"/>
  <c r="J95"/>
  <c r="BK94"/>
  <c r="BK93"/>
  <c r="BK92"/>
  <c r="J92"/>
  <c r="J91"/>
  <c r="BK90"/>
  <c i="6" r="J129"/>
  <c r="BK128"/>
  <c r="J127"/>
  <c r="BK126"/>
  <c r="J125"/>
  <c r="J124"/>
  <c r="J121"/>
  <c r="J119"/>
  <c r="BK118"/>
  <c r="BK117"/>
  <c r="J115"/>
  <c r="BK113"/>
  <c r="BK112"/>
  <c r="J110"/>
  <c r="BK108"/>
  <c r="BK106"/>
  <c r="BK104"/>
  <c r="J103"/>
  <c r="J101"/>
  <c r="J99"/>
  <c r="BK98"/>
  <c r="J94"/>
  <c r="BK93"/>
  <c r="J92"/>
  <c r="BK90"/>
  <c i="5" r="BK205"/>
  <c r="J204"/>
  <c r="BK198"/>
  <c r="J197"/>
  <c r="BK193"/>
  <c r="J192"/>
  <c r="BK191"/>
  <c r="J189"/>
  <c r="BK183"/>
  <c r="BK182"/>
  <c r="J181"/>
  <c r="BK179"/>
  <c r="J178"/>
  <c r="BK177"/>
  <c r="J175"/>
  <c r="BK170"/>
  <c r="BK169"/>
  <c r="J166"/>
  <c r="BK159"/>
  <c r="J156"/>
  <c r="BK155"/>
  <c r="J153"/>
  <c r="BK152"/>
  <c r="J151"/>
  <c r="BK147"/>
  <c r="J146"/>
  <c r="BK145"/>
  <c r="J144"/>
  <c r="J141"/>
  <c r="BK140"/>
  <c r="BK137"/>
  <c r="J136"/>
  <c r="BK135"/>
  <c r="J133"/>
  <c r="BK132"/>
  <c r="BK128"/>
  <c r="BK127"/>
  <c r="BK125"/>
  <c r="BK123"/>
  <c r="J122"/>
  <c r="BK121"/>
  <c r="BK120"/>
  <c r="BK119"/>
  <c r="J118"/>
  <c r="J116"/>
  <c r="BK114"/>
  <c r="BK113"/>
  <c r="J109"/>
  <c r="BK107"/>
  <c r="BK104"/>
  <c r="BK103"/>
  <c r="BK101"/>
  <c r="J100"/>
  <c r="J96"/>
  <c r="J92"/>
  <c i="4" r="BK301"/>
  <c r="J301"/>
  <c r="BK300"/>
  <c r="J300"/>
  <c r="J298"/>
  <c r="J295"/>
  <c r="BK293"/>
  <c r="BK291"/>
  <c r="J283"/>
  <c r="BK280"/>
  <c r="J279"/>
  <c r="BK276"/>
  <c r="BK274"/>
  <c r="J273"/>
  <c r="BK272"/>
  <c r="BK269"/>
  <c r="BK268"/>
  <c r="J267"/>
  <c r="J264"/>
  <c r="BK260"/>
  <c r="J255"/>
  <c r="J252"/>
  <c r="BK251"/>
  <c r="J250"/>
  <c r="J248"/>
  <c r="J245"/>
  <c r="BK244"/>
  <c r="BK242"/>
  <c r="BK241"/>
  <c r="BK240"/>
  <c r="J234"/>
  <c r="J230"/>
  <c r="BK228"/>
  <c r="BK226"/>
  <c r="J225"/>
  <c r="J221"/>
  <c r="BK219"/>
  <c r="J216"/>
  <c r="BK215"/>
  <c r="BK213"/>
  <c r="BK208"/>
  <c r="BK206"/>
  <c r="BK205"/>
  <c r="BK202"/>
  <c r="BK198"/>
  <c r="J197"/>
  <c r="BK195"/>
  <c r="BK194"/>
  <c r="BK193"/>
  <c r="BK191"/>
  <c r="J187"/>
  <c r="BK184"/>
  <c r="BK182"/>
  <c r="BK180"/>
  <c r="BK179"/>
  <c r="BK170"/>
  <c r="BK168"/>
  <c r="J167"/>
  <c r="BK166"/>
  <c r="J158"/>
  <c r="BK156"/>
  <c r="BK154"/>
  <c r="BK152"/>
  <c r="J151"/>
  <c r="BK149"/>
  <c r="J147"/>
  <c r="J146"/>
  <c r="J144"/>
  <c r="BK143"/>
  <c r="J141"/>
  <c r="BK139"/>
  <c r="BK136"/>
  <c r="J133"/>
  <c r="BK130"/>
  <c r="J129"/>
  <c r="BK128"/>
  <c r="J125"/>
  <c r="J122"/>
  <c r="J121"/>
  <c r="J118"/>
  <c r="BK116"/>
  <c r="J114"/>
  <c r="BK113"/>
  <c r="BK109"/>
  <c r="J108"/>
  <c r="BK107"/>
  <c r="J106"/>
  <c r="BK105"/>
  <c r="J104"/>
  <c r="BK103"/>
  <c r="J102"/>
  <c r="BK100"/>
  <c r="BK99"/>
  <c r="BK98"/>
  <c r="J95"/>
  <c r="J93"/>
  <c r="J92"/>
  <c r="J91"/>
  <c i="3" r="BK134"/>
  <c r="BK133"/>
  <c r="BK131"/>
  <c r="J129"/>
  <c r="J128"/>
  <c r="J127"/>
  <c r="J124"/>
  <c r="J122"/>
  <c r="J121"/>
  <c r="BK118"/>
  <c r="J113"/>
  <c r="J112"/>
  <c r="BK110"/>
  <c r="BK108"/>
  <c r="BK106"/>
  <c r="J104"/>
  <c r="BK103"/>
  <c r="BK102"/>
  <c r="BK101"/>
  <c r="J99"/>
  <c r="J98"/>
  <c r="BK95"/>
  <c r="J94"/>
  <c r="J93"/>
  <c r="J91"/>
  <c r="J90"/>
  <c i="2" r="J157"/>
  <c r="J156"/>
  <c r="BK151"/>
  <c r="BK150"/>
  <c r="J148"/>
  <c r="BK147"/>
  <c r="J145"/>
  <c r="J141"/>
  <c r="BK140"/>
  <c r="J136"/>
  <c r="BK133"/>
  <c r="BK132"/>
  <c r="BK127"/>
  <c r="BK125"/>
  <c r="J121"/>
  <c r="J120"/>
  <c r="BK118"/>
  <c r="BK117"/>
  <c r="J116"/>
  <c r="BK109"/>
  <c r="BK108"/>
  <c r="J107"/>
  <c r="BK106"/>
  <c r="J102"/>
  <c r="BK101"/>
  <c r="BK95"/>
  <c r="BK93"/>
  <c i="14" r="J92"/>
  <c r="J91"/>
  <c r="BK90"/>
  <c r="BK88"/>
  <c r="J86"/>
  <c r="BK84"/>
  <c r="J82"/>
  <c r="BK80"/>
  <c i="13" r="J108"/>
  <c r="BK107"/>
  <c r="BK106"/>
  <c r="BK104"/>
  <c r="BK102"/>
  <c r="BK101"/>
  <c r="J99"/>
  <c r="J97"/>
  <c r="J92"/>
  <c r="J91"/>
  <c i="12" r="BK153"/>
  <c r="J151"/>
  <c r="J148"/>
  <c r="J145"/>
  <c r="BK142"/>
  <c r="J140"/>
  <c r="J138"/>
  <c r="J133"/>
  <c r="BK131"/>
  <c r="BK130"/>
  <c r="J129"/>
  <c r="J128"/>
  <c r="J123"/>
  <c r="BK121"/>
  <c r="BK120"/>
  <c r="BK118"/>
  <c r="BK116"/>
  <c r="BK112"/>
  <c r="J108"/>
  <c r="BK106"/>
  <c r="BK101"/>
  <c r="J100"/>
  <c i="11" r="BK109"/>
  <c r="BK108"/>
  <c r="J107"/>
  <c r="J105"/>
  <c r="J103"/>
  <c r="J100"/>
  <c r="J98"/>
  <c r="BK93"/>
  <c r="BK91"/>
  <c r="J90"/>
  <c i="10" r="BK97"/>
  <c r="J96"/>
  <c r="J94"/>
  <c r="BK90"/>
  <c i="9" r="J106"/>
  <c r="BK104"/>
  <c i="8" r="BK100"/>
  <c r="BK94"/>
  <c r="BK92"/>
  <c r="J90"/>
  <c i="7" r="BK137"/>
  <c r="J136"/>
  <c r="BK135"/>
  <c r="BK133"/>
  <c r="J132"/>
  <c r="J124"/>
  <c r="BK123"/>
  <c r="BK122"/>
  <c r="J121"/>
  <c r="BK120"/>
  <c r="J119"/>
  <c r="J117"/>
  <c r="BK112"/>
  <c r="BK111"/>
  <c r="BK109"/>
  <c r="J107"/>
  <c r="J104"/>
  <c r="BK101"/>
  <c r="BK100"/>
  <c r="BK96"/>
  <c r="J90"/>
  <c i="6" r="BK134"/>
  <c r="J133"/>
  <c r="BK129"/>
  <c r="J128"/>
  <c r="BK127"/>
  <c r="J126"/>
  <c r="BK124"/>
  <c r="J120"/>
  <c r="BK119"/>
  <c r="J116"/>
  <c r="J112"/>
  <c r="J111"/>
  <c r="BK110"/>
  <c r="J109"/>
  <c r="J107"/>
  <c r="J106"/>
  <c r="J105"/>
  <c r="BK102"/>
  <c r="J100"/>
  <c r="J97"/>
  <c r="BK96"/>
  <c r="J93"/>
  <c r="BK91"/>
  <c i="5" r="BK212"/>
  <c r="J212"/>
  <c r="BK211"/>
  <c r="J207"/>
  <c r="BK204"/>
  <c r="J203"/>
  <c r="BK200"/>
  <c r="J199"/>
  <c r="BK197"/>
  <c r="J194"/>
  <c r="J193"/>
  <c r="J191"/>
  <c r="J190"/>
  <c r="BK189"/>
  <c r="BK188"/>
  <c r="BK187"/>
  <c r="J186"/>
  <c r="BK185"/>
  <c r="J184"/>
  <c r="J183"/>
  <c r="BK178"/>
  <c r="J174"/>
  <c r="J170"/>
  <c r="J167"/>
  <c r="J165"/>
  <c r="J164"/>
  <c r="J163"/>
  <c r="BK162"/>
  <c r="BK161"/>
  <c r="J157"/>
  <c r="BK156"/>
  <c r="J155"/>
  <c r="J154"/>
  <c r="J149"/>
  <c r="BK144"/>
  <c r="J143"/>
  <c r="BK139"/>
  <c r="BK134"/>
  <c r="BK131"/>
  <c r="J129"/>
  <c r="J128"/>
  <c r="BK126"/>
  <c r="J125"/>
  <c r="J121"/>
  <c r="BK118"/>
  <c r="J117"/>
  <c r="BK115"/>
  <c r="J114"/>
  <c r="J112"/>
  <c r="J111"/>
  <c r="BK109"/>
  <c r="J106"/>
  <c r="BK105"/>
  <c r="BK100"/>
  <c r="J99"/>
  <c r="BK97"/>
  <c r="BK96"/>
  <c r="BK95"/>
  <c r="BK94"/>
  <c r="J91"/>
  <c i="4" r="J293"/>
  <c r="BK292"/>
  <c r="BK290"/>
  <c r="BK289"/>
  <c r="BK288"/>
  <c r="J287"/>
  <c r="J286"/>
  <c r="J284"/>
  <c r="BK281"/>
  <c r="J274"/>
  <c r="BK271"/>
  <c r="BK267"/>
  <c r="J266"/>
  <c r="BK264"/>
  <c r="J262"/>
  <c r="J261"/>
  <c r="J260"/>
  <c r="J259"/>
  <c r="BK255"/>
  <c r="BK253"/>
  <c r="BK252"/>
  <c r="J249"/>
  <c r="J246"/>
  <c r="J244"/>
  <c r="J243"/>
  <c r="J241"/>
  <c r="BK239"/>
  <c r="BK238"/>
  <c r="J237"/>
  <c r="BK236"/>
  <c r="BK235"/>
  <c r="BK234"/>
  <c r="J228"/>
  <c r="BK227"/>
  <c r="J220"/>
  <c r="J219"/>
  <c r="J218"/>
  <c r="BK217"/>
  <c r="J215"/>
  <c r="J211"/>
  <c r="J210"/>
  <c r="J204"/>
  <c r="J203"/>
  <c r="J201"/>
  <c r="J200"/>
  <c r="J198"/>
  <c r="J196"/>
  <c r="J195"/>
  <c r="J192"/>
  <c r="J190"/>
  <c r="J184"/>
  <c r="J183"/>
  <c r="BK181"/>
  <c r="J179"/>
  <c r="J177"/>
  <c r="J176"/>
  <c r="BK175"/>
  <c r="J175"/>
  <c r="BK174"/>
  <c r="J174"/>
  <c r="BK173"/>
  <c r="J173"/>
  <c r="BK172"/>
  <c r="J172"/>
  <c r="BK171"/>
  <c r="J171"/>
  <c r="J170"/>
  <c r="J169"/>
  <c r="BK164"/>
  <c r="BK162"/>
  <c r="BK160"/>
  <c r="BK159"/>
  <c r="BK158"/>
  <c r="J157"/>
  <c r="J154"/>
  <c r="BK153"/>
  <c r="J152"/>
  <c r="J150"/>
  <c r="J148"/>
  <c r="BK145"/>
  <c r="BK132"/>
  <c r="J131"/>
  <c r="BK127"/>
  <c r="J126"/>
  <c r="BK125"/>
  <c r="BK124"/>
  <c r="BK123"/>
  <c r="J119"/>
  <c r="BK115"/>
  <c r="J109"/>
  <c r="J107"/>
  <c r="BK104"/>
  <c r="J103"/>
  <c r="J101"/>
  <c r="BK97"/>
  <c r="J96"/>
  <c r="BK91"/>
  <c i="3" r="BK129"/>
  <c r="BK126"/>
  <c r="BK125"/>
  <c r="BK121"/>
  <c r="BK120"/>
  <c r="BK117"/>
  <c r="BK116"/>
  <c r="J115"/>
  <c r="J114"/>
  <c r="BK112"/>
  <c r="J108"/>
  <c r="J107"/>
  <c r="J106"/>
  <c r="J105"/>
  <c r="J100"/>
  <c r="BK99"/>
  <c r="BK97"/>
  <c r="J96"/>
  <c r="J95"/>
  <c r="BK94"/>
  <c r="BK91"/>
  <c i="2" r="BK169"/>
  <c r="J169"/>
  <c r="BK168"/>
  <c r="J166"/>
  <c r="BK164"/>
  <c r="J161"/>
  <c r="J160"/>
  <c r="BK159"/>
  <c r="BK157"/>
  <c r="BK156"/>
  <c r="J154"/>
  <c r="J153"/>
  <c r="BK146"/>
  <c r="J142"/>
  <c r="BK141"/>
  <c r="J140"/>
  <c r="J138"/>
  <c r="J137"/>
  <c r="BK134"/>
  <c r="J133"/>
  <c r="J129"/>
  <c r="BK126"/>
  <c r="J124"/>
  <c r="BK122"/>
  <c r="BK121"/>
  <c r="J115"/>
  <c r="J113"/>
  <c r="BK111"/>
  <c r="J110"/>
  <c r="BK105"/>
  <c r="J104"/>
  <c r="BK102"/>
  <c r="BK99"/>
  <c r="J98"/>
  <c r="J97"/>
  <c r="J95"/>
  <c r="J94"/>
  <c r="J92"/>
  <c r="BK91"/>
  <c i="1" r="AS65"/>
  <c i="12" r="J153"/>
  <c r="BK151"/>
  <c r="BK148"/>
  <c r="BK145"/>
  <c r="BK144"/>
  <c r="BK143"/>
  <c r="BK141"/>
  <c r="J139"/>
  <c r="BK137"/>
  <c r="BK135"/>
  <c r="J132"/>
  <c r="J131"/>
  <c r="J130"/>
  <c r="BK128"/>
  <c r="BK127"/>
  <c r="J126"/>
  <c r="BK124"/>
  <c r="J122"/>
  <c r="J116"/>
  <c r="BK113"/>
  <c r="BK111"/>
  <c r="BK110"/>
  <c r="BK109"/>
  <c r="J106"/>
  <c r="BK102"/>
  <c r="BK100"/>
  <c r="BK98"/>
  <c r="BK97"/>
  <c r="J96"/>
  <c r="J95"/>
  <c i="11" r="J108"/>
  <c r="BK106"/>
  <c r="BK105"/>
  <c r="BK104"/>
  <c r="J102"/>
  <c r="BK99"/>
  <c r="BK92"/>
  <c i="10" r="J95"/>
  <c r="BK92"/>
  <c r="J91"/>
  <c i="9" r="BK106"/>
  <c r="BK100"/>
  <c r="BK98"/>
  <c r="BK94"/>
  <c r="J92"/>
  <c r="BK90"/>
  <c i="8" r="J96"/>
  <c i="7" r="J141"/>
  <c r="J139"/>
  <c r="BK138"/>
  <c r="J137"/>
  <c r="BK132"/>
  <c r="BK130"/>
  <c r="J127"/>
  <c r="BK124"/>
  <c r="J122"/>
  <c r="J120"/>
  <c r="J118"/>
  <c r="J116"/>
  <c r="J111"/>
  <c r="BK110"/>
  <c r="J109"/>
  <c r="BK107"/>
  <c r="J106"/>
  <c r="J105"/>
  <c r="J102"/>
  <c r="J100"/>
  <c r="J99"/>
  <c r="J98"/>
  <c r="J96"/>
  <c i="6" r="BK131"/>
  <c r="J122"/>
  <c r="BK121"/>
  <c r="BK120"/>
  <c r="BK114"/>
  <c r="BK111"/>
  <c r="BK109"/>
  <c r="J108"/>
  <c r="J102"/>
  <c r="BK100"/>
  <c r="BK99"/>
  <c r="J95"/>
  <c r="BK94"/>
  <c r="J91"/>
  <c i="5" r="J211"/>
  <c r="J209"/>
  <c r="BK207"/>
  <c r="J206"/>
  <c r="J202"/>
  <c r="J201"/>
  <c r="BK199"/>
  <c r="BK192"/>
  <c r="J188"/>
  <c r="J187"/>
  <c r="J185"/>
  <c r="BK184"/>
  <c r="BK181"/>
  <c r="J180"/>
  <c r="J177"/>
  <c r="BK175"/>
  <c r="BK174"/>
  <c r="BK173"/>
  <c r="BK172"/>
  <c r="J169"/>
  <c r="J168"/>
  <c r="BK167"/>
  <c r="BK165"/>
  <c r="BK164"/>
  <c r="J160"/>
  <c r="BK158"/>
  <c r="BK157"/>
  <c r="BK154"/>
  <c r="J152"/>
  <c r="BK151"/>
  <c r="J150"/>
  <c r="BK149"/>
  <c r="J148"/>
  <c r="J147"/>
  <c r="BK146"/>
  <c r="J145"/>
  <c r="J142"/>
  <c r="BK141"/>
  <c r="J138"/>
  <c r="BK136"/>
  <c r="J130"/>
  <c r="J124"/>
  <c r="J123"/>
  <c r="BK122"/>
  <c r="J113"/>
  <c r="BK111"/>
  <c r="BK108"/>
  <c r="J107"/>
  <c r="BK106"/>
  <c r="J104"/>
  <c r="J102"/>
  <c r="BK99"/>
  <c r="BK98"/>
  <c r="J95"/>
  <c r="BK93"/>
  <c r="BK91"/>
  <c i="4" r="BK295"/>
  <c r="BK285"/>
  <c r="BK284"/>
  <c r="BK283"/>
  <c r="BK282"/>
  <c r="J280"/>
  <c r="BK279"/>
  <c r="BK278"/>
  <c r="BK277"/>
  <c r="BK275"/>
  <c r="J272"/>
  <c r="J271"/>
  <c r="J270"/>
  <c r="J268"/>
  <c r="BK266"/>
  <c r="J258"/>
  <c r="J257"/>
  <c r="BK256"/>
  <c r="BK254"/>
  <c r="J253"/>
  <c r="BK250"/>
  <c r="BK249"/>
  <c r="BK247"/>
  <c r="BK246"/>
  <c r="BK245"/>
  <c r="J238"/>
  <c r="BK237"/>
  <c r="BK233"/>
  <c r="BK232"/>
  <c r="J229"/>
  <c r="J226"/>
  <c r="BK225"/>
  <c r="J224"/>
  <c r="BK222"/>
  <c r="J217"/>
  <c r="BK216"/>
  <c r="BK214"/>
  <c r="J213"/>
  <c r="BK207"/>
  <c r="BK204"/>
  <c r="BK200"/>
  <c r="J199"/>
  <c r="J194"/>
  <c r="J189"/>
  <c r="BK188"/>
  <c r="BK187"/>
  <c r="BK186"/>
  <c r="BK185"/>
  <c r="BK177"/>
  <c r="J168"/>
  <c r="BK167"/>
  <c r="J166"/>
  <c r="J165"/>
  <c r="J164"/>
  <c r="J162"/>
  <c r="BK161"/>
  <c r="J159"/>
  <c r="BK150"/>
  <c r="BK148"/>
  <c r="BK147"/>
  <c r="BK144"/>
  <c r="J142"/>
  <c r="BK141"/>
  <c r="BK140"/>
  <c r="J139"/>
  <c r="J138"/>
  <c r="BK137"/>
  <c r="BK135"/>
  <c r="J135"/>
  <c r="BK134"/>
  <c r="BK133"/>
  <c r="J132"/>
  <c r="J128"/>
  <c r="J127"/>
  <c r="BK126"/>
  <c r="J124"/>
  <c r="BK121"/>
  <c r="BK120"/>
  <c r="BK118"/>
  <c r="J117"/>
  <c r="J115"/>
  <c r="BK114"/>
  <c r="J111"/>
  <c r="J110"/>
  <c r="BK106"/>
  <c r="J105"/>
  <c r="BK102"/>
  <c r="BK101"/>
  <c r="J100"/>
  <c r="J97"/>
  <c r="BK94"/>
  <c r="BK93"/>
  <c r="BK92"/>
  <c i="3" r="J134"/>
  <c r="J133"/>
  <c r="BK128"/>
  <c r="J126"/>
  <c r="BK122"/>
  <c r="J119"/>
  <c r="J117"/>
  <c r="BK113"/>
  <c r="BK111"/>
  <c r="BK109"/>
  <c r="BK105"/>
  <c r="BK104"/>
  <c r="J102"/>
  <c r="J101"/>
  <c r="BK100"/>
  <c r="J97"/>
  <c r="BK93"/>
  <c r="J92"/>
  <c r="BK90"/>
  <c i="2" r="J163"/>
  <c r="J162"/>
  <c r="BK161"/>
  <c r="J158"/>
  <c r="J155"/>
  <c r="BK154"/>
  <c r="J150"/>
  <c r="BK149"/>
  <c r="J149"/>
  <c r="J146"/>
  <c r="J144"/>
  <c r="BK143"/>
  <c r="BK139"/>
  <c r="BK138"/>
  <c r="BK135"/>
  <c r="J134"/>
  <c r="J132"/>
  <c r="BK131"/>
  <c r="BK129"/>
  <c r="BK128"/>
  <c r="J127"/>
  <c r="J126"/>
  <c r="BK123"/>
  <c r="J122"/>
  <c r="BK120"/>
  <c r="BK119"/>
  <c r="J118"/>
  <c r="J117"/>
  <c r="BK116"/>
  <c r="BK115"/>
  <c r="J114"/>
  <c r="J112"/>
  <c r="J109"/>
  <c r="J108"/>
  <c r="BK107"/>
  <c r="J106"/>
  <c r="J105"/>
  <c r="BK104"/>
  <c r="BK103"/>
  <c r="BK98"/>
  <c r="BK96"/>
  <c r="BK94"/>
  <c i="1" r="AS62"/>
  <c r="AS55"/>
  <c i="13" r="J107"/>
  <c r="J106"/>
  <c r="J105"/>
  <c r="BK103"/>
  <c r="J101"/>
  <c r="J100"/>
  <c r="BK99"/>
  <c r="J98"/>
  <c r="J93"/>
  <c r="BK90"/>
  <c i="12" r="BK150"/>
  <c r="J149"/>
  <c r="J146"/>
  <c r="J142"/>
  <c r="J141"/>
  <c r="BK136"/>
  <c r="J135"/>
  <c r="BK133"/>
  <c r="BK132"/>
  <c r="J127"/>
  <c r="BK126"/>
  <c r="BK123"/>
  <c r="BK122"/>
  <c r="J121"/>
  <c r="J120"/>
  <c r="J119"/>
  <c r="J115"/>
  <c r="J112"/>
  <c r="J110"/>
  <c r="J104"/>
  <c r="J102"/>
  <c r="J101"/>
  <c r="J99"/>
  <c r="J98"/>
  <c r="BK96"/>
  <c i="11" r="J104"/>
  <c r="BK103"/>
  <c r="J101"/>
  <c r="BK100"/>
  <c r="BK98"/>
  <c r="BK97"/>
  <c i="10" r="J97"/>
  <c r="BK95"/>
  <c r="BK94"/>
  <c r="J92"/>
  <c r="BK91"/>
  <c i="9" r="J102"/>
  <c r="J100"/>
  <c r="J96"/>
  <c r="J94"/>
  <c r="J90"/>
  <c r="BK88"/>
  <c i="8" r="J100"/>
  <c r="BK98"/>
  <c r="BK96"/>
  <c r="BK90"/>
  <c r="BK88"/>
  <c i="7" r="BK143"/>
  <c r="BK141"/>
  <c r="J135"/>
  <c r="J134"/>
  <c r="J133"/>
  <c r="BK129"/>
  <c r="BK126"/>
  <c r="J125"/>
  <c r="BK119"/>
  <c r="BK118"/>
  <c r="BK117"/>
  <c r="J115"/>
  <c r="J113"/>
  <c r="J112"/>
  <c r="J110"/>
  <c r="BK106"/>
  <c r="BK105"/>
  <c r="BK104"/>
  <c r="J103"/>
  <c r="BK102"/>
  <c r="J101"/>
  <c r="BK99"/>
  <c r="BK98"/>
  <c r="BK97"/>
  <c r="BK95"/>
  <c r="J94"/>
  <c r="J93"/>
  <c r="BK91"/>
  <c i="6" r="J134"/>
  <c r="BK133"/>
  <c r="J131"/>
  <c r="BK125"/>
  <c r="BK122"/>
  <c r="J118"/>
  <c r="J117"/>
  <c r="BK116"/>
  <c r="BK115"/>
  <c r="J114"/>
  <c r="J113"/>
  <c r="BK107"/>
  <c r="BK105"/>
  <c r="J104"/>
  <c r="BK103"/>
  <c r="BK101"/>
  <c r="J98"/>
  <c r="BK97"/>
  <c r="J96"/>
  <c r="BK95"/>
  <c r="BK92"/>
  <c r="J90"/>
  <c i="5" r="BK209"/>
  <c r="BK206"/>
  <c r="J205"/>
  <c r="BK203"/>
  <c r="BK202"/>
  <c r="BK201"/>
  <c r="J200"/>
  <c r="J198"/>
  <c r="BK194"/>
  <c r="BK190"/>
  <c r="BK186"/>
  <c r="J182"/>
  <c r="BK180"/>
  <c r="J179"/>
  <c r="J173"/>
  <c r="J172"/>
  <c r="BK168"/>
  <c r="BK166"/>
  <c r="BK163"/>
  <c r="J162"/>
  <c r="J161"/>
  <c r="BK160"/>
  <c r="J159"/>
  <c r="J158"/>
  <c r="BK153"/>
  <c r="BK150"/>
  <c r="BK148"/>
  <c r="BK143"/>
  <c r="BK142"/>
  <c r="J140"/>
  <c r="J139"/>
  <c r="BK138"/>
  <c r="J137"/>
  <c r="J135"/>
  <c r="J134"/>
  <c r="BK133"/>
  <c r="J132"/>
  <c r="J131"/>
  <c r="BK130"/>
  <c r="BK129"/>
  <c r="J127"/>
  <c r="J126"/>
  <c r="BK124"/>
  <c r="J120"/>
  <c r="J119"/>
  <c r="BK117"/>
  <c r="BK116"/>
  <c r="J115"/>
  <c r="BK112"/>
  <c r="J108"/>
  <c r="J105"/>
  <c r="J103"/>
  <c r="BK102"/>
  <c r="J101"/>
  <c r="J98"/>
  <c r="J97"/>
  <c r="J94"/>
  <c r="J93"/>
  <c r="BK92"/>
  <c i="4" r="BK298"/>
  <c r="J292"/>
  <c r="J291"/>
  <c r="J290"/>
  <c r="J289"/>
  <c r="J288"/>
  <c r="BK287"/>
  <c r="BK286"/>
  <c r="J285"/>
  <c r="J282"/>
  <c r="J281"/>
  <c r="J278"/>
  <c r="J277"/>
  <c r="J276"/>
  <c r="J275"/>
  <c r="BK273"/>
  <c r="BK270"/>
  <c r="J269"/>
  <c r="BK262"/>
  <c r="BK261"/>
  <c r="BK259"/>
  <c r="BK258"/>
  <c r="BK257"/>
  <c r="J256"/>
  <c r="J254"/>
  <c r="J251"/>
  <c r="BK248"/>
  <c r="J247"/>
  <c r="BK243"/>
  <c r="J242"/>
  <c r="J240"/>
  <c r="J239"/>
  <c r="J236"/>
  <c r="J235"/>
  <c r="J233"/>
  <c r="J232"/>
  <c r="BK230"/>
  <c r="BK229"/>
  <c r="J227"/>
  <c r="BK224"/>
  <c r="J222"/>
  <c r="BK221"/>
  <c r="BK220"/>
  <c r="BK218"/>
  <c r="J214"/>
  <c r="BK211"/>
  <c r="BK210"/>
  <c r="J208"/>
  <c r="J207"/>
  <c r="J206"/>
  <c r="J205"/>
  <c r="BK203"/>
  <c r="J202"/>
  <c r="BK201"/>
  <c r="BK199"/>
  <c r="BK197"/>
  <c r="BK196"/>
  <c r="J193"/>
  <c r="BK192"/>
  <c r="J191"/>
  <c r="BK190"/>
  <c r="BK189"/>
  <c r="J188"/>
  <c r="J186"/>
  <c r="J185"/>
  <c r="BK183"/>
  <c r="J182"/>
  <c r="J181"/>
  <c r="J180"/>
  <c r="BK176"/>
  <c r="BK169"/>
  <c r="BK165"/>
  <c r="BK163"/>
  <c r="J163"/>
  <c r="J161"/>
  <c r="J160"/>
  <c r="BK157"/>
  <c r="J156"/>
  <c r="J153"/>
  <c r="BK151"/>
  <c r="J149"/>
  <c r="BK146"/>
  <c r="J145"/>
  <c r="J143"/>
  <c r="BK142"/>
  <c r="J140"/>
  <c r="BK138"/>
  <c r="J137"/>
  <c r="J136"/>
  <c r="J134"/>
  <c r="BK131"/>
  <c r="J130"/>
  <c r="BK129"/>
  <c r="J123"/>
  <c r="BK122"/>
  <c r="J120"/>
  <c r="BK119"/>
  <c r="BK117"/>
  <c r="J116"/>
  <c r="J113"/>
  <c r="BK111"/>
  <c r="BK110"/>
  <c r="BK108"/>
  <c r="J99"/>
  <c r="J98"/>
  <c r="BK96"/>
  <c r="BK95"/>
  <c r="J94"/>
  <c i="3" r="J131"/>
  <c r="BK127"/>
  <c r="J125"/>
  <c r="BK124"/>
  <c r="J120"/>
  <c r="BK119"/>
  <c r="J118"/>
  <c r="J116"/>
  <c r="BK115"/>
  <c r="BK114"/>
  <c r="J111"/>
  <c r="J110"/>
  <c r="J109"/>
  <c r="BK107"/>
  <c r="J103"/>
  <c r="BK98"/>
  <c r="BK96"/>
  <c r="BK92"/>
  <c i="2" r="J168"/>
  <c r="BK166"/>
  <c r="J164"/>
  <c r="BK163"/>
  <c r="BK162"/>
  <c r="BK160"/>
  <c r="J159"/>
  <c r="BK158"/>
  <c r="BK155"/>
  <c r="BK153"/>
  <c r="J151"/>
  <c r="BK148"/>
  <c r="J147"/>
  <c r="BK145"/>
  <c r="BK144"/>
  <c r="J143"/>
  <c r="BK142"/>
  <c r="J139"/>
  <c r="BK137"/>
  <c r="BK136"/>
  <c r="J135"/>
  <c r="J131"/>
  <c r="J128"/>
  <c r="J125"/>
  <c r="BK124"/>
  <c r="J123"/>
  <c r="J119"/>
  <c r="BK114"/>
  <c r="BK113"/>
  <c r="BK112"/>
  <c r="J111"/>
  <c r="BK110"/>
  <c r="J103"/>
  <c r="J101"/>
  <c r="J99"/>
  <c r="BK97"/>
  <c r="J96"/>
  <c r="J93"/>
  <c r="BK92"/>
  <c r="J91"/>
  <c l="1" r="BK90"/>
  <c r="BK100"/>
  <c r="J100"/>
  <c r="J65"/>
  <c r="BK152"/>
  <c r="J152"/>
  <c r="J66"/>
  <c r="BK165"/>
  <c r="J165"/>
  <c r="J67"/>
  <c i="3" r="BK89"/>
  <c r="BK88"/>
  <c r="J88"/>
  <c r="J63"/>
  <c r="BK123"/>
  <c r="J123"/>
  <c r="J65"/>
  <c r="BK130"/>
  <c r="J130"/>
  <c r="J66"/>
  <c i="4" r="T90"/>
  <c r="T112"/>
  <c r="P297"/>
  <c i="5" r="P110"/>
  <c r="R196"/>
  <c r="BK208"/>
  <c r="J208"/>
  <c r="J67"/>
  <c i="6" r="BK89"/>
  <c r="BK88"/>
  <c r="J88"/>
  <c r="BK123"/>
  <c r="J123"/>
  <c r="J65"/>
  <c r="BK130"/>
  <c r="J130"/>
  <c r="J66"/>
  <c i="7" r="BK89"/>
  <c r="BK88"/>
  <c r="J88"/>
  <c r="BK131"/>
  <c r="J131"/>
  <c r="J65"/>
  <c r="BK140"/>
  <c r="J140"/>
  <c r="J66"/>
  <c i="8" r="T87"/>
  <c r="T86"/>
  <c i="9" r="P87"/>
  <c r="P86"/>
  <c i="1" r="AU64"/>
  <c i="10" r="BK89"/>
  <c r="BK88"/>
  <c r="J88"/>
  <c r="J64"/>
  <c i="11" r="P89"/>
  <c r="P88"/>
  <c r="P87"/>
  <c i="1" r="AU67"/>
  <c i="12" r="T94"/>
  <c r="P105"/>
  <c r="R134"/>
  <c r="BK147"/>
  <c r="J147"/>
  <c r="J69"/>
  <c i="2" r="P90"/>
  <c r="R100"/>
  <c r="P152"/>
  <c r="P165"/>
  <c i="3" r="T89"/>
  <c r="R123"/>
  <c r="R130"/>
  <c i="4" r="R90"/>
  <c r="P112"/>
  <c r="BK265"/>
  <c r="J265"/>
  <c r="J66"/>
  <c r="P265"/>
  <c r="BK297"/>
  <c r="J297"/>
  <c r="J67"/>
  <c i="5" r="BK110"/>
  <c r="J110"/>
  <c r="J65"/>
  <c r="BK196"/>
  <c r="J196"/>
  <c r="J66"/>
  <c r="P208"/>
  <c i="6" r="R89"/>
  <c r="P123"/>
  <c r="T130"/>
  <c i="7" r="T89"/>
  <c r="T88"/>
  <c r="T131"/>
  <c r="T140"/>
  <c i="8" r="R87"/>
  <c r="R86"/>
  <c i="9" r="BK87"/>
  <c r="J87"/>
  <c r="J64"/>
  <c i="10" r="P89"/>
  <c r="P88"/>
  <c r="P87"/>
  <c i="1" r="AU66"/>
  <c i="11" r="BK89"/>
  <c r="BK88"/>
  <c r="J88"/>
  <c r="J64"/>
  <c i="12" r="BK94"/>
  <c r="BK105"/>
  <c r="J105"/>
  <c r="J67"/>
  <c r="BK134"/>
  <c r="J134"/>
  <c r="J68"/>
  <c r="T147"/>
  <c i="2" r="R90"/>
  <c r="T100"/>
  <c r="T152"/>
  <c r="R165"/>
  <c i="3" r="P89"/>
  <c r="P123"/>
  <c r="T130"/>
  <c i="4" r="P90"/>
  <c r="P89"/>
  <c i="1" r="AU58"/>
  <c i="4" r="R112"/>
  <c r="R265"/>
  <c r="T297"/>
  <c i="5" r="P90"/>
  <c r="T90"/>
  <c r="R110"/>
  <c r="P196"/>
  <c r="R208"/>
  <c i="6" r="P89"/>
  <c r="P88"/>
  <c i="1" r="AU60"/>
  <c i="6" r="T123"/>
  <c r="P130"/>
  <c i="7" r="P89"/>
  <c r="P88"/>
  <c i="1" r="AU61"/>
  <c i="7" r="P131"/>
  <c r="P140"/>
  <c i="8" r="P87"/>
  <c r="P86"/>
  <c i="1" r="AU63"/>
  <c i="9" r="R87"/>
  <c r="R86"/>
  <c i="10" r="R89"/>
  <c r="R88"/>
  <c r="R87"/>
  <c i="11" r="R89"/>
  <c r="R88"/>
  <c r="R87"/>
  <c i="12" r="P94"/>
  <c r="R105"/>
  <c r="P134"/>
  <c r="R147"/>
  <c i="13" r="BK89"/>
  <c r="J89"/>
  <c r="J65"/>
  <c r="R89"/>
  <c r="R88"/>
  <c r="R87"/>
  <c i="14" r="R79"/>
  <c i="2" r="T90"/>
  <c r="P100"/>
  <c r="R152"/>
  <c r="T165"/>
  <c i="3" r="R89"/>
  <c r="R88"/>
  <c r="T123"/>
  <c r="P130"/>
  <c i="4" r="BK90"/>
  <c r="J90"/>
  <c r="J64"/>
  <c r="BK112"/>
  <c r="J112"/>
  <c r="J65"/>
  <c r="T265"/>
  <c r="R297"/>
  <c i="5" r="BK90"/>
  <c r="J90"/>
  <c r="J64"/>
  <c r="R90"/>
  <c r="R89"/>
  <c r="T110"/>
  <c r="T196"/>
  <c r="T208"/>
  <c i="6" r="T89"/>
  <c r="T88"/>
  <c r="R123"/>
  <c r="R130"/>
  <c i="7" r="R89"/>
  <c r="R88"/>
  <c r="R131"/>
  <c r="R140"/>
  <c i="8" r="BK87"/>
  <c r="J87"/>
  <c r="J64"/>
  <c i="9" r="T87"/>
  <c r="T86"/>
  <c i="10" r="T89"/>
  <c r="T88"/>
  <c r="T87"/>
  <c i="11" r="T89"/>
  <c r="T88"/>
  <c r="T87"/>
  <c i="12" r="R94"/>
  <c r="R93"/>
  <c r="R92"/>
  <c r="T105"/>
  <c r="T134"/>
  <c r="P147"/>
  <c i="13" r="P89"/>
  <c r="P88"/>
  <c r="P87"/>
  <c i="1" r="AU69"/>
  <c i="13" r="T89"/>
  <c r="T88"/>
  <c r="T87"/>
  <c i="14" r="BK79"/>
  <c r="J79"/>
  <c r="J59"/>
  <c r="T79"/>
  <c i="2" r="F58"/>
  <c r="E77"/>
  <c r="BE97"/>
  <c r="BE105"/>
  <c r="BE106"/>
  <c r="BE108"/>
  <c r="BE109"/>
  <c r="BE117"/>
  <c r="BE121"/>
  <c r="BE126"/>
  <c r="BE127"/>
  <c r="BE133"/>
  <c r="BE147"/>
  <c r="BE149"/>
  <c r="BE156"/>
  <c r="BE157"/>
  <c r="BE163"/>
  <c r="BE164"/>
  <c i="3" r="E50"/>
  <c r="F59"/>
  <c r="J84"/>
  <c r="BE93"/>
  <c r="BE95"/>
  <c r="BE97"/>
  <c r="BE100"/>
  <c r="BE108"/>
  <c r="BE117"/>
  <c r="BE122"/>
  <c r="BE128"/>
  <c r="BE134"/>
  <c i="4" r="J58"/>
  <c r="F85"/>
  <c r="J86"/>
  <c r="BE92"/>
  <c r="BE96"/>
  <c r="BE100"/>
  <c r="BE101"/>
  <c r="BE102"/>
  <c r="BE103"/>
  <c r="BE104"/>
  <c r="BE106"/>
  <c r="BE107"/>
  <c r="BE109"/>
  <c r="BE113"/>
  <c r="BE121"/>
  <c r="BE126"/>
  <c r="BE132"/>
  <c r="BE136"/>
  <c r="BE137"/>
  <c r="BE141"/>
  <c r="BE144"/>
  <c r="BE147"/>
  <c r="BE175"/>
  <c r="BE177"/>
  <c r="BE194"/>
  <c r="BE195"/>
  <c r="BE204"/>
  <c r="BE206"/>
  <c r="BE214"/>
  <c r="BE217"/>
  <c r="BE225"/>
  <c r="BE237"/>
  <c r="BE240"/>
  <c r="BE241"/>
  <c r="BE244"/>
  <c r="BE255"/>
  <c r="BE267"/>
  <c r="BE271"/>
  <c r="BE272"/>
  <c r="BE275"/>
  <c r="BE277"/>
  <c r="BE278"/>
  <c r="BE291"/>
  <c r="BE295"/>
  <c i="5" r="J58"/>
  <c r="J59"/>
  <c r="BE91"/>
  <c r="BE95"/>
  <c r="BE97"/>
  <c r="BE105"/>
  <c r="BE109"/>
  <c r="BE112"/>
  <c r="BE122"/>
  <c r="BE123"/>
  <c r="BE128"/>
  <c r="BE131"/>
  <c r="BE143"/>
  <c r="BE144"/>
  <c r="BE145"/>
  <c r="BE146"/>
  <c r="BE155"/>
  <c r="BE160"/>
  <c r="BE164"/>
  <c r="BE167"/>
  <c r="BE170"/>
  <c r="BE174"/>
  <c r="BE183"/>
  <c r="BE184"/>
  <c r="BE192"/>
  <c r="BE204"/>
  <c i="6" r="E50"/>
  <c r="F59"/>
  <c r="J84"/>
  <c r="BE90"/>
  <c r="BE95"/>
  <c r="BE96"/>
  <c r="BE98"/>
  <c r="BE101"/>
  <c r="BE106"/>
  <c r="BE109"/>
  <c r="BE110"/>
  <c r="BE111"/>
  <c r="BE120"/>
  <c r="BE126"/>
  <c r="BE129"/>
  <c r="BE131"/>
  <c r="BE134"/>
  <c i="7" r="E50"/>
  <c r="F58"/>
  <c r="BE90"/>
  <c r="BE100"/>
  <c r="BE112"/>
  <c r="BE115"/>
  <c r="BE116"/>
  <c r="BE120"/>
  <c r="BE121"/>
  <c r="BE123"/>
  <c r="BE130"/>
  <c r="BE133"/>
  <c r="BE136"/>
  <c r="BE137"/>
  <c r="BE138"/>
  <c r="BE143"/>
  <c i="8" r="J58"/>
  <c r="E74"/>
  <c r="F83"/>
  <c r="BE92"/>
  <c i="9" r="J58"/>
  <c r="E74"/>
  <c r="F82"/>
  <c r="BE90"/>
  <c i="10" r="F58"/>
  <c r="J59"/>
  <c r="J81"/>
  <c r="F84"/>
  <c i="11" r="F59"/>
  <c r="F83"/>
  <c r="BE90"/>
  <c r="BE91"/>
  <c r="BE101"/>
  <c r="BE109"/>
  <c i="12" r="J59"/>
  <c r="F88"/>
  <c r="BE99"/>
  <c r="BE104"/>
  <c r="BE106"/>
  <c r="BE108"/>
  <c r="BE111"/>
  <c r="BE113"/>
  <c r="BE137"/>
  <c r="BE138"/>
  <c r="BE139"/>
  <c r="BE141"/>
  <c r="BE143"/>
  <c r="BE144"/>
  <c r="BE146"/>
  <c i="13" r="J58"/>
  <c r="J59"/>
  <c r="J81"/>
  <c r="F84"/>
  <c r="BE98"/>
  <c r="BE102"/>
  <c i="2" r="J56"/>
  <c r="F59"/>
  <c r="BE93"/>
  <c r="BE99"/>
  <c r="BE101"/>
  <c r="BE102"/>
  <c r="BE110"/>
  <c r="BE112"/>
  <c r="BE123"/>
  <c r="BE125"/>
  <c r="BE132"/>
  <c r="BE136"/>
  <c r="BE137"/>
  <c r="BE140"/>
  <c r="BE142"/>
  <c r="BE148"/>
  <c r="BE151"/>
  <c r="BE155"/>
  <c i="3" r="F58"/>
  <c r="J59"/>
  <c r="J82"/>
  <c r="BE90"/>
  <c r="BE94"/>
  <c r="BE98"/>
  <c r="BE99"/>
  <c r="BE103"/>
  <c r="BE105"/>
  <c r="BE106"/>
  <c r="BE110"/>
  <c r="BE113"/>
  <c r="BE114"/>
  <c r="BE116"/>
  <c r="BE118"/>
  <c r="BE120"/>
  <c r="BE121"/>
  <c r="BE125"/>
  <c i="4" r="J56"/>
  <c r="BE95"/>
  <c r="BE97"/>
  <c r="BE105"/>
  <c r="BE111"/>
  <c r="BE117"/>
  <c r="BE120"/>
  <c r="BE123"/>
  <c r="BE125"/>
  <c r="BE130"/>
  <c r="BE131"/>
  <c r="BE133"/>
  <c r="BE139"/>
  <c r="BE143"/>
  <c r="BE145"/>
  <c r="BE151"/>
  <c r="BE152"/>
  <c r="BE154"/>
  <c r="BE156"/>
  <c r="BE157"/>
  <c r="BE159"/>
  <c r="BE162"/>
  <c r="BE163"/>
  <c r="BE169"/>
  <c r="BE170"/>
  <c r="BE179"/>
  <c r="BE183"/>
  <c r="BE190"/>
  <c r="BE191"/>
  <c r="BE196"/>
  <c r="BE197"/>
  <c r="BE198"/>
  <c r="BE201"/>
  <c r="BE202"/>
  <c r="BE215"/>
  <c r="BE219"/>
  <c r="BE220"/>
  <c r="BE221"/>
  <c r="BE226"/>
  <c r="BE234"/>
  <c r="BE236"/>
  <c r="BE238"/>
  <c r="BE243"/>
  <c r="BE246"/>
  <c r="BE248"/>
  <c r="BE252"/>
  <c r="BE259"/>
  <c r="BE260"/>
  <c r="BE274"/>
  <c r="BE281"/>
  <c r="BE285"/>
  <c r="BE286"/>
  <c r="BE287"/>
  <c r="BE288"/>
  <c r="BE289"/>
  <c i="5" r="F58"/>
  <c r="E77"/>
  <c r="F86"/>
  <c r="BE93"/>
  <c r="BE96"/>
  <c r="BE99"/>
  <c r="BE100"/>
  <c r="BE101"/>
  <c r="BE111"/>
  <c r="BE113"/>
  <c r="BE116"/>
  <c r="BE118"/>
  <c r="BE120"/>
  <c r="BE121"/>
  <c r="BE124"/>
  <c r="BE130"/>
  <c r="BE132"/>
  <c r="BE133"/>
  <c r="BE134"/>
  <c r="BE135"/>
  <c r="BE137"/>
  <c r="BE139"/>
  <c r="BE147"/>
  <c r="BE153"/>
  <c r="BE156"/>
  <c r="BE158"/>
  <c r="BE159"/>
  <c r="BE162"/>
  <c r="BE166"/>
  <c r="BE178"/>
  <c r="BE182"/>
  <c r="BE189"/>
  <c r="BE190"/>
  <c r="BE193"/>
  <c r="BE194"/>
  <c r="BE197"/>
  <c r="BE200"/>
  <c r="BE201"/>
  <c r="BE203"/>
  <c i="6" r="F58"/>
  <c r="J82"/>
  <c r="BE97"/>
  <c r="BE105"/>
  <c r="BE112"/>
  <c r="BE124"/>
  <c i="7" r="J58"/>
  <c r="J85"/>
  <c r="BE95"/>
  <c r="BE96"/>
  <c r="BE101"/>
  <c r="BE105"/>
  <c r="BE111"/>
  <c r="BE113"/>
  <c r="BE117"/>
  <c r="BE118"/>
  <c r="BE122"/>
  <c r="BE129"/>
  <c r="BE135"/>
  <c i="8" r="J56"/>
  <c r="J83"/>
  <c r="BE88"/>
  <c r="BE100"/>
  <c i="9" r="J56"/>
  <c r="F59"/>
  <c r="BE102"/>
  <c r="BE104"/>
  <c i="10" r="J58"/>
  <c r="BE94"/>
  <c r="BE96"/>
  <c r="BE97"/>
  <c i="11" r="E50"/>
  <c r="J56"/>
  <c r="J59"/>
  <c r="BE102"/>
  <c r="BE108"/>
  <c i="12" r="E50"/>
  <c r="J58"/>
  <c r="BE95"/>
  <c r="BE115"/>
  <c r="BE116"/>
  <c r="BE119"/>
  <c r="BE120"/>
  <c r="BE121"/>
  <c r="BE132"/>
  <c r="BE133"/>
  <c r="BE140"/>
  <c r="BE149"/>
  <c i="2" r="J59"/>
  <c r="BE95"/>
  <c r="BE104"/>
  <c r="BE115"/>
  <c r="BE116"/>
  <c r="BE118"/>
  <c r="BE119"/>
  <c r="BE120"/>
  <c r="BE131"/>
  <c r="BE135"/>
  <c r="BE138"/>
  <c r="BE143"/>
  <c r="BE150"/>
  <c r="BE162"/>
  <c r="BE169"/>
  <c i="3" r="BE101"/>
  <c r="BE102"/>
  <c r="BE104"/>
  <c r="BE109"/>
  <c r="BE111"/>
  <c r="BE119"/>
  <c r="BE126"/>
  <c r="BE127"/>
  <c r="BE129"/>
  <c r="BE131"/>
  <c r="BE133"/>
  <c i="4" r="E50"/>
  <c r="BE91"/>
  <c r="BE93"/>
  <c r="BE94"/>
  <c r="BE98"/>
  <c r="BE108"/>
  <c r="BE114"/>
  <c r="BE115"/>
  <c r="BE116"/>
  <c r="BE122"/>
  <c r="BE128"/>
  <c r="BE146"/>
  <c r="BE148"/>
  <c r="BE149"/>
  <c r="BE160"/>
  <c r="BE161"/>
  <c r="BE165"/>
  <c r="BE166"/>
  <c r="BE167"/>
  <c r="BE168"/>
  <c r="BE171"/>
  <c r="BE172"/>
  <c r="BE173"/>
  <c r="BE174"/>
  <c r="BE180"/>
  <c r="BE181"/>
  <c r="BE184"/>
  <c r="BE187"/>
  <c r="BE193"/>
  <c r="BE205"/>
  <c r="BE207"/>
  <c r="BE208"/>
  <c r="BE213"/>
  <c r="BE227"/>
  <c r="BE228"/>
  <c r="BE229"/>
  <c r="BE230"/>
  <c r="BE232"/>
  <c r="BE233"/>
  <c r="BE249"/>
  <c r="BE250"/>
  <c r="BE251"/>
  <c r="BE254"/>
  <c r="BE256"/>
  <c r="BE262"/>
  <c r="BE268"/>
  <c r="BE269"/>
  <c r="BE273"/>
  <c r="BE276"/>
  <c r="BE280"/>
  <c r="BE282"/>
  <c r="BE283"/>
  <c i="5" r="J83"/>
  <c r="BE102"/>
  <c r="BE103"/>
  <c r="BE104"/>
  <c r="BE106"/>
  <c r="BE108"/>
  <c r="BE114"/>
  <c r="BE115"/>
  <c r="BE117"/>
  <c r="BE119"/>
  <c r="BE126"/>
  <c r="BE127"/>
  <c r="BE136"/>
  <c r="BE140"/>
  <c r="BE148"/>
  <c r="BE149"/>
  <c r="BE150"/>
  <c r="BE151"/>
  <c r="BE154"/>
  <c r="BE163"/>
  <c r="BE168"/>
  <c r="BE169"/>
  <c r="BE173"/>
  <c r="BE175"/>
  <c r="BE177"/>
  <c r="BE179"/>
  <c r="BE180"/>
  <c r="BE181"/>
  <c r="BE188"/>
  <c r="BE191"/>
  <c r="BE198"/>
  <c r="BE205"/>
  <c r="BE207"/>
  <c r="BE211"/>
  <c r="BE212"/>
  <c i="6" r="J85"/>
  <c r="BE91"/>
  <c r="BE92"/>
  <c r="BE93"/>
  <c r="BE99"/>
  <c r="BE100"/>
  <c r="BE107"/>
  <c r="BE108"/>
  <c r="BE113"/>
  <c r="BE114"/>
  <c r="BE116"/>
  <c r="BE117"/>
  <c r="BE122"/>
  <c i="7" r="F85"/>
  <c r="BE91"/>
  <c r="BE92"/>
  <c r="BE93"/>
  <c r="BE94"/>
  <c r="BE97"/>
  <c r="BE102"/>
  <c r="BE104"/>
  <c r="BE107"/>
  <c r="BE124"/>
  <c r="BE125"/>
  <c r="BE126"/>
  <c r="BE127"/>
  <c r="BE134"/>
  <c r="BE139"/>
  <c i="8" r="BE94"/>
  <c r="BE96"/>
  <c i="9" r="J83"/>
  <c r="BE88"/>
  <c r="BE92"/>
  <c r="BE96"/>
  <c r="BE98"/>
  <c r="BE100"/>
  <c i="10" r="E50"/>
  <c r="BE90"/>
  <c r="BE95"/>
  <c i="11" r="J58"/>
  <c r="BE99"/>
  <c r="BE100"/>
  <c r="BE103"/>
  <c r="BE104"/>
  <c i="12" r="BE98"/>
  <c r="BE102"/>
  <c r="BE110"/>
  <c r="BE118"/>
  <c r="BE123"/>
  <c r="BE128"/>
  <c r="BE136"/>
  <c r="BE145"/>
  <c r="BE148"/>
  <c r="BE150"/>
  <c r="BE151"/>
  <c r="BE153"/>
  <c r="BK103"/>
  <c r="J103"/>
  <c r="J66"/>
  <c i="13" r="E50"/>
  <c r="F58"/>
  <c r="BE91"/>
  <c r="BE100"/>
  <c r="BE103"/>
  <c r="BE105"/>
  <c r="BE106"/>
  <c r="BE107"/>
  <c r="BE108"/>
  <c i="14" r="E48"/>
  <c r="J54"/>
  <c r="F75"/>
  <c r="F76"/>
  <c r="J76"/>
  <c r="BE82"/>
  <c r="BE84"/>
  <c r="BE86"/>
  <c r="BE88"/>
  <c i="2" r="J58"/>
  <c r="BE91"/>
  <c r="BE92"/>
  <c r="BE94"/>
  <c r="BE96"/>
  <c r="BE98"/>
  <c r="BE103"/>
  <c r="BE107"/>
  <c r="BE111"/>
  <c r="BE113"/>
  <c r="BE114"/>
  <c r="BE122"/>
  <c r="BE124"/>
  <c r="BE128"/>
  <c r="BE129"/>
  <c r="BE134"/>
  <c r="BE139"/>
  <c r="BE141"/>
  <c r="BE144"/>
  <c r="BE145"/>
  <c r="BE146"/>
  <c r="BE153"/>
  <c r="BE154"/>
  <c r="BE158"/>
  <c r="BE159"/>
  <c r="BE160"/>
  <c r="BE161"/>
  <c r="BE166"/>
  <c r="BE168"/>
  <c i="3" r="BE91"/>
  <c r="BE92"/>
  <c r="BE96"/>
  <c r="BE107"/>
  <c r="BE112"/>
  <c r="BE115"/>
  <c r="BE124"/>
  <c i="4" r="F59"/>
  <c r="BE99"/>
  <c r="BE110"/>
  <c r="BE118"/>
  <c r="BE119"/>
  <c r="BE124"/>
  <c r="BE127"/>
  <c r="BE129"/>
  <c r="BE134"/>
  <c r="BE135"/>
  <c r="BE138"/>
  <c r="BE140"/>
  <c r="BE142"/>
  <c r="BE150"/>
  <c r="BE153"/>
  <c r="BE158"/>
  <c r="BE164"/>
  <c r="BE176"/>
  <c r="BE182"/>
  <c r="BE185"/>
  <c r="BE186"/>
  <c r="BE188"/>
  <c r="BE189"/>
  <c r="BE192"/>
  <c r="BE199"/>
  <c r="BE200"/>
  <c r="BE203"/>
  <c r="BE210"/>
  <c r="BE211"/>
  <c r="BE216"/>
  <c r="BE218"/>
  <c r="BE222"/>
  <c r="BE224"/>
  <c r="BE235"/>
  <c r="BE239"/>
  <c r="BE242"/>
  <c r="BE245"/>
  <c r="BE247"/>
  <c r="BE253"/>
  <c r="BE257"/>
  <c r="BE258"/>
  <c r="BE261"/>
  <c r="BE264"/>
  <c r="BE266"/>
  <c r="BE270"/>
  <c r="BE279"/>
  <c r="BE284"/>
  <c r="BE290"/>
  <c r="BE292"/>
  <c r="BE293"/>
  <c r="BE298"/>
  <c r="BE300"/>
  <c r="BE301"/>
  <c i="5" r="BE92"/>
  <c r="BE94"/>
  <c r="BE98"/>
  <c r="BE107"/>
  <c r="BE125"/>
  <c r="BE129"/>
  <c r="BE138"/>
  <c r="BE141"/>
  <c r="BE142"/>
  <c r="BE152"/>
  <c r="BE157"/>
  <c r="BE161"/>
  <c r="BE165"/>
  <c r="BE172"/>
  <c r="BE185"/>
  <c r="BE186"/>
  <c r="BE187"/>
  <c r="BE199"/>
  <c r="BE202"/>
  <c r="BE206"/>
  <c r="BE209"/>
  <c i="6" r="BE94"/>
  <c r="BE102"/>
  <c r="BE103"/>
  <c r="BE104"/>
  <c r="BE115"/>
  <c r="BE118"/>
  <c r="BE119"/>
  <c r="BE121"/>
  <c r="BE125"/>
  <c r="BE127"/>
  <c r="BE128"/>
  <c r="BE133"/>
  <c i="7" r="J56"/>
  <c r="BE98"/>
  <c r="BE99"/>
  <c r="BE103"/>
  <c r="BE106"/>
  <c r="BE109"/>
  <c r="BE110"/>
  <c r="BE119"/>
  <c r="BE132"/>
  <c r="BE141"/>
  <c i="8" r="F58"/>
  <c r="BE90"/>
  <c r="BE98"/>
  <c i="9" r="BE94"/>
  <c r="BE106"/>
  <c i="10" r="BE91"/>
  <c r="BE92"/>
  <c i="11" r="BE92"/>
  <c r="BE93"/>
  <c r="BE97"/>
  <c r="BE98"/>
  <c r="BE105"/>
  <c r="BE106"/>
  <c r="BE107"/>
  <c i="12" r="J56"/>
  <c r="F59"/>
  <c r="BE96"/>
  <c r="BE97"/>
  <c r="BE100"/>
  <c r="BE101"/>
  <c r="BE109"/>
  <c r="BE112"/>
  <c r="BE122"/>
  <c r="BE124"/>
  <c r="BE126"/>
  <c r="BE127"/>
  <c r="BE129"/>
  <c r="BE130"/>
  <c r="BE131"/>
  <c r="BE135"/>
  <c r="BE142"/>
  <c r="BK152"/>
  <c r="J152"/>
  <c r="J70"/>
  <c i="13" r="BE90"/>
  <c r="BE92"/>
  <c r="BE93"/>
  <c r="BE97"/>
  <c r="BE99"/>
  <c r="BE101"/>
  <c r="BE104"/>
  <c i="14" r="J52"/>
  <c r="BE80"/>
  <c r="BE90"/>
  <c r="BE91"/>
  <c r="BE92"/>
  <c i="2" r="F37"/>
  <c i="1" r="BB56"/>
  <c i="4" r="F36"/>
  <c i="1" r="BA58"/>
  <c i="6" r="J32"/>
  <c i="1" r="AG60"/>
  <c i="9" r="F36"/>
  <c i="1" r="BA64"/>
  <c i="11" r="F38"/>
  <c i="1" r="BC67"/>
  <c i="2" r="F39"/>
  <c i="1" r="BD56"/>
  <c i="4" r="F37"/>
  <c i="1" r="BB58"/>
  <c i="7" r="F37"/>
  <c i="1" r="BB61"/>
  <c i="6" r="F36"/>
  <c i="1" r="BA60"/>
  <c i="7" r="F38"/>
  <c i="1" r="BC61"/>
  <c i="9" r="F37"/>
  <c i="1" r="BB64"/>
  <c i="10" r="F39"/>
  <c i="1" r="BD66"/>
  <c i="13" r="F37"/>
  <c i="1" r="BB69"/>
  <c i="14" r="F35"/>
  <c i="1" r="BB70"/>
  <c i="2" r="F38"/>
  <c i="1" r="BC56"/>
  <c i="6" r="F38"/>
  <c i="1" r="BC60"/>
  <c i="10" r="F37"/>
  <c i="1" r="BB66"/>
  <c i="13" r="J36"/>
  <c i="1" r="AW69"/>
  <c i="3" r="J36"/>
  <c i="1" r="AW57"/>
  <c i="5" r="J36"/>
  <c i="1" r="AW59"/>
  <c i="6" r="J36"/>
  <c i="1" r="AW60"/>
  <c i="8" r="J36"/>
  <c i="1" r="AW63"/>
  <c i="9" r="F39"/>
  <c i="1" r="BD64"/>
  <c i="13" r="F36"/>
  <c i="1" r="BA69"/>
  <c i="5" r="F39"/>
  <c i="1" r="BD59"/>
  <c i="9" r="J36"/>
  <c i="1" r="AW64"/>
  <c i="12" r="F36"/>
  <c i="1" r="BA68"/>
  <c i="4" r="F39"/>
  <c i="1" r="BD58"/>
  <c i="6" r="F39"/>
  <c i="1" r="BD60"/>
  <c i="8" r="F39"/>
  <c i="1" r="BD63"/>
  <c i="13" r="F39"/>
  <c i="1" r="BD69"/>
  <c i="14" r="F34"/>
  <c i="1" r="BA70"/>
  <c i="4" r="J36"/>
  <c i="1" r="AW58"/>
  <c i="5" r="F37"/>
  <c i="1" r="BB59"/>
  <c i="7" r="F36"/>
  <c i="1" r="BA61"/>
  <c i="8" r="F37"/>
  <c i="1" r="BB63"/>
  <c i="9" r="F38"/>
  <c i="1" r="BC64"/>
  <c i="11" r="F37"/>
  <c i="1" r="BB67"/>
  <c r="AS54"/>
  <c i="4" r="F38"/>
  <c i="1" r="BC58"/>
  <c i="7" r="J36"/>
  <c i="1" r="AW61"/>
  <c i="12" r="F37"/>
  <c i="1" r="BB68"/>
  <c i="3" r="F36"/>
  <c i="1" r="BA57"/>
  <c i="6" r="F37"/>
  <c i="1" r="BB60"/>
  <c i="11" r="F36"/>
  <c i="1" r="BA67"/>
  <c i="12" r="F39"/>
  <c i="1" r="BD68"/>
  <c i="5" r="F38"/>
  <c i="1" r="BC59"/>
  <c i="8" r="F36"/>
  <c i="1" r="BA63"/>
  <c i="11" r="J36"/>
  <c i="1" r="AW67"/>
  <c i="14" r="F37"/>
  <c i="1" r="BD70"/>
  <c i="12" r="F38"/>
  <c i="1" r="BC68"/>
  <c i="14" r="J34"/>
  <c i="1" r="AW70"/>
  <c i="7" r="J32"/>
  <c i="1" r="AG61"/>
  <c i="10" r="F38"/>
  <c i="1" r="BC66"/>
  <c i="2" r="F36"/>
  <c i="1" r="BA56"/>
  <c i="3" r="F39"/>
  <c i="1" r="BD57"/>
  <c i="5" r="F36"/>
  <c i="1" r="BA59"/>
  <c i="8" r="F38"/>
  <c i="1" r="BC63"/>
  <c i="10" r="J36"/>
  <c i="1" r="AW66"/>
  <c i="11" r="F39"/>
  <c i="1" r="BD67"/>
  <c i="2" r="J36"/>
  <c i="1" r="AW56"/>
  <c i="3" r="F37"/>
  <c i="1" r="BB57"/>
  <c i="10" r="F36"/>
  <c i="1" r="BA66"/>
  <c i="12" r="J36"/>
  <c i="1" r="AW68"/>
  <c i="3" r="F38"/>
  <c i="1" r="BC57"/>
  <c i="7" r="F39"/>
  <c i="1" r="BD61"/>
  <c i="13" r="F38"/>
  <c i="1" r="BC69"/>
  <c i="14" r="F36"/>
  <c i="1" r="BC70"/>
  <c i="5" l="1" r="T89"/>
  <c r="P89"/>
  <c i="1" r="AU59"/>
  <c i="12" r="BK93"/>
  <c r="BK92"/>
  <c r="J92"/>
  <c i="6" r="R88"/>
  <c i="3" r="P88"/>
  <c i="1" r="AU57"/>
  <c i="4" r="R89"/>
  <c i="2" r="P89"/>
  <c i="1" r="AU56"/>
  <c i="2" r="T89"/>
  <c i="3" r="T88"/>
  <c i="12" r="T93"/>
  <c r="T92"/>
  <c i="4" r="T89"/>
  <c i="2" r="BK89"/>
  <c r="J89"/>
  <c r="J63"/>
  <c i="12" r="P93"/>
  <c r="P92"/>
  <c i="1" r="AU68"/>
  <c i="2" r="R89"/>
  <c r="J90"/>
  <c r="J64"/>
  <c i="3" r="J89"/>
  <c r="J64"/>
  <c i="5" r="BK89"/>
  <c r="J89"/>
  <c i="6" r="J89"/>
  <c r="J64"/>
  <c i="7" r="J63"/>
  <c r="J89"/>
  <c r="J64"/>
  <c i="8" r="BK86"/>
  <c r="J86"/>
  <c r="J63"/>
  <c i="9" r="BK86"/>
  <c r="J86"/>
  <c i="10" r="J89"/>
  <c r="J65"/>
  <c r="BK87"/>
  <c r="J87"/>
  <c i="11" r="BK87"/>
  <c r="J87"/>
  <c r="J63"/>
  <c r="J89"/>
  <c r="J65"/>
  <c i="12" r="J94"/>
  <c r="J65"/>
  <c i="4" r="BK89"/>
  <c r="J89"/>
  <c i="6" r="J63"/>
  <c i="13" r="BK88"/>
  <c r="J88"/>
  <c r="J64"/>
  <c i="12" r="J32"/>
  <c i="1" r="AG68"/>
  <c r="AU65"/>
  <c i="10" r="J32"/>
  <c i="1" r="AG66"/>
  <c i="4" r="J32"/>
  <c i="1" r="AG58"/>
  <c r="BA65"/>
  <c r="AW65"/>
  <c i="5" r="J35"/>
  <c i="1" r="AV59"/>
  <c r="AT59"/>
  <c i="8" r="J35"/>
  <c i="1" r="AV63"/>
  <c r="AT63"/>
  <c r="BC62"/>
  <c r="AY62"/>
  <c i="4" r="J35"/>
  <c i="1" r="AV58"/>
  <c r="AT58"/>
  <c i="9" r="J35"/>
  <c i="1" r="AV64"/>
  <c r="AT64"/>
  <c i="13" r="J35"/>
  <c i="1" r="AV69"/>
  <c r="AT69"/>
  <c i="3" r="J32"/>
  <c i="1" r="AG57"/>
  <c i="5" r="J32"/>
  <c i="1" r="AG59"/>
  <c r="AN59"/>
  <c i="9" r="J32"/>
  <c i="1" r="AG64"/>
  <c r="AN64"/>
  <c i="14" r="J30"/>
  <c i="1" r="AG70"/>
  <c r="BC55"/>
  <c r="AY55"/>
  <c i="8" r="F35"/>
  <c i="1" r="AZ63"/>
  <c i="11" r="J35"/>
  <c i="1" r="AV67"/>
  <c r="AT67"/>
  <c r="BB55"/>
  <c r="AX55"/>
  <c r="BD65"/>
  <c i="4" r="F35"/>
  <c i="1" r="AZ58"/>
  <c i="5" r="F35"/>
  <c i="1" r="AZ59"/>
  <c i="14" r="J33"/>
  <c i="1" r="AV70"/>
  <c r="AT70"/>
  <c r="BA62"/>
  <c r="AW62"/>
  <c i="10" r="J35"/>
  <c i="1" r="AV66"/>
  <c r="AT66"/>
  <c i="12" r="F35"/>
  <c i="1" r="AZ68"/>
  <c i="7" r="F35"/>
  <c i="1" r="AZ61"/>
  <c r="AU62"/>
  <c i="3" r="F35"/>
  <c i="1" r="AZ57"/>
  <c i="11" r="F35"/>
  <c i="1" r="AZ67"/>
  <c i="14" r="F33"/>
  <c i="1" r="AZ70"/>
  <c r="BB62"/>
  <c r="AX62"/>
  <c r="BC65"/>
  <c r="AY65"/>
  <c i="3" r="J35"/>
  <c i="1" r="AV57"/>
  <c r="AT57"/>
  <c i="10" r="F35"/>
  <c i="1" r="AZ66"/>
  <c i="2" r="J35"/>
  <c i="1" r="AV56"/>
  <c r="AT56"/>
  <c i="6" r="J35"/>
  <c i="1" r="AV60"/>
  <c r="AT60"/>
  <c r="BD55"/>
  <c r="BB65"/>
  <c r="AX65"/>
  <c i="7" r="J35"/>
  <c i="1" r="AV61"/>
  <c r="AT61"/>
  <c i="9" r="F35"/>
  <c i="1" r="AZ64"/>
  <c i="13" r="F35"/>
  <c i="1" r="AZ69"/>
  <c r="BA55"/>
  <c r="BA54"/>
  <c r="AW54"/>
  <c r="AK30"/>
  <c r="BD62"/>
  <c i="2" r="F35"/>
  <c i="1" r="AZ56"/>
  <c i="6" r="F35"/>
  <c i="1" r="AZ60"/>
  <c i="12" r="J35"/>
  <c i="1" r="AV68"/>
  <c r="AT68"/>
  <c i="9" l="1" r="J41"/>
  <c i="10" r="J41"/>
  <c i="3" r="J41"/>
  <c i="4" r="J41"/>
  <c i="5" r="J41"/>
  <c i="12" r="J41"/>
  <c i="14" r="J39"/>
  <c i="5" r="J63"/>
  <c i="9" r="J63"/>
  <c i="12" r="J93"/>
  <c r="J64"/>
  <c i="4" r="J63"/>
  <c i="12" r="J63"/>
  <c i="7" r="J41"/>
  <c i="10" r="J63"/>
  <c i="6" r="J41"/>
  <c i="13" r="BK87"/>
  <c r="J87"/>
  <c r="J63"/>
  <c i="1" r="AN60"/>
  <c r="AN61"/>
  <c r="AN68"/>
  <c r="AN66"/>
  <c r="AN58"/>
  <c r="AN57"/>
  <c r="AN70"/>
  <c r="BD54"/>
  <c r="W33"/>
  <c r="AU55"/>
  <c r="AU54"/>
  <c r="AZ62"/>
  <c r="AV62"/>
  <c r="AT62"/>
  <c r="AZ55"/>
  <c r="AV55"/>
  <c i="8" r="J32"/>
  <c i="1" r="AG63"/>
  <c r="AN63"/>
  <c i="2" r="J32"/>
  <c i="1" r="AG56"/>
  <c r="AN56"/>
  <c r="AW55"/>
  <c r="W30"/>
  <c r="AZ65"/>
  <c r="AV65"/>
  <c r="AT65"/>
  <c r="BC54"/>
  <c r="W32"/>
  <c i="11" r="J32"/>
  <c i="1" r="AG67"/>
  <c r="AN67"/>
  <c r="BB54"/>
  <c r="W31"/>
  <c i="8" l="1" r="J41"/>
  <c i="11" r="J41"/>
  <c i="2" r="J41"/>
  <c i="1" r="AY54"/>
  <c r="AX54"/>
  <c r="AZ54"/>
  <c r="W29"/>
  <c r="AG55"/>
  <c i="13" r="J32"/>
  <c i="1" r="AG69"/>
  <c r="AN69"/>
  <c r="AG62"/>
  <c r="AN62"/>
  <c r="AT55"/>
  <c i="13" l="1" r="J41"/>
  <c i="1" r="AN55"/>
  <c r="AV54"/>
  <c r="AK29"/>
  <c r="AG65"/>
  <c r="AN65"/>
  <c l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<sst xmlns="http://schemas.openxmlformats.org/spreadsheetml/2006/main">
  <si>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</si>
  <si>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</si>
  <si>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</si>
  <si>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</si>
  <si>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</si>
  <si>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{09f0883d-7b6b-4259-be16-71a6d2cd7e55}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</si>
  <si>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</si>
  <si>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</si>
  <si>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</si>
  <si>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</si>
  <si>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</si>
  <si>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</si>
  <si>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</si>
  <si>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</si>
  <si>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VZ65421013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</si>
  <si>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</si>
  <si>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</si>
  <si>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zabezpečení a výstroje trati Nepomuk – Blatná</t>
  </si>
  <si>
    <t>KSO:</t>
  </si>
  <si>
    <t/>
  </si>
  <si>
    <t>CC-CZ:</t>
  </si>
  <si>
    <t>Místo:</t>
  </si>
  <si>
    <t xml:space="preserve"> </t>
  </si>
  <si>
    <t>Datum:</t>
  </si>
  <si>
    <t>20. 1. 2021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</si>
  <si>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</si>
  <si>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</si>
  <si>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</si>
  <si>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</si>
  <si>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</si>
  <si>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</si>
  <si>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</si>
  <si>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</si>
  <si>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</si>
  <si>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</si>
  <si>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</si>
  <si>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</si>
  <si>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</si>
  <si>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</si>
  <si>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</si>
  <si>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</si>
  <si>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</si>
  <si>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</si>
  <si>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</si>
  <si>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</si>
  <si>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</si>
  <si>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</si>
  <si>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</si>
  <si>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</si>
  <si>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</si>
  <si>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</si>
  <si>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</si>
  <si>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</si>
  <si>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</si>
  <si>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</si>
  <si>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</si>
  <si>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</si>
  <si>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</si>
  <si>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</si>
  <si>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</si>
  <si>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</si>
  <si>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</si>
  <si>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</si>
  <si>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</si>
  <si>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</si>
  <si>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</si>
  <si>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</si>
  <si>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</si>
  <si>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</si>
  <si>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</si>
  <si>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</si>
  <si>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</si>
  <si>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</si>
  <si>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PS 01</t>
  </si>
  <si>
    <t>Montáže a demontáže zabezpečovacího zařízení</t>
  </si>
  <si>
    <t>STA</t>
  </si>
  <si>
    <t>1</t>
  </si>
  <si>
    <t>{6e3fc721-086e-4de1-b1a3-44ffd42d9eb0}</t>
  </si>
  <si>
    <t>2</t>
  </si>
  <si>
    <t>/</t>
  </si>
  <si>
    <t>PS 01.1</t>
  </si>
  <si>
    <t>Úvazek zařízení do ŽST Nepomuk</t>
  </si>
  <si>
    <t>Soupis</t>
  </si>
  <si>
    <t>{ed0a8d66-a7c6-4c96-bedb-5149cd01dcb7}</t>
  </si>
  <si>
    <t>PS 01.2</t>
  </si>
  <si>
    <t>Doplnění zařízení do PZS P1303 Třebčice</t>
  </si>
  <si>
    <t>{1c14314c-100a-4b8d-b1b1-85995c9e76a4}</t>
  </si>
  <si>
    <t>PS 01.3</t>
  </si>
  <si>
    <t>SZZ ŽST Kasejovice</t>
  </si>
  <si>
    <t>{e7811779-abf4-41d2-b754-4374e933aa8e}</t>
  </si>
  <si>
    <t>PS 01.4</t>
  </si>
  <si>
    <t>Dooplnění zařízení TZZ do nz Lnáře</t>
  </si>
  <si>
    <t>{c83c31b3-abc1-4448-abf9-206b68296bdd}</t>
  </si>
  <si>
    <t>PS 01.5</t>
  </si>
  <si>
    <t>Doplnění zařízení do PZS P1269 Tchořovice</t>
  </si>
  <si>
    <t>{4dbc8ccb-f139-4509-961e-59428a3aaff8}</t>
  </si>
  <si>
    <t>PS 01.6</t>
  </si>
  <si>
    <t>Doplnění zařízení do ŽST Blatná</t>
  </si>
  <si>
    <t>{672a41ca-7332-4e29-bab3-a5a828c2c251}</t>
  </si>
  <si>
    <t>PS 02</t>
  </si>
  <si>
    <t>Dodávky SSZT z centrálních smluv - NEOCEŇOVAT !!!</t>
  </si>
  <si>
    <t>{ee7b2a20-6e22-4d03-8b5e-804d1220ec8b}</t>
  </si>
  <si>
    <t>01</t>
  </si>
  <si>
    <t>Návěstidla</t>
  </si>
  <si>
    <t>{53530cbd-28a4-48ab-8432-1f302447cf45}</t>
  </si>
  <si>
    <t>02</t>
  </si>
  <si>
    <t>Upozorňovadla</t>
  </si>
  <si>
    <t>{7e7e590f-bf7a-4175-90a8-2829c407029c}</t>
  </si>
  <si>
    <t>SO 01</t>
  </si>
  <si>
    <t>Zemní a stavební práce</t>
  </si>
  <si>
    <t>{f471a171-d55c-48dd-a3d4-6467d670d830}</t>
  </si>
  <si>
    <t>SO 01.1</t>
  </si>
  <si>
    <t>Zemní práce v ŽST Nepomuk</t>
  </si>
  <si>
    <t>{6f453436-7032-4982-b79a-8ec19bc01742}</t>
  </si>
  <si>
    <t>SO 01.2</t>
  </si>
  <si>
    <t>Zemní práce v ŽST Kasejovice</t>
  </si>
  <si>
    <t>{b3689678-695b-4ffd-bfec-b4ef05ce73bb}</t>
  </si>
  <si>
    <t>SO 01.3</t>
  </si>
  <si>
    <t>Oprava reléové místnosti v ŽST Kasejovice</t>
  </si>
  <si>
    <t>{25d56e81-cda9-4722-bf52-a6d102189466}</t>
  </si>
  <si>
    <t>SO 01.4</t>
  </si>
  <si>
    <t>Zemní práce v nz Lnáře</t>
  </si>
  <si>
    <t>{e363857b-1b83-4b61-a6c7-efed70ff7853}</t>
  </si>
  <si>
    <t>VON</t>
  </si>
  <si>
    <t>Ostatní náklady</t>
  </si>
  <si>
    <t>{cff2368f-519c-4161-bf65-efba8038c805}</t>
  </si>
  <si>
    <t>KRYCÍ LIST SOUPISU PRACÍ</t>
  </si>
  <si>
    <t>Objekt:</t>
  </si>
  <si>
    <t>PS 01 - Montáže a demontáže zabezpečovacího zařízení</t>
  </si>
  <si>
    <t>Soupis:</t>
  </si>
  <si>
    <t>PS 01.1 - Úvazek zařízení do ŽST Nepomuk</t>
  </si>
  <si>
    <t>REKAPITULACE ČLENĚNÍ SOUPISU PRACÍ</t>
  </si>
  <si>
    <t>Kód dílu - Popis</t>
  </si>
  <si>
    <t>Cena celkem [CZK]</t>
  </si>
  <si>
    <t>-1</t>
  </si>
  <si>
    <t>01 - Kabelizace</t>
  </si>
  <si>
    <t>02 - Montáže a demontáže zabezpečovacího zařízení</t>
  </si>
  <si>
    <t>03 - Zkoušky a revize</t>
  </si>
  <si>
    <t>04 - Doprava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</si>
  <si>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</si>
  <si>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</si>
  <si>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</si>
  <si>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</si>
  <si>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</si>
  <si>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</si>
  <si>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</si>
  <si>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</si>
  <si>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</si>
  <si>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</si>
  <si>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</si>
  <si>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</si>
  <si>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</si>
  <si>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Kabelizace</t>
  </si>
  <si>
    <t>ROZPOCET</t>
  </si>
  <si>
    <t>M</t>
  </si>
  <si>
    <t>7590521589</t>
  </si>
  <si>
    <t>Venkovní vedení kabelová - metalické sítě Plněné, párované s ochr. vodičem, armované Al dráty TCEKPFLEZE 3 P 1,0 D</t>
  </si>
  <si>
    <t>m</t>
  </si>
  <si>
    <t>Sborník UOŽI 01 2021</t>
  </si>
  <si>
    <t>8</t>
  </si>
  <si>
    <t>4</t>
  </si>
  <si>
    <t>-293083538</t>
  </si>
  <si>
    <t>K</t>
  </si>
  <si>
    <t>7590525116</t>
  </si>
  <si>
    <t>Montáž kabelu závlačného ruční zatahování do rour kabelovodů TCE/KE, KFE, KEZE s jádrem 1 mm 12 až 16 P - příprava kabelového bubnu a přistavení ke kabelovodu, pročištění otvoru, přeměření izolačního stavu a kontinuity žil kabelu, odvinutí kabelu z bubnu, vazelinování a zatažení kabelu do kabelovodu, odřezání kabelu, uzavření konců kabelu a přemístění kabelového bubnu</t>
  </si>
  <si>
    <t>1872304126</t>
  </si>
  <si>
    <t>3</t>
  </si>
  <si>
    <t>7590555012</t>
  </si>
  <si>
    <t>Zhotovení formy kabelové na kabel do 10x2</t>
  </si>
  <si>
    <t>kus</t>
  </si>
  <si>
    <t>1307517950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</si>
  <si>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</si>
  <si>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</si>
  <si>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2094623521</t>
  </si>
  <si>
    <t>5</t>
  </si>
  <si>
    <t>7590541264</t>
  </si>
  <si>
    <t>Slaboproudé rozvody, kabely pro přívod a vnitřní instalaci Spojky metalických kabelů a příslušenství Teplem smrštitelná zesílená spojka s hliníkovou kostrou pro tlakované kabely XAGA 1000-122/38-300</t>
  </si>
  <si>
    <t>128</t>
  </si>
  <si>
    <t>-1019234685</t>
  </si>
  <si>
    <t>6</t>
  </si>
  <si>
    <t>7590525576</t>
  </si>
  <si>
    <t>Montáž smršťovací spojky Raychem s pancířem na dvouplášťovém celoplastovém kabelu do 10 žil - nasazení manžety, spojení žil, převlečení manžety, nahřátí pro její tepelné smrštění, uložení spojky v jámě</t>
  </si>
  <si>
    <t>64</t>
  </si>
  <si>
    <t>-83928234</t>
  </si>
  <si>
    <t>7</t>
  </si>
  <si>
    <t>7492400460</t>
  </si>
  <si>
    <t>Kabely, vodiče - vn Kabely nad 22kV Označovací štítek na kabel (100 ks)</t>
  </si>
  <si>
    <t>sada</t>
  </si>
  <si>
    <t>-1369819537</t>
  </si>
  <si>
    <t>7593500150</t>
  </si>
  <si>
    <t>Trasy kabelového vedení Kabelové žlaby (200x126) spodní + vrchní díl plast</t>
  </si>
  <si>
    <t>954303172</t>
  </si>
  <si>
    <t>9</t>
  </si>
  <si>
    <t>7590525125</t>
  </si>
  <si>
    <t>Montáž kabelu metalického zatažení do chráničky do 2 kg/m</t>
  </si>
  <si>
    <t>672727736</t>
  </si>
  <si>
    <t>10</t>
  </si>
  <si>
    <t>7594300112</t>
  </si>
  <si>
    <t>Počítače náprav Vnitřní prvky PN ACS 2000 Sběrnicová jednotka ABP001-2 21TE GS02</t>
  </si>
  <si>
    <t>512</t>
  </si>
  <si>
    <t>-771694712</t>
  </si>
  <si>
    <t>11</t>
  </si>
  <si>
    <t>7594300108</t>
  </si>
  <si>
    <t>Počítače náprav Vnitřní prvky PN ACS 2000 Jednotka jištění SIC006 GS01</t>
  </si>
  <si>
    <t>499225760</t>
  </si>
  <si>
    <t>12</t>
  </si>
  <si>
    <t>7594300098</t>
  </si>
  <si>
    <t>Počítače náprav Vnitřní prvky PN ACS 2000 Montážní skříňka BGT04 šíře 84TE</t>
  </si>
  <si>
    <t>-2137394443</t>
  </si>
  <si>
    <t>13</t>
  </si>
  <si>
    <t>7594300084</t>
  </si>
  <si>
    <t>Počítače náprav Vnitřní prvky PN ACS 2000 Vyhodnocovací jednotka IMC003 GS01</t>
  </si>
  <si>
    <t>-1345836405</t>
  </si>
  <si>
    <t>14</t>
  </si>
  <si>
    <t>7594300078</t>
  </si>
  <si>
    <t>Počítače náprav Vnitřní prvky PN ACS 2000 Čítačová jednotka ACB119 GS04</t>
  </si>
  <si>
    <t>-1163869018</t>
  </si>
  <si>
    <t>7594300032</t>
  </si>
  <si>
    <t>Počítače náprav Vnitřní prvky PN AZF Drátová forma pro skříň 42TE</t>
  </si>
  <si>
    <t>-9564708</t>
  </si>
  <si>
    <t>16</t>
  </si>
  <si>
    <t>7593320910</t>
  </si>
  <si>
    <t>Prvky CML3 - jednotka modemu</t>
  </si>
  <si>
    <t>-804212920</t>
  </si>
  <si>
    <t>17</t>
  </si>
  <si>
    <t>7594300304</t>
  </si>
  <si>
    <t>Počítače náprav Vnitřní prvky PN Frauscher Reléová karta JRS001</t>
  </si>
  <si>
    <t>-299077618</t>
  </si>
  <si>
    <t>18</t>
  </si>
  <si>
    <t>7592010162</t>
  </si>
  <si>
    <t>Kolové senzory a snímače počítačů náprav Stahovací páska hadice RSR</t>
  </si>
  <si>
    <t>-1031500851</t>
  </si>
  <si>
    <t>19</t>
  </si>
  <si>
    <t>7592010142</t>
  </si>
  <si>
    <t>Kolové senzory a snímače počítačů náprav Neoprénová ochr. hadice 4,8 m</t>
  </si>
  <si>
    <t>340033867</t>
  </si>
  <si>
    <t>20</t>
  </si>
  <si>
    <t>7592010152</t>
  </si>
  <si>
    <t>Kolové senzory a snímače počítačů náprav Montážní sada neoprénové ochr.hadice</t>
  </si>
  <si>
    <t>-2018185130</t>
  </si>
  <si>
    <t>7592010166</t>
  </si>
  <si>
    <t>Kolové senzory a snímače počítačů náprav Upevňovací souprava SK140</t>
  </si>
  <si>
    <t>834183710</t>
  </si>
  <si>
    <t>22</t>
  </si>
  <si>
    <t>7592010242</t>
  </si>
  <si>
    <t>Kolové senzory a snímače počítačů náprav Přechod (trámec s drážkou)</t>
  </si>
  <si>
    <t>-368229873</t>
  </si>
  <si>
    <t>23</t>
  </si>
  <si>
    <t>7592010246</t>
  </si>
  <si>
    <t>Kolové senzory a snímače počítačů náprav Svorka (držák trámce)</t>
  </si>
  <si>
    <t>1062586458</t>
  </si>
  <si>
    <t>24</t>
  </si>
  <si>
    <t>7592010102</t>
  </si>
  <si>
    <t>Kolové senzory a snímače počítačů náprav Snímač průjezdu kola RSR 180 (5 m kabel)</t>
  </si>
  <si>
    <t>143911473</t>
  </si>
  <si>
    <t>25</t>
  </si>
  <si>
    <t>7592010172</t>
  </si>
  <si>
    <t>Kolové senzory a snímače počítačů náprav Připevňovací čep BBK pro upevňovací soupravu SK140</t>
  </si>
  <si>
    <t>pár</t>
  </si>
  <si>
    <t>655740225</t>
  </si>
  <si>
    <t>26</t>
  </si>
  <si>
    <t>7592010606</t>
  </si>
  <si>
    <t>Kolové senzory a snímače počítačů náprav Souprava nastavovací měrky</t>
  </si>
  <si>
    <t>1982441595</t>
  </si>
  <si>
    <t>27</t>
  </si>
  <si>
    <t>7592010260</t>
  </si>
  <si>
    <t>Kolové senzory a snímače počítačů náprav Zkušební přípravek RSR SB</t>
  </si>
  <si>
    <t>1061929686</t>
  </si>
  <si>
    <t>28</t>
  </si>
  <si>
    <t>7592005050</t>
  </si>
  <si>
    <t>Montáž počítacího bodu (senzoru) RSR 180 - uložení a připevnění na určené místo, seřízení polohy, přezkoušení</t>
  </si>
  <si>
    <t>159627329</t>
  </si>
  <si>
    <t>29</t>
  </si>
  <si>
    <t>7594305040</t>
  </si>
  <si>
    <t>Montáž součástí počítače náprav upevňovací kolejnicové čelisti SK 140</t>
  </si>
  <si>
    <t>1154633999</t>
  </si>
  <si>
    <t>30</t>
  </si>
  <si>
    <t>7594305045</t>
  </si>
  <si>
    <t>Montáž součástí počítače náprav AZF upevňovacího šroubu BBK</t>
  </si>
  <si>
    <t>-929173979</t>
  </si>
  <si>
    <t>31</t>
  </si>
  <si>
    <t>7594305015</t>
  </si>
  <si>
    <t>Montáž součástí počítače náprav neoprénové ochranné hadice se soupravou pro upevnění k pražci</t>
  </si>
  <si>
    <t>880011338</t>
  </si>
  <si>
    <t>32</t>
  </si>
  <si>
    <t>7594305050</t>
  </si>
  <si>
    <t>Montáž součástí počítače náprav AZF bloku čítače ZBG</t>
  </si>
  <si>
    <t>-2129372187</t>
  </si>
  <si>
    <t>33</t>
  </si>
  <si>
    <t>7594305010</t>
  </si>
  <si>
    <t>Montáž součástí počítače náprav vyhodnocovací části</t>
  </si>
  <si>
    <t>-1900012794</t>
  </si>
  <si>
    <t>34</t>
  </si>
  <si>
    <t>7594305065</t>
  </si>
  <si>
    <t>Montáž součástí počítače náprav skříně pro bloky šíře 42TE BGT 02</t>
  </si>
  <si>
    <t>-347886730</t>
  </si>
  <si>
    <t>35</t>
  </si>
  <si>
    <t>7595605155</t>
  </si>
  <si>
    <t>Montáž modemu, převodníku, repeatru instalace a konfigurace modemu</t>
  </si>
  <si>
    <t>2000938997</t>
  </si>
  <si>
    <t>36</t>
  </si>
  <si>
    <t>7594300268</t>
  </si>
  <si>
    <t>Počítače náprav Vnitřní prvky PN Frauscher Přepěťová ochrana vyhodnocovací jednotky BSI005</t>
  </si>
  <si>
    <t>1099089652</t>
  </si>
  <si>
    <t>37</t>
  </si>
  <si>
    <t>7594305025</t>
  </si>
  <si>
    <t>Montáž součástí počítače náprav přepěťové ochrany napájení</t>
  </si>
  <si>
    <t>-1721172904</t>
  </si>
  <si>
    <t>38</t>
  </si>
  <si>
    <t>7592810920</t>
  </si>
  <si>
    <t>Reléový stojan SZZ nevystrojený univerzální - kategorie SZZ dle TNŽ 34 2620:2002: SZZ 1., 2.nebo 3.kategorie</t>
  </si>
  <si>
    <t>komplet</t>
  </si>
  <si>
    <t>-1003145828</t>
  </si>
  <si>
    <t>P</t>
  </si>
  <si>
    <t>Poznámka k položce:_x000d_
Stojan TZZ</t>
  </si>
  <si>
    <t>39</t>
  </si>
  <si>
    <t>7593315106</t>
  </si>
  <si>
    <t>Montáž zabezpečovacího stojanu s elektronickými prvky a panely - upevnění stojanu do stojanové řady, připojení ochranného uzemnění a informativní kontrola zapojení</t>
  </si>
  <si>
    <t>-1582938318</t>
  </si>
  <si>
    <t>40</t>
  </si>
  <si>
    <t>7593330040</t>
  </si>
  <si>
    <t>Výměnné díly Relé NMŠ 1-2000 (HM0404221990407)</t>
  </si>
  <si>
    <t>-1715381604</t>
  </si>
  <si>
    <t>41</t>
  </si>
  <si>
    <t>7593335040</t>
  </si>
  <si>
    <t>Montáž malorozměrného relé</t>
  </si>
  <si>
    <t>1397718808</t>
  </si>
  <si>
    <t>42</t>
  </si>
  <si>
    <t>7593320588</t>
  </si>
  <si>
    <t>Prvky TDI8s – Jednotka 8 bezpečných digitálních vstupů</t>
  </si>
  <si>
    <t>-2083669811</t>
  </si>
  <si>
    <t>43</t>
  </si>
  <si>
    <t>7593320597</t>
  </si>
  <si>
    <t>Prvky TDO8s – Jednotka 8 bezpečných digitálních výstupů</t>
  </si>
  <si>
    <t>-2126610207</t>
  </si>
  <si>
    <t>44</t>
  </si>
  <si>
    <t>7593321521</t>
  </si>
  <si>
    <t>Prvky Translátor 600:600 (4kV)</t>
  </si>
  <si>
    <t>-1038227287</t>
  </si>
  <si>
    <t>45</t>
  </si>
  <si>
    <t>7593320576</t>
  </si>
  <si>
    <t>Prvky TBRP - Jednotka napáječe a opakovače sběrnice</t>
  </si>
  <si>
    <t>982353163</t>
  </si>
  <si>
    <t>46</t>
  </si>
  <si>
    <t>7593320579</t>
  </si>
  <si>
    <t>Prvky TDCC – řídící jednotka sběrnice</t>
  </si>
  <si>
    <t>-693612976</t>
  </si>
  <si>
    <t>47</t>
  </si>
  <si>
    <t>7593320582</t>
  </si>
  <si>
    <t>Prvky TDCD – Komunikační datová jednotka</t>
  </si>
  <si>
    <t>282516333</t>
  </si>
  <si>
    <t>48</t>
  </si>
  <si>
    <t>7593320585</t>
  </si>
  <si>
    <t>Prvky TDMD – Komunikační modemová jednotka</t>
  </si>
  <si>
    <t>-317650514</t>
  </si>
  <si>
    <t>49</t>
  </si>
  <si>
    <t>7593320606</t>
  </si>
  <si>
    <t>Prvky TAI8 – Jednotka 8 analogových napěťových vstupů</t>
  </si>
  <si>
    <t>-678790137</t>
  </si>
  <si>
    <t>50</t>
  </si>
  <si>
    <t>7593320573</t>
  </si>
  <si>
    <t>Prvky Kazeta TEDIS21 v provedení 19"eurocard</t>
  </si>
  <si>
    <t>-524793225</t>
  </si>
  <si>
    <t>51</t>
  </si>
  <si>
    <t>7593315386</t>
  </si>
  <si>
    <t>Montáž panelu pro stanici TEDIS</t>
  </si>
  <si>
    <t>1121794990</t>
  </si>
  <si>
    <t>52</t>
  </si>
  <si>
    <t>7590615110</t>
  </si>
  <si>
    <t>Úprava ovládacího stolu (kontrolní skříně) - max. 50 tlačítek a světelných buněk, včetně zapojení</t>
  </si>
  <si>
    <t>1296214820</t>
  </si>
  <si>
    <t>53</t>
  </si>
  <si>
    <t>7590615060</t>
  </si>
  <si>
    <t>Vygravírování 1 znaku v označovacím štítku - vygravírování 1 znaku v označovacím štítku</t>
  </si>
  <si>
    <t>-1424169727</t>
  </si>
  <si>
    <t>54</t>
  </si>
  <si>
    <t>7590615130</t>
  </si>
  <si>
    <t>Úpravy kolejové desky - upevnění jednotlivých prvků na místo určení, včetně zapojení</t>
  </si>
  <si>
    <t>-811450950</t>
  </si>
  <si>
    <t>55</t>
  </si>
  <si>
    <t>7593315425</t>
  </si>
  <si>
    <t>Zhotovení jednoho zapojení při volné vazbě - naměření vodiče, zatažení a připojení</t>
  </si>
  <si>
    <t>1243909506</t>
  </si>
  <si>
    <t>56</t>
  </si>
  <si>
    <t>7593317010</t>
  </si>
  <si>
    <t>Zrušení jednoho zapojení při volné vazbě {odpojení vodiče a jeho vytažení} - odpojení vodiče a jeho vytažení</t>
  </si>
  <si>
    <t>1630004620</t>
  </si>
  <si>
    <t>57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</si>
  <si>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</si>
  <si>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</si>
  <si>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</si>
  <si>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-1796228589</t>
  </si>
  <si>
    <t>58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</si>
  <si>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</si>
  <si>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</si>
  <si>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610808549</t>
  </si>
  <si>
    <t>59</t>
  </si>
  <si>
    <t>7499151040</t>
  </si>
  <si>
    <t>Dokončovací práce zaškolení obsluhy - seznámení obsluhy s funkcemi zařízení včetně odevzdání dokumentace skutečného provedení</t>
  </si>
  <si>
    <t>738587765</t>
  </si>
  <si>
    <t>03</t>
  </si>
  <si>
    <t>Zkoušky a revize</t>
  </si>
  <si>
    <t>60</t>
  </si>
  <si>
    <t>7598095375</t>
  </si>
  <si>
    <t>Oživení a funkční zkoušení stanice TEDIS - aktivace a konfigurace systému podle příslušné dokumentace</t>
  </si>
  <si>
    <t>Sborník UOŽI 01 2020</t>
  </si>
  <si>
    <t>1039505919</t>
  </si>
  <si>
    <t>61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</si>
  <si>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</si>
  <si>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</si>
  <si>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2083838018</t>
  </si>
  <si>
    <t>62</t>
  </si>
  <si>
    <t>7598095065</t>
  </si>
  <si>
    <t>Přezkoušení a regulace napájecího obvodu za 1 napájecí sběrnici - kontrola zapojení, regulace a přezkoušení sběrnice</t>
  </si>
  <si>
    <t>220947715</t>
  </si>
  <si>
    <t>63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</si>
  <si>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</si>
  <si>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</si>
  <si>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-321175949</t>
  </si>
  <si>
    <t>7598095405</t>
  </si>
  <si>
    <t>Příprava ke komplexním zkouškám hradla pro jedno oddílové návěstidlo a jeden směr - oživení, seřízení a nastavení zařízení s ohledem na postup jeho uvádění do provozu</t>
  </si>
  <si>
    <t>-1864109594</t>
  </si>
  <si>
    <t>65</t>
  </si>
  <si>
    <t>7598095475</t>
  </si>
  <si>
    <t>Komplexní zkouška hradla pro jedno oddílové návěstidlo a jeden směr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</si>
  <si>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104134365</t>
  </si>
  <si>
    <t>66</t>
  </si>
  <si>
    <t>7598095170</t>
  </si>
  <si>
    <t>Přezkoušení a regulace obvodů souhlasu - kontrola zapojení, provedení příslušných měření, nastavení parametrů, přezkoušení funkce</t>
  </si>
  <si>
    <t>-178498919</t>
  </si>
  <si>
    <t>67</t>
  </si>
  <si>
    <t>7498351510</t>
  </si>
  <si>
    <t>Vyhotovení zprávy o posouzení bezpečnosti (rizik) včetně analýzy a hodnocení rizik - v souladu s nařízením Evropské komise (ES) č. 352/52009 v rozsahu tohoto SO/PS</t>
  </si>
  <si>
    <t>2010670929</t>
  </si>
  <si>
    <t>68</t>
  </si>
  <si>
    <t>7598095543</t>
  </si>
  <si>
    <t>Vyhotovení protokolu UTZ pro SZZ elektromechanické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</si>
  <si>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1921794355</t>
  </si>
  <si>
    <t>69</t>
  </si>
  <si>
    <t>7598095575</t>
  </si>
  <si>
    <t>Vyhotovení protokolu UTZ pro TZZ AH bez hradla pro jednu kolej - vykonání prohlídky a zkoušky včetně vyhotovení protokolu podle vyhl. 100/1995 Sb.</t>
  </si>
  <si>
    <t>835091737</t>
  </si>
  <si>
    <t>70</t>
  </si>
  <si>
    <t>7598095615</t>
  </si>
  <si>
    <t>Vyhotovení revizní zprávy SZZ elektromechanické do 10 přestavníků - vykonání prohlídky a zkoušky pro napájení elektrického zařízení včetně vyhotovení revizní zprávy podle vyhl. 100/1995 Sb. a norem ČSN</t>
  </si>
  <si>
    <t>-1434891942</t>
  </si>
  <si>
    <t>71</t>
  </si>
  <si>
    <t>7598095640</t>
  </si>
  <si>
    <t>Vyhotovení revizní zprávy centralizovaného TZZ - vykonání prohlídky a zkoušky pro napájení elektrického zařízení včetně vyhotovení revizní zprávy podle vyhl. 100/1995 Sb. a norem ČSN, "koncové zařízení" vztahuje se na napájecí soustavu pro napájení oddílových návěstidel, napájení kolejových obvodů, napájení EONů</t>
  </si>
  <si>
    <t>586846780</t>
  </si>
  <si>
    <t>04</t>
  </si>
  <si>
    <t>Doprava</t>
  </si>
  <si>
    <t>72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</si>
  <si>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</si>
  <si>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</si>
  <si>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t</t>
  </si>
  <si>
    <t>-1873961975</t>
  </si>
  <si>
    <t>Poznámka k položce:_x000d_
Měrnou jednotkou je t přepravovaného materiálu.</t>
  </si>
  <si>
    <t>73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</si>
  <si>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</si>
  <si>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</si>
  <si>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-1941521133</t>
  </si>
  <si>
    <t>74</t>
  </si>
  <si>
    <t>9903200100</t>
  </si>
  <si>
    <t>Přeprava mechanizace na místo prováděných prací o hmotnosti přes 12 t přes 50 do 100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</si>
  <si>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198569031</t>
  </si>
  <si>
    <t>PS 01.2 - Doplnění zařízení do PZS P1303 Třebčice</t>
  </si>
  <si>
    <t>01 - Montáže a demontáže zabezpečovacího zařízení</t>
  </si>
  <si>
    <t>02 - Zkoušky a revize</t>
  </si>
  <si>
    <t>03 - Doprava</t>
  </si>
  <si>
    <t>328683397</t>
  </si>
  <si>
    <t>866956751</t>
  </si>
  <si>
    <t>-1178301145</t>
  </si>
  <si>
    <t>338937555</t>
  </si>
  <si>
    <t>-443800938</t>
  </si>
  <si>
    <t>-81827259</t>
  </si>
  <si>
    <t>-1871941239</t>
  </si>
  <si>
    <t>-344026468</t>
  </si>
  <si>
    <t>2045643002</t>
  </si>
  <si>
    <t>-440287776</t>
  </si>
  <si>
    <t>-378727463</t>
  </si>
  <si>
    <t>-1813361132</t>
  </si>
  <si>
    <t>911284676</t>
  </si>
  <si>
    <t>-1251737612</t>
  </si>
  <si>
    <t>-1126102820</t>
  </si>
  <si>
    <t>-1189797360</t>
  </si>
  <si>
    <t>-732697465</t>
  </si>
  <si>
    <t>-1283976838</t>
  </si>
  <si>
    <t>-1433450898</t>
  </si>
  <si>
    <t>2068845398</t>
  </si>
  <si>
    <t>-1482308776</t>
  </si>
  <si>
    <t>136380664</t>
  </si>
  <si>
    <t>-709085248</t>
  </si>
  <si>
    <t>-8249700</t>
  </si>
  <si>
    <t>-1530044868</t>
  </si>
  <si>
    <t>359007121</t>
  </si>
  <si>
    <t>1582685473</t>
  </si>
  <si>
    <t>1753188643</t>
  </si>
  <si>
    <t>2105657802</t>
  </si>
  <si>
    <t>1591161234</t>
  </si>
  <si>
    <t>-1453503788</t>
  </si>
  <si>
    <t>-2061512358</t>
  </si>
  <si>
    <t>403207795</t>
  </si>
  <si>
    <t>148444714</t>
  </si>
  <si>
    <t>-1296223974</t>
  </si>
  <si>
    <t>868397840</t>
  </si>
  <si>
    <t>7591505110</t>
  </si>
  <si>
    <t>Kompletace, propojení a testování elektronické výstroje PZZ</t>
  </si>
  <si>
    <t>924464239</t>
  </si>
  <si>
    <t>7598095635</t>
  </si>
  <si>
    <t>Vyhotovení revizní zprávy PZZ - vykonání prohlídky a zkoušky pro napájení elektrického zařízení včetně vyhotovení revizní zprávy podle vyhl. 100/1995 Sb. a norem ČSN</t>
  </si>
  <si>
    <t>-1145262292</t>
  </si>
  <si>
    <t>7598095550</t>
  </si>
  <si>
    <t>Vyhotovení protokolu UTZ pro PZZ bez závor jedna kolej - vykonání prohlídky a zkoušky včetně vyhotovení protokolu podle vyhl. 100/1995 Sb.</t>
  </si>
  <si>
    <t>1345984401</t>
  </si>
  <si>
    <t>1321085871</t>
  </si>
  <si>
    <t>1043051658</t>
  </si>
  <si>
    <t>-807553461</t>
  </si>
  <si>
    <t>PS 01.3 - SZZ ŽST Kasejovice</t>
  </si>
  <si>
    <t>7590521514</t>
  </si>
  <si>
    <t>Venkovní vedení kabelová - metalické sítě Plněné, párované s ochr. vodičem TCEKPFLEY 3 P 1,0 D</t>
  </si>
  <si>
    <t>1622921333</t>
  </si>
  <si>
    <t>7590521529</t>
  </si>
  <si>
    <t>Venkovní vedení kabelová - metalické sítě Plněné, párované s ochr. vodičem TCEKPFLEY 7 P 1,0 D</t>
  </si>
  <si>
    <t>-906462895</t>
  </si>
  <si>
    <t>7590521534</t>
  </si>
  <si>
    <t>Venkovní vedení kabelová - metalické sítě Plněné, párované s ochr. vodičem TCEKPFLEY 12 P 1,0 D</t>
  </si>
  <si>
    <t>1971498339</t>
  </si>
  <si>
    <t>7590520624</t>
  </si>
  <si>
    <t>Venkovní vedení kabelová - metalické sítě Plněné 4x0,8 TCEPKPFLEY 10 x 4 x 0,8</t>
  </si>
  <si>
    <t>-1114128387</t>
  </si>
  <si>
    <t>7593501125</t>
  </si>
  <si>
    <t>Trasy kabelového vedení Chráničky optického kabelu HDPE 6040 průměr 40/33 mm</t>
  </si>
  <si>
    <t>-291587064</t>
  </si>
  <si>
    <t>7492501900</t>
  </si>
  <si>
    <t>Kabely, vodiče, šňůry Cu - nn Kabel silový 4 a 5-žílový Cu, plastová izolace CYKY 4J25 (4Bx25)</t>
  </si>
  <si>
    <t>1542760004</t>
  </si>
  <si>
    <t>7492501770</t>
  </si>
  <si>
    <t xml:space="preserve">Kabely, vodiče, šňůry Cu - nn Kabel silový 2 a 3-žílový Cu, plastová izolace CYKY 3J2,5  (3Cx 2,5)</t>
  </si>
  <si>
    <t>-416005797</t>
  </si>
  <si>
    <t>7593500955</t>
  </si>
  <si>
    <t>Trasy kabelového vedení Ohebná dvouplášťová korugovaná chránička 110/92 smotek - černá UV stabilní</t>
  </si>
  <si>
    <t>-2087455816</t>
  </si>
  <si>
    <t>7593500840</t>
  </si>
  <si>
    <t>Trasy kabelového vedení Ohebná dvouplášťová korugovaná chránička 40/31smotek</t>
  </si>
  <si>
    <t>1964851352</t>
  </si>
  <si>
    <t>7492756040</t>
  </si>
  <si>
    <t>Pomocné práce pro montáž kabelů zatažení kabelů do chráničky do 4 kg/m</t>
  </si>
  <si>
    <t>2012837466</t>
  </si>
  <si>
    <t>7590525178</t>
  </si>
  <si>
    <t>Montáž kabelu úložného volně uloženého s jádrem 0,8 mm TCEKE do 50 XN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</si>
  <si>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-1707824064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</si>
  <si>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</si>
  <si>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</si>
  <si>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949669476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</si>
  <si>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</si>
  <si>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</si>
  <si>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-538482577</t>
  </si>
  <si>
    <t>7590555014</t>
  </si>
  <si>
    <t>Zhotovení formy kabelové na kabel do 15x2</t>
  </si>
  <si>
    <t>688760984</t>
  </si>
  <si>
    <t>7590140150</t>
  </si>
  <si>
    <t>Závěry Závěr kabelový UPMP-WM I. (CV736709001)</t>
  </si>
  <si>
    <t>-1054611031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</si>
  <si>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</si>
  <si>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</si>
  <si>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1762640265</t>
  </si>
  <si>
    <t>7590120080</t>
  </si>
  <si>
    <t>Skříně Skříň kabelová pomocná SKP 76 32xSV-12 C (CV490449011)</t>
  </si>
  <si>
    <t>800413340</t>
  </si>
  <si>
    <t>7590541454</t>
  </si>
  <si>
    <t>Slaboproudé rozvody, kabely pro přívod a vnitřní instalaci Spojky metalických kabelů a příslušenství Teplem smrštitelná zesílená spojka pro netlakované kabely XAGA 500-55/12-300/EY</t>
  </si>
  <si>
    <t>-1266402736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</si>
  <si>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</si>
  <si>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</si>
  <si>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1413722535</t>
  </si>
  <si>
    <t>1779017866</t>
  </si>
  <si>
    <t>502322680</t>
  </si>
  <si>
    <t>-599828834</t>
  </si>
  <si>
    <t>432841241</t>
  </si>
  <si>
    <t>7594300104</t>
  </si>
  <si>
    <t>Počítače náprav Vnitřní prvky PN ACS 2000 Montážní skříňka BGT06 šíře 126TE</t>
  </si>
  <si>
    <t>-1288354876</t>
  </si>
  <si>
    <t>-1583708573</t>
  </si>
  <si>
    <t>-1826592020</t>
  </si>
  <si>
    <t>7594300036</t>
  </si>
  <si>
    <t>Počítače náprav Vnitřní prvky PN AZF Drátová forma pro skříň 126TE</t>
  </si>
  <si>
    <t>1452567197</t>
  </si>
  <si>
    <t>-1478545213</t>
  </si>
  <si>
    <t>607426837</t>
  </si>
  <si>
    <t>-133030737</t>
  </si>
  <si>
    <t>1150052584</t>
  </si>
  <si>
    <t>-1700125900</t>
  </si>
  <si>
    <t>1667265730</t>
  </si>
  <si>
    <t>303645743</t>
  </si>
  <si>
    <t>-140655460</t>
  </si>
  <si>
    <t>-977391930</t>
  </si>
  <si>
    <t>1661942623</t>
  </si>
  <si>
    <t>813979142</t>
  </si>
  <si>
    <t>1542963037</t>
  </si>
  <si>
    <t>-62847494</t>
  </si>
  <si>
    <t>1728689457</t>
  </si>
  <si>
    <t>1877588129</t>
  </si>
  <si>
    <t>923099560</t>
  </si>
  <si>
    <t>-1503039187</t>
  </si>
  <si>
    <t>179294211</t>
  </si>
  <si>
    <t>7594305075</t>
  </si>
  <si>
    <t>Montáž součástí počítače náprav skříně pro bloky šíře 126TE BGT 03</t>
  </si>
  <si>
    <t>-1523418057</t>
  </si>
  <si>
    <t>1080696923</t>
  </si>
  <si>
    <t>2062675838</t>
  </si>
  <si>
    <t>-1681801897</t>
  </si>
  <si>
    <t>7590710050</t>
  </si>
  <si>
    <t>Návěstidla světelná Návěstidlo stožár. 3 sv. typ:2013 (CV012525010)</t>
  </si>
  <si>
    <t>1073388394</t>
  </si>
  <si>
    <t>7590715034</t>
  </si>
  <si>
    <t>Montáž světelného návěstidla jednostranného stožárového se 3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</si>
  <si>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-565066593</t>
  </si>
  <si>
    <t>7590725140</t>
  </si>
  <si>
    <t>Situování stožáru návěstidla nebo výstražníku přejezdového zařízení</t>
  </si>
  <si>
    <t>1200230157</t>
  </si>
  <si>
    <t>5912035060</t>
  </si>
  <si>
    <t>Montáž návěstidla tabulky s křížem. Poznámka: 1. V cenách jsou započteny náklady na montáž a upevnění návěstidla. 2. V cenách nejsou obsaženy náklady na dodávku materiálu.</t>
  </si>
  <si>
    <t>-943643987</t>
  </si>
  <si>
    <t>5912035020</t>
  </si>
  <si>
    <t>Montáž návěstidla označníku. Poznámka: 1. V cenách jsou započteny náklady na montáž a upevnění návěstidla. 2. V cenách nejsou obsaženy náklady na dodávku materiálu.</t>
  </si>
  <si>
    <t>-1178849688</t>
  </si>
  <si>
    <t>7592705016</t>
  </si>
  <si>
    <t>Montáž upozorňovadla nízkého na sloupek</t>
  </si>
  <si>
    <t>1426667603</t>
  </si>
  <si>
    <t>7590717120</t>
  </si>
  <si>
    <t>Demontáž světelného návěstidla trpasličího z betonového základu s 1 svítilnou - bez bourání (demontáže) základu</t>
  </si>
  <si>
    <t>-1033389275</t>
  </si>
  <si>
    <t>5912020070</t>
  </si>
  <si>
    <t>Demontáž návěstidla lichoběžníkové tabule. Poznámka: 1. V cenách jsou započteny náklady na demontáž návěstidla a naložení na dopravní prostředek.</t>
  </si>
  <si>
    <t>-1162331762</t>
  </si>
  <si>
    <t>7596910010</t>
  </si>
  <si>
    <t>Venkovní telefonní objekty Objekt telef.venk.VTO 3 plastový sloupek (CV540329003)</t>
  </si>
  <si>
    <t>-17494522</t>
  </si>
  <si>
    <t>7596915030</t>
  </si>
  <si>
    <t>Montáž telefonního objektu VTO 3 - 11 plastového ve sloupu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</si>
  <si>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1590578065</t>
  </si>
  <si>
    <t>7591300090</t>
  </si>
  <si>
    <t>Zámky Zámek venkovní stejnosměr. elmag.(UPM 24) (CV731369004)</t>
  </si>
  <si>
    <t>-1239039649</t>
  </si>
  <si>
    <t>7591305120</t>
  </si>
  <si>
    <t>Montáž zámku elektromagnetického venkovního stejnosměrného nebo 1 fázového - montáž zámku na závěr UKM, UKMP, natypování zámku a oštítkování klíčů, zapojení a přezkoušení funkce, nátěr. Bez montáže závěrů a zapojení zemního kabelu</t>
  </si>
  <si>
    <t>-1315460835</t>
  </si>
  <si>
    <t>7592030045</t>
  </si>
  <si>
    <t>Balízy a magnetické informační body Souprava upevňovací SB-5(6) (CV729125004)</t>
  </si>
  <si>
    <t>256</t>
  </si>
  <si>
    <t>-131657874</t>
  </si>
  <si>
    <t>7596200007</t>
  </si>
  <si>
    <t>Indikátory horkoběžnosti Staniční vyhodnocovací jednotka</t>
  </si>
  <si>
    <t>-1290605355</t>
  </si>
  <si>
    <t>Poznámka k položce:_x000d_
LEU ETCS</t>
  </si>
  <si>
    <t>7592600205</t>
  </si>
  <si>
    <t>Počítače, SW Vyhodnocovací PC</t>
  </si>
  <si>
    <t>354125349</t>
  </si>
  <si>
    <t>7592600190</t>
  </si>
  <si>
    <t>Počítače, SW Technologické PC</t>
  </si>
  <si>
    <t>-1054624411</t>
  </si>
  <si>
    <t>7593000200</t>
  </si>
  <si>
    <t>Dobíječe, usměrňovače, napáječe Usměrňovač D400 G24/60, oceloplechová skříň 1200x600x400, základní stavová indikace opticky i bezpotenciálově</t>
  </si>
  <si>
    <t>716845866</t>
  </si>
  <si>
    <t>7593000170</t>
  </si>
  <si>
    <t>Dobíječe, usměrňovače, napáječe Usměrňovač D400 G24/40, oceloplechová skříň 1200x600x400, základní stavová indikace opticky i bezpotenciálově</t>
  </si>
  <si>
    <t>-1267293340</t>
  </si>
  <si>
    <t>7592910180</t>
  </si>
  <si>
    <t>Baterie Staniční akumulátory NiCd článek 1,2 V/200 Ah C5 s vláknitou elektrodou, cena včetně spojovacího materiálu a bateriového nosiče či stojanu</t>
  </si>
  <si>
    <t>-876612062</t>
  </si>
  <si>
    <t>7592910165</t>
  </si>
  <si>
    <t>Baterie Staniční akumulátory NiCd článek 1,2 V/130 Ah C5 s vláknitou elektrodou, cena včetně spojovacího materiálu a bateriového nosiče či stojanu</t>
  </si>
  <si>
    <t>-1373115274</t>
  </si>
  <si>
    <t>7592910315</t>
  </si>
  <si>
    <t>Baterie Staniční akumulátory Rekombinační zátka AquaGen Premium Top V (použití od 301 Ah)</t>
  </si>
  <si>
    <t>-1681924703</t>
  </si>
  <si>
    <t>7593310860</t>
  </si>
  <si>
    <t xml:space="preserve">Konstrukční díly Stojan pod baterie  (CV621849001)</t>
  </si>
  <si>
    <t>1825510758</t>
  </si>
  <si>
    <t>7592905022</t>
  </si>
  <si>
    <t>Montáž bloku baterie niklokadmiové kapacity přes 200 Ah - postavení článku, připojení vodičů, ochrana svorek vazelinou, změření napětí, u tekutých baterií kontrola elektrolytu s případným doplněním destilovanou vodou</t>
  </si>
  <si>
    <t>585900169</t>
  </si>
  <si>
    <t>7592905020</t>
  </si>
  <si>
    <t>Montáž bloku baterie niklokadmiové kapacity do 200 Ah - postavení článku, připojení vodičů, ochrana svorek vazelinou, změření napětí, u tekutých baterií kontrola elektrolytu s případným doplněním destilovanou vodou</t>
  </si>
  <si>
    <t>-918527487</t>
  </si>
  <si>
    <t>7593005022</t>
  </si>
  <si>
    <t>Montáž dobíječe, usměrňovače, napáječe skříňového vysokého - včetně připojení vodičů elektrické sítě ss rozvodu a uzemnění, přezkoušení funkce</t>
  </si>
  <si>
    <t>-463405566</t>
  </si>
  <si>
    <t>75</t>
  </si>
  <si>
    <t>7598095225</t>
  </si>
  <si>
    <t>Kapacitní zkouška baterie staniční (bez ohledu na počet článků)</t>
  </si>
  <si>
    <t>-1539074892</t>
  </si>
  <si>
    <t>76</t>
  </si>
  <si>
    <t>7593100830</t>
  </si>
  <si>
    <t>Měniče Zdrojelektron.EZ2 24/230/50sin 900VA (HM0404229990134)</t>
  </si>
  <si>
    <t>788352363</t>
  </si>
  <si>
    <t>77</t>
  </si>
  <si>
    <t>7593105012</t>
  </si>
  <si>
    <t>Montáž měniče (zdroje) statického řady EZ1, EZ2 a BZS1-R96 - včetně připojení vodičů elektrické sítě ss rozvodu a uzemnění, přezkoušení funkce</t>
  </si>
  <si>
    <t>-1527980541</t>
  </si>
  <si>
    <t>78</t>
  </si>
  <si>
    <t>7593310890</t>
  </si>
  <si>
    <t>Konstrukční díly Řada stojanová 1 - dílná 1 stojan (HM0404215990301)</t>
  </si>
  <si>
    <t>793643509</t>
  </si>
  <si>
    <t>79</t>
  </si>
  <si>
    <t>7593310950</t>
  </si>
  <si>
    <t>Konstrukční díly Řada stojanová 3 - dílná 3 stojany (HM0404215990303)</t>
  </si>
  <si>
    <t>-1277023586</t>
  </si>
  <si>
    <t>80</t>
  </si>
  <si>
    <t>7593310100</t>
  </si>
  <si>
    <t xml:space="preserve">Konstrukční díly Izolace stojanu úplná  (CV723685005M)</t>
  </si>
  <si>
    <t>-348668710</t>
  </si>
  <si>
    <t>81</t>
  </si>
  <si>
    <t>7593315120</t>
  </si>
  <si>
    <t>Montáž stojanové řady pro 1 stojan - sestavení dodané konstrukce, vyměření místa a usazení stojanové řady, montáž ochranných plechů a roštu stojanové řady, ukotvení</t>
  </si>
  <si>
    <t>-131478601</t>
  </si>
  <si>
    <t>82</t>
  </si>
  <si>
    <t>7593315124</t>
  </si>
  <si>
    <t>Montáž stojanové řady pro 3 stojany - sestavení dodané konstrukce, vyměření místa a usazení stojanové řady, montáž ochranných plechů a roštu stojanové řady, ukotvení</t>
  </si>
  <si>
    <t>453603488</t>
  </si>
  <si>
    <t>83</t>
  </si>
  <si>
    <t>7593315140</t>
  </si>
  <si>
    <t>Ukotvení stojanové řady do stěny jednou spojnicí</t>
  </si>
  <si>
    <t>163062649</t>
  </si>
  <si>
    <t>84</t>
  </si>
  <si>
    <t>7593315142</t>
  </si>
  <si>
    <t>Ukotvení stojanové řady na vedlejší stojanovou řadu</t>
  </si>
  <si>
    <t>-312063356</t>
  </si>
  <si>
    <t>85</t>
  </si>
  <si>
    <t>-1494415681</t>
  </si>
  <si>
    <t>Poznámka k položce:_x000d_
Napájecí stojan</t>
  </si>
  <si>
    <t>86</t>
  </si>
  <si>
    <t>7593315104</t>
  </si>
  <si>
    <t>Montáž zabezpečovacího stojanu napájecího - upevnění stojanu do stojanové řady, připojení ochranného uzemnění a informativní kontrola zapojení</t>
  </si>
  <si>
    <t>-1380628196</t>
  </si>
  <si>
    <t>87</t>
  </si>
  <si>
    <t>7593321269</t>
  </si>
  <si>
    <t>Prvky Zdroj kmitání pro PN BZKS-PN (HM0404229990304)</t>
  </si>
  <si>
    <t>-169279211</t>
  </si>
  <si>
    <t>88</t>
  </si>
  <si>
    <t>7593335110</t>
  </si>
  <si>
    <t>Montáž zdroje kmitavých signálů - včetně zapojení a označení</t>
  </si>
  <si>
    <t>1431887602</t>
  </si>
  <si>
    <t>89</t>
  </si>
  <si>
    <t>7590610020</t>
  </si>
  <si>
    <t xml:space="preserve">Indikační a kolejové desky a ovládací pulty Buňka světelná jednožárovková  (CV720409002)</t>
  </si>
  <si>
    <t>-1202400878</t>
  </si>
  <si>
    <t>90</t>
  </si>
  <si>
    <t>7590610180</t>
  </si>
  <si>
    <t>Indikační a kolejové desky a ovládací pulty Tlačítko dvoupolohové vratné (CV720769001)</t>
  </si>
  <si>
    <t>1806137578</t>
  </si>
  <si>
    <t>91</t>
  </si>
  <si>
    <t>7590610210</t>
  </si>
  <si>
    <t>Indikační a kolejové desky a ovládací pulty Tlačítko dvoupolohové nevratné (CV720779001)</t>
  </si>
  <si>
    <t>-295045765</t>
  </si>
  <si>
    <t>92</t>
  </si>
  <si>
    <t>7590610150</t>
  </si>
  <si>
    <t>Indikační a kolejové desky a ovládací pulty Řadič třípolohový 2x45 stupňů (CV720689001)</t>
  </si>
  <si>
    <t>-781316404</t>
  </si>
  <si>
    <t>93</t>
  </si>
  <si>
    <t>7590610170</t>
  </si>
  <si>
    <t xml:space="preserve">Indikační a kolejové desky a ovládací pulty Uzávěr  (CV720765004)</t>
  </si>
  <si>
    <t>-1166754007</t>
  </si>
  <si>
    <t>94</t>
  </si>
  <si>
    <t>7590610500</t>
  </si>
  <si>
    <t>Indikační a kolejové desky a ovládací pulty Deska provizorního ovládání přivolávacích návěstí a přejezdových zabezpečovacích zařízení - soubor ovládání max. 10 přivolávacích návěstí a dvou přejezdů, vč. zdroje a dohledu kmitavého napájení.</t>
  </si>
  <si>
    <t>-1486997048</t>
  </si>
  <si>
    <t>95</t>
  </si>
  <si>
    <t>7590625020</t>
  </si>
  <si>
    <t>Montáž pultu nouzové obsluhy - včetně zatažení kabelů a jejich zapojení</t>
  </si>
  <si>
    <t>306014900</t>
  </si>
  <si>
    <t>96</t>
  </si>
  <si>
    <t>7590615040</t>
  </si>
  <si>
    <t>Montáž tlačítka, světelné buňky, počitadla, zvonku, relé, R, C do kolejové desky nebo pultu za provozu - rozměření a vyznačení místa montáže, vyvrtání a začištění otvoru, montáž prvku, zapojení a vyzkoušení včetně vyvázání vodičů do formy</t>
  </si>
  <si>
    <t>567081512</t>
  </si>
  <si>
    <t>97</t>
  </si>
  <si>
    <t>-656834873</t>
  </si>
  <si>
    <t>98</t>
  </si>
  <si>
    <t>7491207830</t>
  </si>
  <si>
    <t>Elektroinstalační materiál Kabelové rošty pozinkované R I kabelový 400mm-délka 3m S</t>
  </si>
  <si>
    <t>-994987749</t>
  </si>
  <si>
    <t>99</t>
  </si>
  <si>
    <t>7491207810</t>
  </si>
  <si>
    <t>Elektroinstalační materiál Kabelové rošty pozinkované R I kabelový 200mm-délka 3m S</t>
  </si>
  <si>
    <t>-1935242764</t>
  </si>
  <si>
    <t>100</t>
  </si>
  <si>
    <t>7593315276</t>
  </si>
  <si>
    <t>Montáž kabelového roštu pro volné/pevné uložení šířky 220 mm - sestavení roštu, vysekání otvoru, zasádrování nosníku, montáž držáku krytu a kabelu, zhotovení a uříznutí závěsu, zakrytování, nasazení den a vík, odizolování roštu od ocelové výztuže. Bez dodávky konstrukčního materiálu</t>
  </si>
  <si>
    <t>-1440878875</t>
  </si>
  <si>
    <t>101</t>
  </si>
  <si>
    <t>7593315280</t>
  </si>
  <si>
    <t>Montáž kabelového roštu pro volné/pevné uložení šířky 420 mm - sestavení roštu, vysekání otvoru, zasádrování nosníku, montáž držáku krytu a kabelu, zhotovení a uříznutí závěsu, zakrytování, nasazení den a vík, odizolování roštu od ocelové výztuže. Bez dodávky konstrukčního materiálu</t>
  </si>
  <si>
    <t>1913662958</t>
  </si>
  <si>
    <t>102</t>
  </si>
  <si>
    <t>7494003006</t>
  </si>
  <si>
    <t>Modulární přístroje Jističe do 63 A; 6 kA 1-pólové In 2 A, Ue AC 230 V / DC 72 V, charakteristika C, 1pól, Icn 6 kA</t>
  </si>
  <si>
    <t>-1476127271</t>
  </si>
  <si>
    <t>103</t>
  </si>
  <si>
    <t>7494003050</t>
  </si>
  <si>
    <t>Modulární přístroje Jističe do 63 A; 6 kA 2-pólové In 2 A, Ue AC 230/400 V / DC 144 V, charakteristika C, 2pól, Icn 6 kA</t>
  </si>
  <si>
    <t>608028007</t>
  </si>
  <si>
    <t>104</t>
  </si>
  <si>
    <t>7494003312</t>
  </si>
  <si>
    <t>Modulární přístroje Jističe do 80 A; 10 kA 2-pólové In 0,5 A, Ue AC 230/400 V / DC 144 V, charakteristika C, 2pól, Icn 10 kA</t>
  </si>
  <si>
    <t>-1956083999</t>
  </si>
  <si>
    <t>105</t>
  </si>
  <si>
    <t>7494003326</t>
  </si>
  <si>
    <t>Modulární přístroje Jističe do 80 A; 10 kA 2-pólové In 10 A, Ue AC 230/400 V / DC 144 V, charakteristika C, 2pól, Icn 10 kA</t>
  </si>
  <si>
    <t>1650644798</t>
  </si>
  <si>
    <t>106</t>
  </si>
  <si>
    <t>7494000012</t>
  </si>
  <si>
    <t>Rozvodnicové a rozváděčové skříně Distri Rozvodnicové skříně DistriTon Plastové Nástěnné (IP40) pro nástěnnou montáž, průhledné dveře, počet řad 1, počet modulů v řadě 8, krytí IP40, PE+N, barva bílá, materiál: plast</t>
  </si>
  <si>
    <t>1815819685</t>
  </si>
  <si>
    <t>107</t>
  </si>
  <si>
    <t>7494003332</t>
  </si>
  <si>
    <t>Modulární přístroje Jističe do 80 A; 10 kA 2-pólové In 20 A, Ue AC 230/400 V / DC 144 V, charakteristika C, 2pól, Icn 10 kA</t>
  </si>
  <si>
    <t>-1659901344</t>
  </si>
  <si>
    <t>108</t>
  </si>
  <si>
    <t>7492501010</t>
  </si>
  <si>
    <t>Kabely, vodiče, šňůry Cu - nn Vodič jednožílový Cu, plastová izolace H07V-K 25 rudý (CYA)</t>
  </si>
  <si>
    <t>-847897012</t>
  </si>
  <si>
    <t>109</t>
  </si>
  <si>
    <t>7492501270</t>
  </si>
  <si>
    <t>Kabely, vodiče, šňůry Cu - nn Vodič jednožílový Cu, plastová izolace H07V-K 6 rudý (CYA)</t>
  </si>
  <si>
    <t>-2139920968</t>
  </si>
  <si>
    <t>110</t>
  </si>
  <si>
    <t>7492501280</t>
  </si>
  <si>
    <t>Kabely, vodiče, šňůry Cu - nn Vodič jednožílový Cu, plastová izolace H07V-K 6 sv.modrý (CYA)</t>
  </si>
  <si>
    <t>327538116</t>
  </si>
  <si>
    <t>111</t>
  </si>
  <si>
    <t>7492501020</t>
  </si>
  <si>
    <t>Kabely, vodiče, šňůry Cu - nn Vodič jednožílový Cu, plastová izolace H07V-K 25 sv.modrý (CYA)</t>
  </si>
  <si>
    <t>-1282693255</t>
  </si>
  <si>
    <t>112</t>
  </si>
  <si>
    <t>7492500880</t>
  </si>
  <si>
    <t>Kabely, vodiče, šňůry Cu - nn Vodič jednožílový Cu, plastová izolace H07V-K 16 žz (CYA)</t>
  </si>
  <si>
    <t>-650807727</t>
  </si>
  <si>
    <t>113</t>
  </si>
  <si>
    <t>7495401660</t>
  </si>
  <si>
    <t>Transformátory Transformátory nn/nn oddělovací 3-f, 0,4/0,4kV, 63kVA, vzduchem chlazený, IP 00</t>
  </si>
  <si>
    <t>-1118197891</t>
  </si>
  <si>
    <t>114</t>
  </si>
  <si>
    <t>7592305034</t>
  </si>
  <si>
    <t>Montáž transformátoru oddělovacího přes 25 kVA - usazení a zapojení</t>
  </si>
  <si>
    <t>-2068589667</t>
  </si>
  <si>
    <t>115</t>
  </si>
  <si>
    <t>7592810920.1</t>
  </si>
  <si>
    <t>672659972</t>
  </si>
  <si>
    <t>Poznámka k položce:_x000d_
Kabelový stojan</t>
  </si>
  <si>
    <t>116</t>
  </si>
  <si>
    <t>7593315102</t>
  </si>
  <si>
    <t>Montáž zabezpečovacího stojanu kabelového - upevnění stojanu do stojanové řady, připojení ochranného uzemnění a informativní kontrola zapojení</t>
  </si>
  <si>
    <t>1431108307</t>
  </si>
  <si>
    <t>117</t>
  </si>
  <si>
    <t>7592810920.2</t>
  </si>
  <si>
    <t>1761316988</t>
  </si>
  <si>
    <t>Poznámka k položce:_x000d_
Stojan RZZ</t>
  </si>
  <si>
    <t>118</t>
  </si>
  <si>
    <t>-726290235</t>
  </si>
  <si>
    <t>119</t>
  </si>
  <si>
    <t>7593320036</t>
  </si>
  <si>
    <t>Prvky Hlídač izol.stavu HIS 3 úplný (CV600949003B)</t>
  </si>
  <si>
    <t>-638972432</t>
  </si>
  <si>
    <t>120</t>
  </si>
  <si>
    <t>30499705</t>
  </si>
  <si>
    <t>121</t>
  </si>
  <si>
    <t>7593330070</t>
  </si>
  <si>
    <t>Výměnné díly Relé NMŠM 1-750 (HM0404221990410)</t>
  </si>
  <si>
    <t>1813025237</t>
  </si>
  <si>
    <t>122</t>
  </si>
  <si>
    <t>7593330100</t>
  </si>
  <si>
    <t>Výměnné díly Relé NMŠ 1-3,4 (HM0404221990413)</t>
  </si>
  <si>
    <t>-1653404597</t>
  </si>
  <si>
    <t>123</t>
  </si>
  <si>
    <t>7593330120</t>
  </si>
  <si>
    <t>Výměnné díly Relé NMŠ 1-1500 (HM0404221990415)</t>
  </si>
  <si>
    <t>2087423269</t>
  </si>
  <si>
    <t>124</t>
  </si>
  <si>
    <t>7593330160</t>
  </si>
  <si>
    <t>Výměnné díly Relé NMŠ 2-4000 (HM0404221990419)</t>
  </si>
  <si>
    <t>1259462037</t>
  </si>
  <si>
    <t>125</t>
  </si>
  <si>
    <t>7593330300</t>
  </si>
  <si>
    <t>Výměnné díly Relé NMŠ 2-60 (HM0404221990433)</t>
  </si>
  <si>
    <t>1772797079</t>
  </si>
  <si>
    <t>126</t>
  </si>
  <si>
    <t>-1662778383</t>
  </si>
  <si>
    <t>127</t>
  </si>
  <si>
    <t>7592810920.3</t>
  </si>
  <si>
    <t>1726494946</t>
  </si>
  <si>
    <t>1198641696</t>
  </si>
  <si>
    <t>129</t>
  </si>
  <si>
    <t>7593315100</t>
  </si>
  <si>
    <t>Montáž zabezpečovacího stojanu reléového - upevnění stojanu do stojanové řady, připojení ochranného uzemnění a informativní kontrola zapojení</t>
  </si>
  <si>
    <t>1202340099</t>
  </si>
  <si>
    <t>130</t>
  </si>
  <si>
    <t>702794636</t>
  </si>
  <si>
    <t>131</t>
  </si>
  <si>
    <t>7496700290</t>
  </si>
  <si>
    <t>DŘT, SKŘ, Elektrodispečink, DDTS DŘT a SKŘ skříně pro automatizaci Základní switche, switche s podporou POE, konfigurovatelné switche, průmyslové switche do RACKu, vysokorychlostní modemy Datový switch 24x ethernet 10/100Base T (průmyslové provedení)</t>
  </si>
  <si>
    <t>-1744320498</t>
  </si>
  <si>
    <t>132</t>
  </si>
  <si>
    <t>7593321023</t>
  </si>
  <si>
    <t>Prvky RKS - Přepínač jader REMOTE</t>
  </si>
  <si>
    <t>1111819548</t>
  </si>
  <si>
    <t>133</t>
  </si>
  <si>
    <t>7590625070</t>
  </si>
  <si>
    <t>Montáž počítačového ovládání stanice včetně instalace HW a SW TPC</t>
  </si>
  <si>
    <t>348445091</t>
  </si>
  <si>
    <t>134</t>
  </si>
  <si>
    <t>7592600080</t>
  </si>
  <si>
    <t>Počítače, SW Systémový software aplikace, spojující funkci jednotného obslužného pracoviště (s bezpečným snímáním informací a povelováním) a diagnostického zařízení (umožňující záznam, přenos, archivaci a zobrazení získaných diagnostických dat).</t>
  </si>
  <si>
    <t>869293848</t>
  </si>
  <si>
    <t>Poznámka k položce:_x000d_
Srovnatelný příklad : Remote 98</t>
  </si>
  <si>
    <t>135</t>
  </si>
  <si>
    <t>7590625060</t>
  </si>
  <si>
    <t>Montáž počítačového pracoviště výpravčího - montáž stolů pro umístění počítačového vybavení kanceláře, montáž výpočetní techniky, včetně propojovacích vedení a dvou monitorů</t>
  </si>
  <si>
    <t>1653299518</t>
  </si>
  <si>
    <t>136</t>
  </si>
  <si>
    <t>7597110331</t>
  </si>
  <si>
    <t>EZS Ústředna až 96 zón a 16 grup v krytu s klávesnicí CP041 s dotykovým diplejem, komunikátorem a zdrojem</t>
  </si>
  <si>
    <t>504374202</t>
  </si>
  <si>
    <t>137</t>
  </si>
  <si>
    <t>7597110338</t>
  </si>
  <si>
    <t>EZS LCD klávesnice pro ústředny GD</t>
  </si>
  <si>
    <t>1271375205</t>
  </si>
  <si>
    <t>138</t>
  </si>
  <si>
    <t>7597110963</t>
  </si>
  <si>
    <t>EZS Duální detektor s dosahem 15m</t>
  </si>
  <si>
    <t>-165588221</t>
  </si>
  <si>
    <t>139</t>
  </si>
  <si>
    <t>7597111031</t>
  </si>
  <si>
    <t>EZS Detektor tříštění skla s dosahem až 9m</t>
  </si>
  <si>
    <t>471220818</t>
  </si>
  <si>
    <t>140</t>
  </si>
  <si>
    <t>7597111070</t>
  </si>
  <si>
    <t>EZS MG kontakt povrchový plastový s kolmo vyvedenými vodiči délky 3m</t>
  </si>
  <si>
    <t>-812587876</t>
  </si>
  <si>
    <t>141</t>
  </si>
  <si>
    <t>7597111146</t>
  </si>
  <si>
    <t>EZS Zálohovaná plastová siréna venkovní 110dB/1m s majákem a akumulátorem</t>
  </si>
  <si>
    <t>-1205337118</t>
  </si>
  <si>
    <t>142</t>
  </si>
  <si>
    <t>7597111255</t>
  </si>
  <si>
    <t>EZS Kombinovaný detektor kouře a teplot s drátovým připojením</t>
  </si>
  <si>
    <t>-955799678</t>
  </si>
  <si>
    <t>143</t>
  </si>
  <si>
    <t>7597115020</t>
  </si>
  <si>
    <t>Montáž ústředny konvenční do 8 smyček - na určené místo, zapojení a vyvážení poplachových a ochranných smyček, připojení sítě, akumulátorové baterie, vnější a dálkové signalizace a uzemnění, oživení, uvedení do provozu, provedení zkoušek, vystavení dokumentace a zaškolení obsluhy</t>
  </si>
  <si>
    <t>1649036520</t>
  </si>
  <si>
    <t>144</t>
  </si>
  <si>
    <t>7597125010</t>
  </si>
  <si>
    <t>Montáž příšlušenství pro EZS klávesnice (tabla) - včetně připojení, seřízení a přezkoušení funkce</t>
  </si>
  <si>
    <t>2097839307</t>
  </si>
  <si>
    <t>145</t>
  </si>
  <si>
    <t>7597125035</t>
  </si>
  <si>
    <t>Montáž příšlušenství pro EZS oživení a nastavení systému EZS - včetně připojení, seřízení a přezkoušení funkce</t>
  </si>
  <si>
    <t>soubor</t>
  </si>
  <si>
    <t>1584753768</t>
  </si>
  <si>
    <t>146</t>
  </si>
  <si>
    <t>7597125040</t>
  </si>
  <si>
    <t>Montáž příšlušenství pro EZS naprogramování ústředny EZS - včetně připojení, seřízení a přezkoušení funkce</t>
  </si>
  <si>
    <t>-1817013605</t>
  </si>
  <si>
    <t>147</t>
  </si>
  <si>
    <t>7597135010</t>
  </si>
  <si>
    <t>Montáž prvku pro EZS (čidlo, snímač, siréna)</t>
  </si>
  <si>
    <t>2091258160</t>
  </si>
  <si>
    <t>148</t>
  </si>
  <si>
    <t>1493314648</t>
  </si>
  <si>
    <t>149</t>
  </si>
  <si>
    <t>-322981407</t>
  </si>
  <si>
    <t>150</t>
  </si>
  <si>
    <t>7593320594</t>
  </si>
  <si>
    <t>Prvky TDO8 – Jednotka 8 digitálních výstupů</t>
  </si>
  <si>
    <t>839178588</t>
  </si>
  <si>
    <t>151</t>
  </si>
  <si>
    <t>7593320993</t>
  </si>
  <si>
    <t>Prvky RDN1H F - reléová deska návěstidel hlavních</t>
  </si>
  <si>
    <t>852134988</t>
  </si>
  <si>
    <t>152</t>
  </si>
  <si>
    <t>7593320600</t>
  </si>
  <si>
    <t>Prvky Jednotka BPS4 F</t>
  </si>
  <si>
    <t>1482355468</t>
  </si>
  <si>
    <t>153</t>
  </si>
  <si>
    <t>7593320747</t>
  </si>
  <si>
    <t>Prvky ESB2 F - elektronický střed baterie</t>
  </si>
  <si>
    <t>696091186</t>
  </si>
  <si>
    <t>154</t>
  </si>
  <si>
    <t>-105935144</t>
  </si>
  <si>
    <t>155</t>
  </si>
  <si>
    <t>-1473100000</t>
  </si>
  <si>
    <t>156</t>
  </si>
  <si>
    <t>262591087</t>
  </si>
  <si>
    <t>157</t>
  </si>
  <si>
    <t>-261570246</t>
  </si>
  <si>
    <t>158</t>
  </si>
  <si>
    <t>-982599966</t>
  </si>
  <si>
    <t>159</t>
  </si>
  <si>
    <t>1642913290</t>
  </si>
  <si>
    <t>160</t>
  </si>
  <si>
    <t>7593320591</t>
  </si>
  <si>
    <t>Prvky TDI16 – Jednotka 16 digitálních vstupů</t>
  </si>
  <si>
    <t>-1626153490</t>
  </si>
  <si>
    <t>161</t>
  </si>
  <si>
    <t>-2006096989</t>
  </si>
  <si>
    <t>162</t>
  </si>
  <si>
    <t>-1744668326</t>
  </si>
  <si>
    <t>163</t>
  </si>
  <si>
    <t>-499182990</t>
  </si>
  <si>
    <t>164</t>
  </si>
  <si>
    <t>-1444118743</t>
  </si>
  <si>
    <t>165</t>
  </si>
  <si>
    <t>7592605020</t>
  </si>
  <si>
    <t>Konfigurace SW v PC</t>
  </si>
  <si>
    <t>-1305196736</t>
  </si>
  <si>
    <t>Poznámka k položce:_x000d_
Konfigurace Remote, DOZZ, ETCS, STOP-TRS</t>
  </si>
  <si>
    <t>166</t>
  </si>
  <si>
    <t>7596200004</t>
  </si>
  <si>
    <t>Indikátory horkoběžnosti Vybavení domku - stůl, židle apod.</t>
  </si>
  <si>
    <t>492658952</t>
  </si>
  <si>
    <t>167</t>
  </si>
  <si>
    <t>7598045015</t>
  </si>
  <si>
    <t>Zařízení EZS odzkoušení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</si>
  <si>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-591432712</t>
  </si>
  <si>
    <t>168</t>
  </si>
  <si>
    <t>1457452258</t>
  </si>
  <si>
    <t>169</t>
  </si>
  <si>
    <t>7590415416</t>
  </si>
  <si>
    <t>Montáž tabule na zavěšování klíčů</t>
  </si>
  <si>
    <t>183564762</t>
  </si>
  <si>
    <t>170</t>
  </si>
  <si>
    <t>7598095060</t>
  </si>
  <si>
    <t>Přezkoušení tabule na zavěšování klíčů - přezkoušení činnosti podle závěrové tabulky, uzavření a zaplombování</t>
  </si>
  <si>
    <t>-2039085624</t>
  </si>
  <si>
    <t>171</t>
  </si>
  <si>
    <t>7590417416</t>
  </si>
  <si>
    <t>Demontáž tabule na zavěšování klíčů</t>
  </si>
  <si>
    <t>1168524955</t>
  </si>
  <si>
    <t>172</t>
  </si>
  <si>
    <t>-142920737</t>
  </si>
  <si>
    <t>173</t>
  </si>
  <si>
    <t>7598095215</t>
  </si>
  <si>
    <t>Přezkoušení závěru výměn pojížděných a odvratných - za jednu výměnovou jednotku - kontrola zapojení, provedení příslušných měření, přezkoušení funkce</t>
  </si>
  <si>
    <t>1625895932</t>
  </si>
  <si>
    <t>174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</si>
  <si>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</si>
  <si>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</si>
  <si>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-1406159703</t>
  </si>
  <si>
    <t>175</t>
  </si>
  <si>
    <t>7598095160</t>
  </si>
  <si>
    <t>Přezkoušení a regulace obvodů elektromagnetického zámku - kontrola zapojení, provedení příslušných měření, nastavení parametrů, přezkoušení funkce</t>
  </si>
  <si>
    <t>836481051</t>
  </si>
  <si>
    <t>176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</si>
  <si>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</si>
  <si>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</si>
  <si>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1993392497</t>
  </si>
  <si>
    <t>177</t>
  </si>
  <si>
    <t>7598095190</t>
  </si>
  <si>
    <t>Prověření volící skupiny za 1 tlačítko - kontrola zapojení, provedení příslušných měření, nastavení parametrů, přezkoušení funkce</t>
  </si>
  <si>
    <t>-2092504982</t>
  </si>
  <si>
    <t>178</t>
  </si>
  <si>
    <t>7598095125</t>
  </si>
  <si>
    <t>Přezkoušení a regulace diagnostiky - kontrola zapojení včetně příslušného zkoušení hodnot zařízení</t>
  </si>
  <si>
    <t>-1972897607</t>
  </si>
  <si>
    <t>179</t>
  </si>
  <si>
    <t>7598095175</t>
  </si>
  <si>
    <t>Přezkoušení a regulace obvodů hlídače izolačního stavu - kontrola zapojení, provedení příslušných měření, nastavení parametrů, přezkoušení funkce</t>
  </si>
  <si>
    <t>-2097289505</t>
  </si>
  <si>
    <t>180</t>
  </si>
  <si>
    <t>7598095035</t>
  </si>
  <si>
    <t>Usazení a demontáž zkušebního kolejového reliéfu 1 díl - usazení a připevnění zkušebního reliéfu, úprava zadní části pro připevnění kabelu, demontáž zkušebního kolejového reliéfu po vyzkoušení zabezpečovacího zařízení</t>
  </si>
  <si>
    <t>1132589241</t>
  </si>
  <si>
    <t>181</t>
  </si>
  <si>
    <t>7598095040</t>
  </si>
  <si>
    <t>Zapojení zkušebního kolejového reliéfu pro jedno návěstidlo - položení a zapojení provizorních kabelů na svorky zkušebního reliéfu a reléových stojanů a vyzkoušení, odpojení kabelů po vyzkoušení zařízení</t>
  </si>
  <si>
    <t>1961610173</t>
  </si>
  <si>
    <t>182</t>
  </si>
  <si>
    <t>-808841692</t>
  </si>
  <si>
    <t>183</t>
  </si>
  <si>
    <t>7598095140</t>
  </si>
  <si>
    <t>Regulace jednotky ASB včetně nastavení - kontrola zapojení, provedení příslušných měření, nastavení parametrů, přezkoušení funkce</t>
  </si>
  <si>
    <t>2005407258</t>
  </si>
  <si>
    <t>184</t>
  </si>
  <si>
    <t>1087833246</t>
  </si>
  <si>
    <t>185</t>
  </si>
  <si>
    <t>7598095700</t>
  </si>
  <si>
    <t>Dozor pracovníků provozovatele při práci na živém zařízení</t>
  </si>
  <si>
    <t>-59216752</t>
  </si>
  <si>
    <t>186</t>
  </si>
  <si>
    <t>7598095430</t>
  </si>
  <si>
    <t>Příprava ke komplexním zkouškám statických měničů za 1 napájecí systém - oživení, seřízení a nastavení zařízení s ohledem na postup jeho uvádění do provozu</t>
  </si>
  <si>
    <t>-70822603</t>
  </si>
  <si>
    <t>187</t>
  </si>
  <si>
    <t>7598095390</t>
  </si>
  <si>
    <t>Příprava ke komplexním zkouškám za 1 jízdní cestu do 30 výhybek - oživení, seřízení a nastavení zařízení s ohledem na postup jeho uvádění do provozu</t>
  </si>
  <si>
    <t>825129486</t>
  </si>
  <si>
    <t>188</t>
  </si>
  <si>
    <t>7598095500</t>
  </si>
  <si>
    <t>Komplexní zkouška statických měničů za 1 napájecí systém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</si>
  <si>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1199286869</t>
  </si>
  <si>
    <t>189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</si>
  <si>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</si>
  <si>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</si>
  <si>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552514274</t>
  </si>
  <si>
    <t>190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</si>
  <si>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</si>
  <si>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</si>
  <si>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-1254105254</t>
  </si>
  <si>
    <t>191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</si>
  <si>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</si>
  <si>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</si>
  <si>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-1624240305</t>
  </si>
  <si>
    <t>192</t>
  </si>
  <si>
    <t>7498150525</t>
  </si>
  <si>
    <t>Vyhotovení výchozí revizní zprávy příplatek za každých dalších i započatých 500 000 Kč přes 1 000 000 Kč</t>
  </si>
  <si>
    <t>852304536</t>
  </si>
  <si>
    <t>193</t>
  </si>
  <si>
    <t>-732641594</t>
  </si>
  <si>
    <t>194</t>
  </si>
  <si>
    <t>7598095100</t>
  </si>
  <si>
    <t>Přezkoušení a regulace kódování LVZ za 1 kolejový obvod - kontrola zapojení, provedení příslušných měření, nastavení parametrů, přezkoušení funkce</t>
  </si>
  <si>
    <t>-696751580</t>
  </si>
  <si>
    <t>Poznámka k položce:_x000d_
Měrnou jednotkou je přepínatelná balíza ETCS</t>
  </si>
  <si>
    <t>195</t>
  </si>
  <si>
    <t>7598085270</t>
  </si>
  <si>
    <t>Měření akceptační pomocí měřícího vozu včetně vyhotovení protokolu</t>
  </si>
  <si>
    <t>-1408611341</t>
  </si>
  <si>
    <t>Poznámka k položce:_x000d_
přezkoušení ETCS</t>
  </si>
  <si>
    <t>196</t>
  </si>
  <si>
    <t>965415161</t>
  </si>
  <si>
    <t>197</t>
  </si>
  <si>
    <t>-639013605</t>
  </si>
  <si>
    <t>198</t>
  </si>
  <si>
    <t>-1901679084</t>
  </si>
  <si>
    <t>PS 01.4 - Dooplnění zařízení TZZ do nz Lnáře</t>
  </si>
  <si>
    <t>1038821997</t>
  </si>
  <si>
    <t>-1407722622</t>
  </si>
  <si>
    <t>-1329127298</t>
  </si>
  <si>
    <t>-1820102298</t>
  </si>
  <si>
    <t>-1895671354</t>
  </si>
  <si>
    <t>7492501930</t>
  </si>
  <si>
    <t>Kabely, vodiče, šňůry Cu - nn Kabel silový 4 a 5-žílový Cu, plastová izolace CYKY 4J6 (4Bx6)</t>
  </si>
  <si>
    <t>404573029</t>
  </si>
  <si>
    <t>-978841657</t>
  </si>
  <si>
    <t>-676112503</t>
  </si>
  <si>
    <t>-1795073732</t>
  </si>
  <si>
    <t>-838152297</t>
  </si>
  <si>
    <t>1204348621</t>
  </si>
  <si>
    <t>-633317747</t>
  </si>
  <si>
    <t>-2079138960</t>
  </si>
  <si>
    <t>2064809850</t>
  </si>
  <si>
    <t>-1702295076</t>
  </si>
  <si>
    <t>-1756591825</t>
  </si>
  <si>
    <t>1308458624</t>
  </si>
  <si>
    <t>1684535357</t>
  </si>
  <si>
    <t>2027866299</t>
  </si>
  <si>
    <t>7590120010</t>
  </si>
  <si>
    <t>Skříně Skříň SKU včetně VTO (CV490419003)</t>
  </si>
  <si>
    <t>763784630</t>
  </si>
  <si>
    <t>7590125035</t>
  </si>
  <si>
    <t>Montáž skříně SKU - postavení na betonový základ, montáž rámu do skříně, propojení prvků rámu s panelem svorkovnic drátovou formou, zatažení kabelů bez zhotovení a zapojení kabelových forem. Bez kabelových příchytek</t>
  </si>
  <si>
    <t>-681168759</t>
  </si>
  <si>
    <t>-1583763430</t>
  </si>
  <si>
    <t>-2045684303</t>
  </si>
  <si>
    <t>274445634</t>
  </si>
  <si>
    <t>395067163</t>
  </si>
  <si>
    <t>-213777322</t>
  </si>
  <si>
    <t>1066244325</t>
  </si>
  <si>
    <t>-1631972953</t>
  </si>
  <si>
    <t>-1903194965</t>
  </si>
  <si>
    <t>1953821036</t>
  </si>
  <si>
    <t>-574463415</t>
  </si>
  <si>
    <t>-129998588</t>
  </si>
  <si>
    <t>1300993213</t>
  </si>
  <si>
    <t>1241952158</t>
  </si>
  <si>
    <t>2107287696</t>
  </si>
  <si>
    <t>-1538472019</t>
  </si>
  <si>
    <t>-224871774</t>
  </si>
  <si>
    <t>760983023</t>
  </si>
  <si>
    <t>17691877</t>
  </si>
  <si>
    <t>-505224429</t>
  </si>
  <si>
    <t>1627268857</t>
  </si>
  <si>
    <t>-1338593442</t>
  </si>
  <si>
    <t>-1689660650</t>
  </si>
  <si>
    <t>-1530853829</t>
  </si>
  <si>
    <t>-675646828</t>
  </si>
  <si>
    <t>-499675249</t>
  </si>
  <si>
    <t>-1919416005</t>
  </si>
  <si>
    <t>-266200618</t>
  </si>
  <si>
    <t>300742088</t>
  </si>
  <si>
    <t>903439508</t>
  </si>
  <si>
    <t>488291336</t>
  </si>
  <si>
    <t>1984814554</t>
  </si>
  <si>
    <t>487937142</t>
  </si>
  <si>
    <t>383648250</t>
  </si>
  <si>
    <t>7592910155</t>
  </si>
  <si>
    <t>Baterie Staniční akumulátory NiCd článek 1,2 V/90 Ah C5 s vláknitou elektrodou, cena včetně spojovacího materiálu a bateriového nosiče či stojanu</t>
  </si>
  <si>
    <t>-1979124882</t>
  </si>
  <si>
    <t>-299874199</t>
  </si>
  <si>
    <t>-1481288579</t>
  </si>
  <si>
    <t>-581841215</t>
  </si>
  <si>
    <t>1948941241</t>
  </si>
  <si>
    <t>-938229878</t>
  </si>
  <si>
    <t>-1552356824</t>
  </si>
  <si>
    <t>1232284995</t>
  </si>
  <si>
    <t>1523120226</t>
  </si>
  <si>
    <t>-329082728</t>
  </si>
  <si>
    <t>1932533206</t>
  </si>
  <si>
    <t>-886220152</t>
  </si>
  <si>
    <t>-1929196705</t>
  </si>
  <si>
    <t>1290906675</t>
  </si>
  <si>
    <t>1080470386</t>
  </si>
  <si>
    <t>-1048945809</t>
  </si>
  <si>
    <t>2110546842</t>
  </si>
  <si>
    <t>64644835</t>
  </si>
  <si>
    <t>-703007480</t>
  </si>
  <si>
    <t>2099364253</t>
  </si>
  <si>
    <t>-416114758</t>
  </si>
  <si>
    <t>1392614944</t>
  </si>
  <si>
    <t>-1888010335</t>
  </si>
  <si>
    <t>1544039902</t>
  </si>
  <si>
    <t>-2000413158</t>
  </si>
  <si>
    <t>954762893</t>
  </si>
  <si>
    <t>1664327532</t>
  </si>
  <si>
    <t>1923082777</t>
  </si>
  <si>
    <t>-1961337164</t>
  </si>
  <si>
    <t>7597111256</t>
  </si>
  <si>
    <t>EZS Dveřní kontakt pro montáž z vnitřní strany dveří, na svorkách při zavření dveří odpor blízký nule a při otevření dveří odpor blízký nekonečnu</t>
  </si>
  <si>
    <t>1528892702</t>
  </si>
  <si>
    <t>-748196286</t>
  </si>
  <si>
    <t>1887518401</t>
  </si>
  <si>
    <t>686450614</t>
  </si>
  <si>
    <t>-680913051</t>
  </si>
  <si>
    <t>1650870301</t>
  </si>
  <si>
    <t>981827787</t>
  </si>
  <si>
    <t>-335597388</t>
  </si>
  <si>
    <t>-355078396</t>
  </si>
  <si>
    <t>-983384174</t>
  </si>
  <si>
    <t>347140136</t>
  </si>
  <si>
    <t>1017500465</t>
  </si>
  <si>
    <t>-234722234</t>
  </si>
  <si>
    <t>1361234691</t>
  </si>
  <si>
    <t>-429320488</t>
  </si>
  <si>
    <t>-1469190683</t>
  </si>
  <si>
    <t>-1446990523</t>
  </si>
  <si>
    <t>-964401092</t>
  </si>
  <si>
    <t>Poznámka k položce:_x000d_
Konfigurace Remote, DOZZ</t>
  </si>
  <si>
    <t>1288940720</t>
  </si>
  <si>
    <t>-1216506726</t>
  </si>
  <si>
    <t>2119690700</t>
  </si>
  <si>
    <t>1310342554</t>
  </si>
  <si>
    <t>-179131136</t>
  </si>
  <si>
    <t>522980597</t>
  </si>
  <si>
    <t>-965721716</t>
  </si>
  <si>
    <t>-80626968</t>
  </si>
  <si>
    <t>1421924819</t>
  </si>
  <si>
    <t>1015813592</t>
  </si>
  <si>
    <t>-1129612398</t>
  </si>
  <si>
    <t>816425389</t>
  </si>
  <si>
    <t>1778828491</t>
  </si>
  <si>
    <t>-83308316</t>
  </si>
  <si>
    <t>PS 01.5 - Doplnění zařízení do PZS P1269 Tchořovice</t>
  </si>
  <si>
    <t>-914046225</t>
  </si>
  <si>
    <t>-1403601401</t>
  </si>
  <si>
    <t>973067244</t>
  </si>
  <si>
    <t>-998754520</t>
  </si>
  <si>
    <t>-1808380410</t>
  </si>
  <si>
    <t>-1645710989</t>
  </si>
  <si>
    <t>865747802</t>
  </si>
  <si>
    <t>4138261</t>
  </si>
  <si>
    <t>908335228</t>
  </si>
  <si>
    <t>868205234</t>
  </si>
  <si>
    <t>703362865</t>
  </si>
  <si>
    <t>193307289</t>
  </si>
  <si>
    <t>-503849286</t>
  </si>
  <si>
    <t>-1754510927</t>
  </si>
  <si>
    <t>97985728</t>
  </si>
  <si>
    <t>487190664</t>
  </si>
  <si>
    <t>-1970052769</t>
  </si>
  <si>
    <t>1690015538</t>
  </si>
  <si>
    <t>1065608190</t>
  </si>
  <si>
    <t>-1618810347</t>
  </si>
  <si>
    <t>1340196980</t>
  </si>
  <si>
    <t>-870892372</t>
  </si>
  <si>
    <t>1338330440</t>
  </si>
  <si>
    <t>872346854</t>
  </si>
  <si>
    <t>-1370730171</t>
  </si>
  <si>
    <t>484798990</t>
  </si>
  <si>
    <t>-483279917</t>
  </si>
  <si>
    <t>-696262329</t>
  </si>
  <si>
    <t>-241664547</t>
  </si>
  <si>
    <t>128590880</t>
  </si>
  <si>
    <t>778708218</t>
  </si>
  <si>
    <t>566854282</t>
  </si>
  <si>
    <t>791241885</t>
  </si>
  <si>
    <t>-1238338657</t>
  </si>
  <si>
    <t>1382350557</t>
  </si>
  <si>
    <t>-888351911</t>
  </si>
  <si>
    <t>887414011</t>
  </si>
  <si>
    <t>455467549</t>
  </si>
  <si>
    <t>-279896831</t>
  </si>
  <si>
    <t>2009948001</t>
  </si>
  <si>
    <t>-1897666757</t>
  </si>
  <si>
    <t>-130608833</t>
  </si>
  <si>
    <t>PS 01.6 - Doplnění zařízení do ŽST Blatná</t>
  </si>
  <si>
    <t>-1985290150</t>
  </si>
  <si>
    <t>650383139</t>
  </si>
  <si>
    <t>7594300102</t>
  </si>
  <si>
    <t>Počítače náprav Vnitřní prvky PN ACS 2000 Montážní skříňka BGT05 šíře 42TE</t>
  </si>
  <si>
    <t>-1733687569</t>
  </si>
  <si>
    <t>-1549835927</t>
  </si>
  <si>
    <t>1844359208</t>
  </si>
  <si>
    <t>-1774333890</t>
  </si>
  <si>
    <t>-697623755</t>
  </si>
  <si>
    <t>-491850739</t>
  </si>
  <si>
    <t>-1831618699</t>
  </si>
  <si>
    <t>55196518</t>
  </si>
  <si>
    <t>2038465629</t>
  </si>
  <si>
    <t>665198993</t>
  </si>
  <si>
    <t>444248670</t>
  </si>
  <si>
    <t>-1203278814</t>
  </si>
  <si>
    <t>-1108613464</t>
  </si>
  <si>
    <t>-539892386</t>
  </si>
  <si>
    <t>1136943667</t>
  </si>
  <si>
    <t>1676545814</t>
  </si>
  <si>
    <t>1311651771</t>
  </si>
  <si>
    <t>-857812582</t>
  </si>
  <si>
    <t>-746019089</t>
  </si>
  <si>
    <t>1109245633</t>
  </si>
  <si>
    <t>650564387</t>
  </si>
  <si>
    <t>328562980</t>
  </si>
  <si>
    <t>-2131421118</t>
  </si>
  <si>
    <t>-1906507608</t>
  </si>
  <si>
    <t>-964452700</t>
  </si>
  <si>
    <t>1584075903</t>
  </si>
  <si>
    <t>-2106107859</t>
  </si>
  <si>
    <t>-13526644</t>
  </si>
  <si>
    <t>527329747</t>
  </si>
  <si>
    <t>-178814833</t>
  </si>
  <si>
    <t>-1685262203</t>
  </si>
  <si>
    <t>-339327086</t>
  </si>
  <si>
    <t>-648117918</t>
  </si>
  <si>
    <t>605267756</t>
  </si>
  <si>
    <t>Poznámka k položce:_x000d_
Konfigurace Remote, DOZZ, ETCS, STOP-TRS, JOP</t>
  </si>
  <si>
    <t>7596001735</t>
  </si>
  <si>
    <t>Rádiová zařízení Sdružovač, zátěž apod. RV3 STOP TRS</t>
  </si>
  <si>
    <t>1390952141</t>
  </si>
  <si>
    <t>7596005275</t>
  </si>
  <si>
    <t>Montáž radiobloku TRS (AŽD008) DCom včetně měření - oživení</t>
  </si>
  <si>
    <t>2130670673</t>
  </si>
  <si>
    <t>457616827</t>
  </si>
  <si>
    <t>-1779083997</t>
  </si>
  <si>
    <t>7598095385</t>
  </si>
  <si>
    <t>Oživení a funkční zkoušení centrály DOZZ s JOP - aktivace a konfigurace systému podle příslušné dokumentace</t>
  </si>
  <si>
    <t>356820800</t>
  </si>
  <si>
    <t>7598085255</t>
  </si>
  <si>
    <t>Uvedení do provozu systému TRS do provozu</t>
  </si>
  <si>
    <t>735051108</t>
  </si>
  <si>
    <t>535939482</t>
  </si>
  <si>
    <t>2137996374</t>
  </si>
  <si>
    <t>-163791271</t>
  </si>
  <si>
    <t>-112809299</t>
  </si>
  <si>
    <t>-17588314</t>
  </si>
  <si>
    <t>-1448299631</t>
  </si>
  <si>
    <t>PS 02 - Dodávky SSZT z centrálních smluv - NEOCEŇOVAT !!!</t>
  </si>
  <si>
    <t>01 - Návěstidla</t>
  </si>
  <si>
    <t>7590710060</t>
  </si>
  <si>
    <t>Návěstidla světelná Návěstidlo stožár. 3 sv. typ:2016 (CV012525012)</t>
  </si>
  <si>
    <t>Centrální smlouva SŽ</t>
  </si>
  <si>
    <t>-1641290100</t>
  </si>
  <si>
    <t>Poznámka k položce:_x000d_
NEOCEŇOVAT - DODÁVKA SSZT</t>
  </si>
  <si>
    <t>7590720570</t>
  </si>
  <si>
    <t xml:space="preserve">Součásti světelných návěstidel Trafo ST 3 R1  (HM0374215010000)</t>
  </si>
  <si>
    <t>83154734</t>
  </si>
  <si>
    <t>7590720535</t>
  </si>
  <si>
    <t>Součásti světelných návěstidel Žárovka SIG 1220UE 12V 20W BA 20D (HM0347260100000)</t>
  </si>
  <si>
    <t>-1335340245</t>
  </si>
  <si>
    <t>7492502552R</t>
  </si>
  <si>
    <t>Kabel CMSM-X 2x1,5 (HM0341447041011)</t>
  </si>
  <si>
    <t>482306809</t>
  </si>
  <si>
    <t>7590720200</t>
  </si>
  <si>
    <t>Součásti světelných návěstidel Pás označovací velký - plast bílá - červená (CV012449006)</t>
  </si>
  <si>
    <t>-848090379</t>
  </si>
  <si>
    <t>7590720210</t>
  </si>
  <si>
    <t>Součásti světelných návěstidel Pás označovací velký - plast červená - bílá - červená (CV012449008)</t>
  </si>
  <si>
    <t>-399328181</t>
  </si>
  <si>
    <t>7590720425</t>
  </si>
  <si>
    <t>Součásti světelných návěstidel Základ svět.náv. T I Z 51x71x135cm (HM0592110090000)</t>
  </si>
  <si>
    <t>473339707</t>
  </si>
  <si>
    <t>02 - Upozorňovadla</t>
  </si>
  <si>
    <t>01 - Upozorňovadla</t>
  </si>
  <si>
    <t>7592701035</t>
  </si>
  <si>
    <t>Upozorňovadla, značky Návěsti označující místo na trati Návěst Vlak se blíží k hl.náv. 1 trojúhelník 780x290 - štít (HM0404129990557)</t>
  </si>
  <si>
    <t>-991257765</t>
  </si>
  <si>
    <t>7592701040</t>
  </si>
  <si>
    <t>Upozorňovadla, značky Návěsti označující místo na trati Návěst Vlak se blíží k hl.náv. 2 trojúhelníky 780x290 - štít (HM0404129990558)</t>
  </si>
  <si>
    <t>-1540771311</t>
  </si>
  <si>
    <t>7592701045</t>
  </si>
  <si>
    <t>Upozorňovadla, značky Návěsti označující místo na trati Návěst Vlak se blíží k hl.náv. 3 trojúhelníky 780x290 - štít (HM0404129990559)</t>
  </si>
  <si>
    <t>-762761130</t>
  </si>
  <si>
    <t>7592701140</t>
  </si>
  <si>
    <t>Upozorňovadla, značky Návěsti označující místo na trati Návěst Vlak se blíží sam.p 1šikmý pruh (HM0404129990578)</t>
  </si>
  <si>
    <t>1954304927</t>
  </si>
  <si>
    <t>7592701145</t>
  </si>
  <si>
    <t>Upozorňovadla, značky Návěsti označující místo na trati Návěst Vlak se blíží sam.p 2šikmé pruhy (HM0404129990579)</t>
  </si>
  <si>
    <t>594026293</t>
  </si>
  <si>
    <t>7592701150</t>
  </si>
  <si>
    <t>Upozorňovadla, značky Návěsti označující místo na trati Návěst Vlak se blíží sam.p 3šikmé pruhy (HM0404129990580)</t>
  </si>
  <si>
    <t>239725678</t>
  </si>
  <si>
    <t>7592701330</t>
  </si>
  <si>
    <t>Upozorňovadla, značky Návěsti označující místo na trati Sloupek žár.zink pr.51mm 3,5m (HM0404129990619)</t>
  </si>
  <si>
    <t>-2031867743</t>
  </si>
  <si>
    <t>7592701370</t>
  </si>
  <si>
    <t>Upozorňovadla, značky Návěsti označující místo na trati Držák desky návěsti na trubkový stožár (HM0404129990631)</t>
  </si>
  <si>
    <t>-1057667138</t>
  </si>
  <si>
    <t>7592701460</t>
  </si>
  <si>
    <t xml:space="preserve">Upozorňovadla, značky Návěsti označující místo na trati Označník 'Posun zakázán'  (HM0404129990690)</t>
  </si>
  <si>
    <t>-462767213</t>
  </si>
  <si>
    <t>7592700233</t>
  </si>
  <si>
    <t>Upozorňovadla, značky Návěsti označující místo na trati Návěst 'Výstraha' tab.s křížem do 60km/hod, sl.5m (HM0404129990763)</t>
  </si>
  <si>
    <t>71279771</t>
  </si>
  <si>
    <t>SO 01 - Zemní a stavební práce</t>
  </si>
  <si>
    <t>SO 01.1 - Zemní práce v ŽST Nepomuk</t>
  </si>
  <si>
    <t>HSV - HSV</t>
  </si>
  <si>
    <t xml:space="preserve">    1 - Zemní práce</t>
  </si>
  <si>
    <t>HSV</t>
  </si>
  <si>
    <t>Zemní práce</t>
  </si>
  <si>
    <t>120001101</t>
  </si>
  <si>
    <t>Příplatek k cenám vykopávek za ztížení vykopávky v blízkosti podzemního vedení nebo výbušnin v horninách jakékoliv třídy</t>
  </si>
  <si>
    <t>m3</t>
  </si>
  <si>
    <t>CS ÚRS 2021 01</t>
  </si>
  <si>
    <t>-678826081</t>
  </si>
  <si>
    <t>131212501</t>
  </si>
  <si>
    <t>Hloubení jamek pro spodní stavbu železnic ručně pro sloupky zábradlí, značky, apod. objemu do 0,5 m3 s odhozením výkopku nebo naložením na dopravní prostředek v hornině třídy těžitelnosti I skupiny 3 soudržných</t>
  </si>
  <si>
    <t>1358059361</t>
  </si>
  <si>
    <t>132252501</t>
  </si>
  <si>
    <t>Hloubení rýh vedle kolejí šířky do 800 mm strojně zapažených i nezapažených, hloubky do 1,5 m, pro jakýkoliv objem výkopu v hornině třídy těžitelnosti I skupiny 3</t>
  </si>
  <si>
    <t>1971248379</t>
  </si>
  <si>
    <t>VV</t>
  </si>
  <si>
    <t>0,35*0,8*50</t>
  </si>
  <si>
    <t>141721215</t>
  </si>
  <si>
    <t>Řízený zemní protlak délky protlaku do 50 m v hornině třídy těžitelnosti I a II, skupiny 1 až 4 včetně protlačení trub v hloubce do 6 m vnějšího průměru vrtu přes 180 do 225 mm</t>
  </si>
  <si>
    <t>38141473</t>
  </si>
  <si>
    <t>174101101</t>
  </si>
  <si>
    <t>Zásyp sypaninou z jakékoliv horniny strojně s uložením výkopku ve vrstvách se zhutněním jam, šachet, rýh nebo kolem objektů v těchto vykopávkách</t>
  </si>
  <si>
    <t>598178004</t>
  </si>
  <si>
    <t>181102301</t>
  </si>
  <si>
    <t>Úprava pláně na stavbách silnic a dálnic strojně v zářezech mimo skalních bez zhutnění</t>
  </si>
  <si>
    <t>m2</t>
  </si>
  <si>
    <t>-1101313726</t>
  </si>
  <si>
    <t>741910401</t>
  </si>
  <si>
    <t>Montáž žlabů bez stojiny a výložníků plastových, šířky do 100 mm s víkem</t>
  </si>
  <si>
    <t>-470371787</t>
  </si>
  <si>
    <t>SO 01.2 - Zemní práce v ŽST Kasejovice</t>
  </si>
  <si>
    <t>111251102</t>
  </si>
  <si>
    <t>Odstranění křovin a stromů s odstraněním kořenů strojně průměru kmene do 100 mm v rovině nebo ve svahu sklonu terénu do 1:5, při celkové ploše přes 100 do 500 m2</t>
  </si>
  <si>
    <t>1570760863</t>
  </si>
  <si>
    <t>340050774</t>
  </si>
  <si>
    <t>-1344974433</t>
  </si>
  <si>
    <t>1104511705</t>
  </si>
  <si>
    <t>0,6*0,8*400</t>
  </si>
  <si>
    <t>0,35*0,8*1500</t>
  </si>
  <si>
    <t>Součet</t>
  </si>
  <si>
    <t>132212531</t>
  </si>
  <si>
    <t>Hloubení rýh pod kolejí šířky přes 800 do 2 000 mm ručně zapažených i nezapažených objemu přes 2 m3 v hornině třídy těžitelnosti I skupiny 3</t>
  </si>
  <si>
    <t>549699471</t>
  </si>
  <si>
    <t>141721255</t>
  </si>
  <si>
    <t>Řízený zemní protlak délky protlaku přes 50 do 100 m v hornině třídy těžitelnosti I a II, skupiny 1 až 4 včetně protlačení trub v hloubce do 6 m vnějšího průměru vrtu přes 180 do 225 mm</t>
  </si>
  <si>
    <t>-2014539937</t>
  </si>
  <si>
    <t>151103101</t>
  </si>
  <si>
    <t>Zřízení pažení a rozepření stěn výkopu kolejového lože plochy do 20 m2 pro jakoukoliv mezerovitost příložné, hloubky do 2 m</t>
  </si>
  <si>
    <t>-213697271</t>
  </si>
  <si>
    <t>151103111</t>
  </si>
  <si>
    <t>Odstranění pažení a rozepření stěn výkopu kolejového lože plochy do 20 m2 s uložením materiálu na vzdálenost do 3 m od kraje výkopu příložné, hloubky do 2 m</t>
  </si>
  <si>
    <t>-1744832164</t>
  </si>
  <si>
    <t>701677567</t>
  </si>
  <si>
    <t>15620066</t>
  </si>
  <si>
    <t>460030011</t>
  </si>
  <si>
    <t>Přípravné terénní práce sejmutí drnu včetně nařezání a uložení na hromady na vzdálenost do 50 m nebo naložení na dopravní prostředek jakékoliv tloušťky</t>
  </si>
  <si>
    <t>1448287375</t>
  </si>
  <si>
    <t>460030015</t>
  </si>
  <si>
    <t>Přípravné terénní práce odstranění travnatého porostu kosení a shrabávání trávy</t>
  </si>
  <si>
    <t>-1433691646</t>
  </si>
  <si>
    <t>460030021</t>
  </si>
  <si>
    <t>Přípravné terénní práce odstranění dřevitého porostu z keřů nebo stromků průměru kmenů do 5 cm včetně odstranění kořenů a složení do hromad nebo naložení na dopravní prostředek měkkého středně hustého</t>
  </si>
  <si>
    <t>-811835761</t>
  </si>
  <si>
    <t>460030025</t>
  </si>
  <si>
    <t>Přípravné terénní práce odstranění dřevitého porostu z keřů nebo stromků průměru kmenů do 5 cm včetně odstranění kořenů a složení do hromad nebo naložení na dopravní prostředek s trny středně hustého</t>
  </si>
  <si>
    <t>-932575578</t>
  </si>
  <si>
    <t>460470011</t>
  </si>
  <si>
    <t>Provizorní zajištění inženýrských sítí ve výkopech kabelů při křížení</t>
  </si>
  <si>
    <t>-1712942145</t>
  </si>
  <si>
    <t>2116388592</t>
  </si>
  <si>
    <t>460661512</t>
  </si>
  <si>
    <t>Kabelové lože z písku včetně podsypu, zhutnění a urovnání povrchu pro kabely nn zakryté plastovou fólií, šířky přes 25 do 50 cm</t>
  </si>
  <si>
    <t>-1010361973</t>
  </si>
  <si>
    <t>SO 01.3 - Oprava reléové místnosti v ŽST Kasejovice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</si>
  <si>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</si>
  <si>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</si>
  <si>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</si>
  <si>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</si>
  <si>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</si>
  <si>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</si>
  <si>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</si>
  <si>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Práce a dodávky HSV</t>
  </si>
  <si>
    <t>Svislé a kompletní konstrukce</t>
  </si>
  <si>
    <t>310235241</t>
  </si>
  <si>
    <t>Zazdívka otvorů ve zdivu nadzákladovém cihlami pálenými plochy do 0,0225 m2, ve zdi tl. do 300 mm</t>
  </si>
  <si>
    <t>-317576260</t>
  </si>
  <si>
    <t>55341213</t>
  </si>
  <si>
    <t>dveře jednokřídlé ocelové vchodové 800-900x1970 bezpečnostní do bytu třídy RC4</t>
  </si>
  <si>
    <t>-719383898</t>
  </si>
  <si>
    <t>310235251</t>
  </si>
  <si>
    <t>Zazdívka otvorů ve zdivu nadzákladovém cihlami pálenými plochy do 0,0225 m2, ve zdi tl. přes 300 do 450 mm</t>
  </si>
  <si>
    <t>-1470909859</t>
  </si>
  <si>
    <t>310237251</t>
  </si>
  <si>
    <t>Zazdívka otvorů ve zdivu nadzákladovém cihlami pálenými plochy přes 0,09 m2 do 0,25 m2, ve zdi tl. přes 300 do 450 mm</t>
  </si>
  <si>
    <t>519138486</t>
  </si>
  <si>
    <t>342244121</t>
  </si>
  <si>
    <t>Příčky jednoduché z cihel děrovaných klasických spojených na pero a drážku na maltu M5, pevnost cihel do P15, tl. příčky 140 mm</t>
  </si>
  <si>
    <t>396513209</t>
  </si>
  <si>
    <t>59612002</t>
  </si>
  <si>
    <t>cihelný blok děrovaný do P10 pro zdivo tl 140mm</t>
  </si>
  <si>
    <t>1672119070</t>
  </si>
  <si>
    <t>59321107</t>
  </si>
  <si>
    <t>překlad železobetonový RZP 1490x140x215mm</t>
  </si>
  <si>
    <t>880019726</t>
  </si>
  <si>
    <t>349231811</t>
  </si>
  <si>
    <t>Přizdívka z cihel ostění s ozubem ve vybouraných otvorech, s vysekáním kapes pro zavázaní přes 80 do 150 mm</t>
  </si>
  <si>
    <t>-1790544437</t>
  </si>
  <si>
    <t>Vodorovné konstrukce</t>
  </si>
  <si>
    <t>411388621</t>
  </si>
  <si>
    <t>Zabetonování otvorů ve stropech nebo v klenbách včetně lešení, bednění, odbednění a výztuže (materiál v ceně) ze suchých směsí, tl. do 150 mm ve stropech železobetonových, tvárnicových a prefabrikovaných plochy do 0,25 m2</t>
  </si>
  <si>
    <t>41683105</t>
  </si>
  <si>
    <t>Úpravy povrchů, podlahy a osazování výplní</t>
  </si>
  <si>
    <t>LBC.082</t>
  </si>
  <si>
    <t>Jádrová omítka ruční, 40 kg</t>
  </si>
  <si>
    <t>kg</t>
  </si>
  <si>
    <t>-1538064322</t>
  </si>
  <si>
    <t>Poznámka k položce:_x000d_
Omítání všech klasických stavebních materiálů – vytváření podkladu pod štukové a šlechtěné omítky nebo keramické obklady. Vhodná pro ruční zpracování ve vnějším i vnitřním prostředí.</t>
  </si>
  <si>
    <t>611311131</t>
  </si>
  <si>
    <t>Potažení vnitřních ploch štukem tloušťky do 3 mm vodorovných konstrukcí stropů rovných</t>
  </si>
  <si>
    <t>1953770851</t>
  </si>
  <si>
    <t>611321121</t>
  </si>
  <si>
    <t>Omítka vápenocementová vnitřních ploch nanášená ručně jednovrstvá, tloušťky do 10 mm hladká vodorovných konstrukcí stropů rovných</t>
  </si>
  <si>
    <t>-1839787271</t>
  </si>
  <si>
    <t>611321191</t>
  </si>
  <si>
    <t>Omítka vápenocementová vnitřních ploch nanášená ručně Příplatek k cenám za každých dalších i započatých 5 mm tloušťky omítky přes 10 mm stropů</t>
  </si>
  <si>
    <t>-1003675014</t>
  </si>
  <si>
    <t>612135101</t>
  </si>
  <si>
    <t>Hrubá výplň rýh maltou jakékoli šířky rýhy ve stěnách</t>
  </si>
  <si>
    <t>-1465226242</t>
  </si>
  <si>
    <t>612311131</t>
  </si>
  <si>
    <t>Potažení vnitřních ploch štukem tloušťky do 3 mm svislých konstrukcí stěn</t>
  </si>
  <si>
    <t>-1389166733</t>
  </si>
  <si>
    <t>PPG.273227</t>
  </si>
  <si>
    <t xml:space="preserve">PRIMALEX Plus  15kg</t>
  </si>
  <si>
    <t>596238049</t>
  </si>
  <si>
    <t>Poznámka k položce:_x000d_
bal. 15kg</t>
  </si>
  <si>
    <t>612321121</t>
  </si>
  <si>
    <t>Omítka vápenocementová vnitřních ploch nanášená ručně jednovrstvá, tloušťky do 10 mm hladká svislých konstrukcí stěn</t>
  </si>
  <si>
    <t>1310647058</t>
  </si>
  <si>
    <t>LBC.033J</t>
  </si>
  <si>
    <t>Vnitřní štuk jemný, 30 kg</t>
  </si>
  <si>
    <t>-588329435</t>
  </si>
  <si>
    <t>Poznámka k položce:_x000d_
Pro tradiční jemné povrchové úpravy jádrových podkladních omítek. Ruční nanášení ve vnitřním prostředí.</t>
  </si>
  <si>
    <t>619995001</t>
  </si>
  <si>
    <t>Začištění omítek (s dodáním hmot) kolem oken, dveří, podlah, obkladů apod.</t>
  </si>
  <si>
    <t>955540796</t>
  </si>
  <si>
    <t>622143003</t>
  </si>
  <si>
    <t>Montáž omítkových profilů plastových, pozinkovaných nebo dřevěných upevněných vtlačením do podkladní vrstvy nebo přibitím rohových s tkaninou</t>
  </si>
  <si>
    <t>132968443</t>
  </si>
  <si>
    <t>63127466</t>
  </si>
  <si>
    <t>profil rohový Al 23x23mm s výztužnou tkaninou š 100mm pro ETICS</t>
  </si>
  <si>
    <t>-1671893666</t>
  </si>
  <si>
    <t>28342205</t>
  </si>
  <si>
    <t>profil začišťovací PVC 6mm s výztužnou tkaninou pro ostění ETICS</t>
  </si>
  <si>
    <t>-1486973434</t>
  </si>
  <si>
    <t>622252002</t>
  </si>
  <si>
    <t>Montáž profilů kontaktního zateplení ostatních stěnových, dilatačních apod. lepených do tmelu</t>
  </si>
  <si>
    <t>-750483876</t>
  </si>
  <si>
    <t>631311112</t>
  </si>
  <si>
    <t>Mazanina z betonu prostého bez zvýšených nároků na prostředí tl. přes 50 do 80 mm tř. C 8/10</t>
  </si>
  <si>
    <t>-247682275</t>
  </si>
  <si>
    <t>58562011</t>
  </si>
  <si>
    <t>směs suchá lepící a stěrková cementová</t>
  </si>
  <si>
    <t>369507902</t>
  </si>
  <si>
    <t>Poznámka k položce:_x000d_
Spotřeba: cca 3 - 6 kg/m2 při lepení izolačních desek, cca 2,4-7,2 kg/m2 při vrstvě stěrkování 2 - 6 mm</t>
  </si>
  <si>
    <t>-281071664</t>
  </si>
  <si>
    <t>631312121</t>
  </si>
  <si>
    <t>Doplnění dosavadních mazanin prostým betonem s dodáním hmot, bez potěru, plochy jednotlivě přes 1 m2 do 4 m2 a tl. do 80 mm</t>
  </si>
  <si>
    <t>-926874855</t>
  </si>
  <si>
    <t>632451441</t>
  </si>
  <si>
    <t>Doplnění cementového potěru na mazaninách a betonových podkladech (s dodáním hmot), hlazeného dřevěným nebo ocelovým hladítkem, plochy jednotlivě do 1 m2 a tl. přes 30 do 40 mm</t>
  </si>
  <si>
    <t>360480663</t>
  </si>
  <si>
    <t>642945111</t>
  </si>
  <si>
    <t>Osazování ocelových zárubní protipožárních nebo protiplynových dveří do vynechaného otvoru, s obetonováním, dveří jednokřídlových do 2,5 m2</t>
  </si>
  <si>
    <t>-351069456</t>
  </si>
  <si>
    <t>589319630</t>
  </si>
  <si>
    <t>beton C 8/10 kamenivo frakce 0/8</t>
  </si>
  <si>
    <t>-1342269331</t>
  </si>
  <si>
    <t>784221001</t>
  </si>
  <si>
    <t>Malby z malířských směsí otěruvzdorných za sucha jednonásobné, bílé za sucha otěruvzdorné dobře v místnostech výšky do 3,80 m</t>
  </si>
  <si>
    <t>1506052622</t>
  </si>
  <si>
    <t>978011191</t>
  </si>
  <si>
    <t>Otlučení vápenných nebo vápenocementových omítek vnitřních ploch stropů, v rozsahu přes 50 do 100 %</t>
  </si>
  <si>
    <t>450254475</t>
  </si>
  <si>
    <t>985312132</t>
  </si>
  <si>
    <t>Stěrka k vyrovnání ploch reprofilovaného betonu rubu kleneb a podlah, tloušťky přes 2 do 3 mm</t>
  </si>
  <si>
    <t>-489155595</t>
  </si>
  <si>
    <t>Ostatní konstrukce a práce, bourání</t>
  </si>
  <si>
    <t>949101112</t>
  </si>
  <si>
    <t>Lešení pomocné pracovní pro objekty pozemních staveb pro zatížení do 150 kg/m2, o výšce lešeňové podlahy přes 1,9 do 3,5 m</t>
  </si>
  <si>
    <t>583014111</t>
  </si>
  <si>
    <t>952901111</t>
  </si>
  <si>
    <t>Vyčištění budov nebo objektů před předáním do užívání budov bytové nebo občanské výstavby, světlé výšky podlaží do 4 m</t>
  </si>
  <si>
    <t>7184928</t>
  </si>
  <si>
    <t>962031133</t>
  </si>
  <si>
    <t>Bourání příček z cihel, tvárnic nebo příčkovek z cihel pálených, plných nebo dutých na maltu vápennou nebo vápenocementovou, tl. do 150 mm</t>
  </si>
  <si>
    <t>622142265</t>
  </si>
  <si>
    <t>968062355</t>
  </si>
  <si>
    <t>Vybourání dřevěných rámů oken s křídly, dveřních zárubní, vrat, stěn, ostění nebo obkladů rámů oken s křídly dvojitých, plochy do 2 m2</t>
  </si>
  <si>
    <t>-1267178359</t>
  </si>
  <si>
    <t>968062455</t>
  </si>
  <si>
    <t>Vybourání dřevěných rámů oken s křídly, dveřních zárubní, vrat, stěn, ostění nebo obkladů dveřních zárubní, plochy do 2 m2</t>
  </si>
  <si>
    <t>-1630500892</t>
  </si>
  <si>
    <t>971033241</t>
  </si>
  <si>
    <t>Vybourání otvorů ve zdivu základovém nebo nadzákladovém z cihel, tvárnic, příčkovek z cihel pálených na maltu vápennou nebo vápenocementovou plochy do 0,0225 m2, tl. do 300 mm</t>
  </si>
  <si>
    <t>-1357284595</t>
  </si>
  <si>
    <t>971033351</t>
  </si>
  <si>
    <t>Vybourání otvorů ve zdivu základovém nebo nadzákladovém z cihel, tvárnic, příčkovek z cihel pálených na maltu vápennou nebo vápenocementovou plochy do 0,09 m2, tl. do 450 mm</t>
  </si>
  <si>
    <t>1619684310</t>
  </si>
  <si>
    <t>971033451</t>
  </si>
  <si>
    <t>Vybourání otvorů ve zdivu základovém nebo nadzákladovém z cihel, tvárnic, příčkovek z cihel pálených na maltu vápennou nebo vápenocementovou plochy do 0,25 m2, tl. do 450 mm</t>
  </si>
  <si>
    <t>636107883</t>
  </si>
  <si>
    <t>972054341</t>
  </si>
  <si>
    <t>Vybourání otvorů ve stropech nebo klenbách železobetonových bez odstranění podlahy a násypu, plochy do 0,25 m2, tl. do 150 mm</t>
  </si>
  <si>
    <t>-415432204</t>
  </si>
  <si>
    <t>974031122</t>
  </si>
  <si>
    <t>Vysekání rýh ve zdivu cihelném na maltu vápennou nebo vápenocementovou do hl. 30 mm a šířky do 70 mm</t>
  </si>
  <si>
    <t>-857618403</t>
  </si>
  <si>
    <t>974031142</t>
  </si>
  <si>
    <t>Vysekání rýh ve zdivu cihelném na maltu vápennou nebo vápenocementovou do hl. 70 mm a šířky do 70 mm</t>
  </si>
  <si>
    <t>-1220847097</t>
  </si>
  <si>
    <t>978059541</t>
  </si>
  <si>
    <t>Odsekání obkladů stěn včetně otlučení podkladní omítky až na zdivo z obkládaček vnitřních, z jakýchkoliv materiálů, plochy přes 1 m2</t>
  </si>
  <si>
    <t>1094582765</t>
  </si>
  <si>
    <t>997</t>
  </si>
  <si>
    <t>Přesun sutě</t>
  </si>
  <si>
    <t>997013212</t>
  </si>
  <si>
    <t>Vnitrostaveništní doprava suti a vybouraných hmot vodorovně do 50 m svisle ručně pro budovy a haly výšky přes 6 do 9 m</t>
  </si>
  <si>
    <t>-1148130879</t>
  </si>
  <si>
    <t>997013501</t>
  </si>
  <si>
    <t>Odvoz suti a vybouraných hmot na skládku nebo meziskládku se složením, na vzdálenost do 1 km</t>
  </si>
  <si>
    <t>-2078617487</t>
  </si>
  <si>
    <t>997013509</t>
  </si>
  <si>
    <t>Odvoz suti a vybouraných hmot na skládku nebo meziskládku se složením, na vzdálenost Příplatek k ceně za každý další i započatý 1 km přes 1 km</t>
  </si>
  <si>
    <t>-757003958</t>
  </si>
  <si>
    <t>997013631</t>
  </si>
  <si>
    <t>Poplatek za uložení stavebního odpadu na skládce (skládkovné) směsného stavebního a demoličního zatříděného do Katalogu odpadů pod kódem 17 09 04</t>
  </si>
  <si>
    <t>-1968580728</t>
  </si>
  <si>
    <t>998</t>
  </si>
  <si>
    <t>Přesun hmot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</si>
  <si>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</si>
  <si>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</si>
  <si>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-194207090</t>
  </si>
  <si>
    <t>SO 01.4 - Zemní práce v nz Lnáře</t>
  </si>
  <si>
    <t>704925688</t>
  </si>
  <si>
    <t>524758958</t>
  </si>
  <si>
    <t>-55156308</t>
  </si>
  <si>
    <t>-1244463838</t>
  </si>
  <si>
    <t>0,6*0,8*250</t>
  </si>
  <si>
    <t>0,35*0,8*450</t>
  </si>
  <si>
    <t>2014235736</t>
  </si>
  <si>
    <t>-880689261</t>
  </si>
  <si>
    <t>319890061</t>
  </si>
  <si>
    <t>1800336146</t>
  </si>
  <si>
    <t>671894709</t>
  </si>
  <si>
    <t>-1918366091</t>
  </si>
  <si>
    <t>707745978</t>
  </si>
  <si>
    <t>-1915862798</t>
  </si>
  <si>
    <t>-834010799</t>
  </si>
  <si>
    <t>-904684260</t>
  </si>
  <si>
    <t>1957835027</t>
  </si>
  <si>
    <t>595422651</t>
  </si>
  <si>
    <t>VON - Ostatní náklady</t>
  </si>
  <si>
    <t>022101021</t>
  </si>
  <si>
    <t>Geodetické práce Geodetické práce po ukončení opravy</t>
  </si>
  <si>
    <t>%</t>
  </si>
  <si>
    <t>753903981</t>
  </si>
  <si>
    <t>Poznámka k položce:_x000d_
Zahrnuje spolupráci s geodety SŽ a předání geodetické dokumentace v požadovaném formátu v digitální formě.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</si>
  <si>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</si>
  <si>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</si>
  <si>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-124827191</t>
  </si>
  <si>
    <t>023101011</t>
  </si>
  <si>
    <t>Projektové práce Projektové práce v rozsahu ZRN (vyjma dále jmenované práce) přes 1 do 3 mil. Kč</t>
  </si>
  <si>
    <t>-511116274</t>
  </si>
  <si>
    <t>Poznámka k položce:_x000d_
Vyhotovení realizační dokumentace. Úprava SZZ Nepomuk a Blatná pro zavázání TZZ.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</si>
  <si>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</si>
  <si>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</si>
  <si>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-303077250</t>
  </si>
  <si>
    <t xml:space="preserve">Poznámka k položce:_x000d_
Vyhotovení realizační dokumentace.Zahrnuta změna situačního schéma a závěrové tabulky včetně jejích příloh pro provizorní ZZ a pro definitivní ZZ,  oprava KSU a TP.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</si>
  <si>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</si>
  <si>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</si>
  <si>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96389510</t>
  </si>
  <si>
    <t>Poznámka k položce:_x000d_
Tištěná forma ve 2 vyhotoveních a digitalní forma v uzavřené a otevřené formě.</t>
  </si>
  <si>
    <t>032103001</t>
  </si>
  <si>
    <t>Územní vlivy ztížené dopravní podmínky</t>
  </si>
  <si>
    <t>938550795</t>
  </si>
  <si>
    <t>032104001</t>
  </si>
  <si>
    <t>Územní vlivy práce na těžce přístupných místech</t>
  </si>
  <si>
    <t>1950420326</t>
  </si>
  <si>
    <t>033121001</t>
  </si>
  <si>
    <t>Provozní vlivy Rušení prací železničním provozem širá trať nebo dopravny s kolejovým rozvětvením s počtem vlaků za směnu 8,5 hod. do 25</t>
  </si>
  <si>
    <t>682738559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</si>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</sst>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VZ65421013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zabezpečení a výstroje trati Nepomuk – Blatná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20. 1. 2021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49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32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50</v>
      </c>
      <c r="D52" s="87"/>
      <c r="E52" s="87"/>
      <c r="F52" s="87"/>
      <c r="G52" s="87"/>
      <c r="H52" s="88"/>
      <c r="I52" s="89" t="s">
        <v>51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52</v>
      </c>
      <c r="AH52" s="87"/>
      <c r="AI52" s="87"/>
      <c r="AJ52" s="87"/>
      <c r="AK52" s="87"/>
      <c r="AL52" s="87"/>
      <c r="AM52" s="87"/>
      <c r="AN52" s="89" t="s">
        <v>53</v>
      </c>
      <c r="AO52" s="87"/>
      <c r="AP52" s="87"/>
      <c r="AQ52" s="91" t="s">
        <v>54</v>
      </c>
      <c r="AR52" s="44"/>
      <c r="AS52" s="92" t="s">
        <v>55</v>
      </c>
      <c r="AT52" s="93" t="s">
        <v>56</v>
      </c>
      <c r="AU52" s="93" t="s">
        <v>57</v>
      </c>
      <c r="AV52" s="93" t="s">
        <v>58</v>
      </c>
      <c r="AW52" s="93" t="s">
        <v>59</v>
      </c>
      <c r="AX52" s="93" t="s">
        <v>60</v>
      </c>
      <c r="AY52" s="93" t="s">
        <v>61</v>
      </c>
      <c r="AZ52" s="93" t="s">
        <v>62</v>
      </c>
      <c r="BA52" s="93" t="s">
        <v>63</v>
      </c>
      <c r="BB52" s="93" t="s">
        <v>64</v>
      </c>
      <c r="BC52" s="93" t="s">
        <v>65</v>
      </c>
      <c r="BD52" s="94" t="s">
        <v>66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67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ROUND(AG55+AG62+AG65+AG70,2)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ROUND(AS55+AS62+AS65+AS70,2)</f>
        <v>0</v>
      </c>
      <c r="AT54" s="106">
        <f>ROUND(SUM(AV54:AW54),2)</f>
        <v>0</v>
      </c>
      <c r="AU54" s="107">
        <f>ROUND(AU55+AU62+AU65+AU70,5)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ROUND(AZ55+AZ62+AZ65+AZ70,2)</f>
        <v>0</v>
      </c>
      <c r="BA54" s="106">
        <f>ROUND(BA55+BA62+BA65+BA70,2)</f>
        <v>0</v>
      </c>
      <c r="BB54" s="106">
        <f>ROUND(BB55+BB62+BB65+BB70,2)</f>
        <v>0</v>
      </c>
      <c r="BC54" s="106">
        <f>ROUND(BC55+BC62+BC65+BC70,2)</f>
        <v>0</v>
      </c>
      <c r="BD54" s="108">
        <f>ROUND(BD55+BD62+BD65+BD70,2)</f>
        <v>0</v>
      </c>
      <c r="BE54" s="6"/>
      <c r="BS54" s="109" t="s">
        <v>68</v>
      </c>
      <c r="BT54" s="109" t="s">
        <v>69</v>
      </c>
      <c r="BU54" s="110" t="s">
        <v>70</v>
      </c>
      <c r="BV54" s="109" t="s">
        <v>71</v>
      </c>
      <c r="BW54" s="109" t="s">
        <v>5</v>
      </c>
      <c r="BX54" s="109" t="s">
        <v>72</v>
      </c>
      <c r="CL54" s="109" t="s">
        <v>19</v>
      </c>
    </row>
    <row r="55" s="7" customFormat="1" ht="24.75" customHeight="1">
      <c r="A55" s="7"/>
      <c r="B55" s="111"/>
      <c r="C55" s="112"/>
      <c r="D55" s="113" t="s">
        <v>73</v>
      </c>
      <c r="E55" s="113"/>
      <c r="F55" s="113"/>
      <c r="G55" s="113"/>
      <c r="H55" s="113"/>
      <c r="I55" s="114"/>
      <c r="J55" s="113" t="s">
        <v>74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ROUND(SUM(AG56:AG61),2)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75</v>
      </c>
      <c r="AR55" s="118"/>
      <c r="AS55" s="119">
        <f>ROUND(SUM(AS56:AS61),2)</f>
        <v>0</v>
      </c>
      <c r="AT55" s="120">
        <f>ROUND(SUM(AV55:AW55),2)</f>
        <v>0</v>
      </c>
      <c r="AU55" s="121">
        <f>ROUND(SUM(AU56:AU61),5)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ROUND(SUM(AZ56:AZ61),2)</f>
        <v>0</v>
      </c>
      <c r="BA55" s="120">
        <f>ROUND(SUM(BA56:BA61),2)</f>
        <v>0</v>
      </c>
      <c r="BB55" s="120">
        <f>ROUND(SUM(BB56:BB61),2)</f>
        <v>0</v>
      </c>
      <c r="BC55" s="120">
        <f>ROUND(SUM(BC56:BC61),2)</f>
        <v>0</v>
      </c>
      <c r="BD55" s="122">
        <f>ROUND(SUM(BD56:BD61),2)</f>
        <v>0</v>
      </c>
      <c r="BE55" s="7"/>
      <c r="BS55" s="123" t="s">
        <v>68</v>
      </c>
      <c r="BT55" s="123" t="s">
        <v>76</v>
      </c>
      <c r="BU55" s="123" t="s">
        <v>70</v>
      </c>
      <c r="BV55" s="123" t="s">
        <v>71</v>
      </c>
      <c r="BW55" s="123" t="s">
        <v>77</v>
      </c>
      <c r="BX55" s="123" t="s">
        <v>5</v>
      </c>
      <c r="CL55" s="123" t="s">
        <v>19</v>
      </c>
      <c r="CM55" s="123" t="s">
        <v>78</v>
      </c>
    </row>
    <row r="56" s="4" customFormat="1" ht="16.5" customHeight="1">
      <c r="A56" s="124" t="s">
        <v>79</v>
      </c>
      <c r="B56" s="63"/>
      <c r="C56" s="125"/>
      <c r="D56" s="125"/>
      <c r="E56" s="126" t="s">
        <v>80</v>
      </c>
      <c r="F56" s="126"/>
      <c r="G56" s="126"/>
      <c r="H56" s="126"/>
      <c r="I56" s="126"/>
      <c r="J56" s="125"/>
      <c r="K56" s="126" t="s">
        <v>81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'PS 01.1 - Úvazek zařízení...'!J32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82</v>
      </c>
      <c r="AR56" s="65"/>
      <c r="AS56" s="129">
        <v>0</v>
      </c>
      <c r="AT56" s="130">
        <f>ROUND(SUM(AV56:AW56),2)</f>
        <v>0</v>
      </c>
      <c r="AU56" s="131">
        <f>'PS 01.1 - Úvazek zařízení...'!P89</f>
        <v>0</v>
      </c>
      <c r="AV56" s="130">
        <f>'PS 01.1 - Úvazek zařízení...'!J35</f>
        <v>0</v>
      </c>
      <c r="AW56" s="130">
        <f>'PS 01.1 - Úvazek zařízení...'!J36</f>
        <v>0</v>
      </c>
      <c r="AX56" s="130">
        <f>'PS 01.1 - Úvazek zařízení...'!J37</f>
        <v>0</v>
      </c>
      <c r="AY56" s="130">
        <f>'PS 01.1 - Úvazek zařízení...'!J38</f>
        <v>0</v>
      </c>
      <c r="AZ56" s="130">
        <f>'PS 01.1 - Úvazek zařízení...'!F35</f>
        <v>0</v>
      </c>
      <c r="BA56" s="130">
        <f>'PS 01.1 - Úvazek zařízení...'!F36</f>
        <v>0</v>
      </c>
      <c r="BB56" s="130">
        <f>'PS 01.1 - Úvazek zařízení...'!F37</f>
        <v>0</v>
      </c>
      <c r="BC56" s="130">
        <f>'PS 01.1 - Úvazek zařízení...'!F38</f>
        <v>0</v>
      </c>
      <c r="BD56" s="132">
        <f>'PS 01.1 - Úvazek zařízení...'!F39</f>
        <v>0</v>
      </c>
      <c r="BE56" s="4"/>
      <c r="BT56" s="133" t="s">
        <v>78</v>
      </c>
      <c r="BV56" s="133" t="s">
        <v>71</v>
      </c>
      <c r="BW56" s="133" t="s">
        <v>83</v>
      </c>
      <c r="BX56" s="133" t="s">
        <v>77</v>
      </c>
      <c r="CL56" s="133" t="s">
        <v>19</v>
      </c>
    </row>
    <row r="57" s="4" customFormat="1" ht="16.5" customHeight="1">
      <c r="A57" s="124" t="s">
        <v>79</v>
      </c>
      <c r="B57" s="63"/>
      <c r="C57" s="125"/>
      <c r="D57" s="125"/>
      <c r="E57" s="126" t="s">
        <v>84</v>
      </c>
      <c r="F57" s="126"/>
      <c r="G57" s="126"/>
      <c r="H57" s="126"/>
      <c r="I57" s="126"/>
      <c r="J57" s="125"/>
      <c r="K57" s="126" t="s">
        <v>85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'PS 01.2 - Doplnění zaříze...'!J32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82</v>
      </c>
      <c r="AR57" s="65"/>
      <c r="AS57" s="129">
        <v>0</v>
      </c>
      <c r="AT57" s="130">
        <f>ROUND(SUM(AV57:AW57),2)</f>
        <v>0</v>
      </c>
      <c r="AU57" s="131">
        <f>'PS 01.2 - Doplnění zaříze...'!P88</f>
        <v>0</v>
      </c>
      <c r="AV57" s="130">
        <f>'PS 01.2 - Doplnění zaříze...'!J35</f>
        <v>0</v>
      </c>
      <c r="AW57" s="130">
        <f>'PS 01.2 - Doplnění zaříze...'!J36</f>
        <v>0</v>
      </c>
      <c r="AX57" s="130">
        <f>'PS 01.2 - Doplnění zaříze...'!J37</f>
        <v>0</v>
      </c>
      <c r="AY57" s="130">
        <f>'PS 01.2 - Doplnění zaříze...'!J38</f>
        <v>0</v>
      </c>
      <c r="AZ57" s="130">
        <f>'PS 01.2 - Doplnění zaříze...'!F35</f>
        <v>0</v>
      </c>
      <c r="BA57" s="130">
        <f>'PS 01.2 - Doplnění zaříze...'!F36</f>
        <v>0</v>
      </c>
      <c r="BB57" s="130">
        <f>'PS 01.2 - Doplnění zaříze...'!F37</f>
        <v>0</v>
      </c>
      <c r="BC57" s="130">
        <f>'PS 01.2 - Doplnění zaříze...'!F38</f>
        <v>0</v>
      </c>
      <c r="BD57" s="132">
        <f>'PS 01.2 - Doplnění zaříze...'!F39</f>
        <v>0</v>
      </c>
      <c r="BE57" s="4"/>
      <c r="BT57" s="133" t="s">
        <v>78</v>
      </c>
      <c r="BV57" s="133" t="s">
        <v>71</v>
      </c>
      <c r="BW57" s="133" t="s">
        <v>86</v>
      </c>
      <c r="BX57" s="133" t="s">
        <v>77</v>
      </c>
      <c r="CL57" s="133" t="s">
        <v>19</v>
      </c>
    </row>
    <row r="58" s="4" customFormat="1" ht="16.5" customHeight="1">
      <c r="A58" s="124" t="s">
        <v>79</v>
      </c>
      <c r="B58" s="63"/>
      <c r="C58" s="125"/>
      <c r="D58" s="125"/>
      <c r="E58" s="126" t="s">
        <v>87</v>
      </c>
      <c r="F58" s="126"/>
      <c r="G58" s="126"/>
      <c r="H58" s="126"/>
      <c r="I58" s="126"/>
      <c r="J58" s="125"/>
      <c r="K58" s="126" t="s">
        <v>88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'PS 01.3 - SZZ ŽST Kasejovice'!J32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82</v>
      </c>
      <c r="AR58" s="65"/>
      <c r="AS58" s="129">
        <v>0</v>
      </c>
      <c r="AT58" s="130">
        <f>ROUND(SUM(AV58:AW58),2)</f>
        <v>0</v>
      </c>
      <c r="AU58" s="131">
        <f>'PS 01.3 - SZZ ŽST Kasejovice'!P89</f>
        <v>0</v>
      </c>
      <c r="AV58" s="130">
        <f>'PS 01.3 - SZZ ŽST Kasejovice'!J35</f>
        <v>0</v>
      </c>
      <c r="AW58" s="130">
        <f>'PS 01.3 - SZZ ŽST Kasejovice'!J36</f>
        <v>0</v>
      </c>
      <c r="AX58" s="130">
        <f>'PS 01.3 - SZZ ŽST Kasejovice'!J37</f>
        <v>0</v>
      </c>
      <c r="AY58" s="130">
        <f>'PS 01.3 - SZZ ŽST Kasejovice'!J38</f>
        <v>0</v>
      </c>
      <c r="AZ58" s="130">
        <f>'PS 01.3 - SZZ ŽST Kasejovice'!F35</f>
        <v>0</v>
      </c>
      <c r="BA58" s="130">
        <f>'PS 01.3 - SZZ ŽST Kasejovice'!F36</f>
        <v>0</v>
      </c>
      <c r="BB58" s="130">
        <f>'PS 01.3 - SZZ ŽST Kasejovice'!F37</f>
        <v>0</v>
      </c>
      <c r="BC58" s="130">
        <f>'PS 01.3 - SZZ ŽST Kasejovice'!F38</f>
        <v>0</v>
      </c>
      <c r="BD58" s="132">
        <f>'PS 01.3 - SZZ ŽST Kasejovice'!F39</f>
        <v>0</v>
      </c>
      <c r="BE58" s="4"/>
      <c r="BT58" s="133" t="s">
        <v>78</v>
      </c>
      <c r="BV58" s="133" t="s">
        <v>71</v>
      </c>
      <c r="BW58" s="133" t="s">
        <v>89</v>
      </c>
      <c r="BX58" s="133" t="s">
        <v>77</v>
      </c>
      <c r="CL58" s="133" t="s">
        <v>19</v>
      </c>
    </row>
    <row r="59" s="4" customFormat="1" ht="16.5" customHeight="1">
      <c r="A59" s="124" t="s">
        <v>79</v>
      </c>
      <c r="B59" s="63"/>
      <c r="C59" s="125"/>
      <c r="D59" s="125"/>
      <c r="E59" s="126" t="s">
        <v>90</v>
      </c>
      <c r="F59" s="126"/>
      <c r="G59" s="126"/>
      <c r="H59" s="126"/>
      <c r="I59" s="126"/>
      <c r="J59" s="125"/>
      <c r="K59" s="126" t="s">
        <v>91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'PS 01.4 - Dooplnění zaříz...'!J32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82</v>
      </c>
      <c r="AR59" s="65"/>
      <c r="AS59" s="129">
        <v>0</v>
      </c>
      <c r="AT59" s="130">
        <f>ROUND(SUM(AV59:AW59),2)</f>
        <v>0</v>
      </c>
      <c r="AU59" s="131">
        <f>'PS 01.4 - Dooplnění zaříz...'!P89</f>
        <v>0</v>
      </c>
      <c r="AV59" s="130">
        <f>'PS 01.4 - Dooplnění zaříz...'!J35</f>
        <v>0</v>
      </c>
      <c r="AW59" s="130">
        <f>'PS 01.4 - Dooplnění zaříz...'!J36</f>
        <v>0</v>
      </c>
      <c r="AX59" s="130">
        <f>'PS 01.4 - Dooplnění zaříz...'!J37</f>
        <v>0</v>
      </c>
      <c r="AY59" s="130">
        <f>'PS 01.4 - Dooplnění zaříz...'!J38</f>
        <v>0</v>
      </c>
      <c r="AZ59" s="130">
        <f>'PS 01.4 - Dooplnění zaříz...'!F35</f>
        <v>0</v>
      </c>
      <c r="BA59" s="130">
        <f>'PS 01.4 - Dooplnění zaříz...'!F36</f>
        <v>0</v>
      </c>
      <c r="BB59" s="130">
        <f>'PS 01.4 - Dooplnění zaříz...'!F37</f>
        <v>0</v>
      </c>
      <c r="BC59" s="130">
        <f>'PS 01.4 - Dooplnění zaříz...'!F38</f>
        <v>0</v>
      </c>
      <c r="BD59" s="132">
        <f>'PS 01.4 - Dooplnění zaříz...'!F39</f>
        <v>0</v>
      </c>
      <c r="BE59" s="4"/>
      <c r="BT59" s="133" t="s">
        <v>78</v>
      </c>
      <c r="BV59" s="133" t="s">
        <v>71</v>
      </c>
      <c r="BW59" s="133" t="s">
        <v>92</v>
      </c>
      <c r="BX59" s="133" t="s">
        <v>77</v>
      </c>
      <c r="CL59" s="133" t="s">
        <v>19</v>
      </c>
    </row>
    <row r="60" s="4" customFormat="1" ht="23.25" customHeight="1">
      <c r="A60" s="124" t="s">
        <v>79</v>
      </c>
      <c r="B60" s="63"/>
      <c r="C60" s="125"/>
      <c r="D60" s="125"/>
      <c r="E60" s="126" t="s">
        <v>93</v>
      </c>
      <c r="F60" s="126"/>
      <c r="G60" s="126"/>
      <c r="H60" s="126"/>
      <c r="I60" s="126"/>
      <c r="J60" s="125"/>
      <c r="K60" s="126" t="s">
        <v>94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'PS 01.5 - Doplnění zaříze...'!J32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82</v>
      </c>
      <c r="AR60" s="65"/>
      <c r="AS60" s="129">
        <v>0</v>
      </c>
      <c r="AT60" s="130">
        <f>ROUND(SUM(AV60:AW60),2)</f>
        <v>0</v>
      </c>
      <c r="AU60" s="131">
        <f>'PS 01.5 - Doplnění zaříze...'!P88</f>
        <v>0</v>
      </c>
      <c r="AV60" s="130">
        <f>'PS 01.5 - Doplnění zaříze...'!J35</f>
        <v>0</v>
      </c>
      <c r="AW60" s="130">
        <f>'PS 01.5 - Doplnění zaříze...'!J36</f>
        <v>0</v>
      </c>
      <c r="AX60" s="130">
        <f>'PS 01.5 - Doplnění zaříze...'!J37</f>
        <v>0</v>
      </c>
      <c r="AY60" s="130">
        <f>'PS 01.5 - Doplnění zaříze...'!J38</f>
        <v>0</v>
      </c>
      <c r="AZ60" s="130">
        <f>'PS 01.5 - Doplnění zaříze...'!F35</f>
        <v>0</v>
      </c>
      <c r="BA60" s="130">
        <f>'PS 01.5 - Doplnění zaříze...'!F36</f>
        <v>0</v>
      </c>
      <c r="BB60" s="130">
        <f>'PS 01.5 - Doplnění zaříze...'!F37</f>
        <v>0</v>
      </c>
      <c r="BC60" s="130">
        <f>'PS 01.5 - Doplnění zaříze...'!F38</f>
        <v>0</v>
      </c>
      <c r="BD60" s="132">
        <f>'PS 01.5 - Doplnění zaříze...'!F39</f>
        <v>0</v>
      </c>
      <c r="BE60" s="4"/>
      <c r="BT60" s="133" t="s">
        <v>78</v>
      </c>
      <c r="BV60" s="133" t="s">
        <v>71</v>
      </c>
      <c r="BW60" s="133" t="s">
        <v>95</v>
      </c>
      <c r="BX60" s="133" t="s">
        <v>77</v>
      </c>
      <c r="CL60" s="133" t="s">
        <v>19</v>
      </c>
    </row>
    <row r="61" s="4" customFormat="1" ht="16.5" customHeight="1">
      <c r="A61" s="124" t="s">
        <v>79</v>
      </c>
      <c r="B61" s="63"/>
      <c r="C61" s="125"/>
      <c r="D61" s="125"/>
      <c r="E61" s="126" t="s">
        <v>96</v>
      </c>
      <c r="F61" s="126"/>
      <c r="G61" s="126"/>
      <c r="H61" s="126"/>
      <c r="I61" s="126"/>
      <c r="J61" s="125"/>
      <c r="K61" s="126" t="s">
        <v>97</v>
      </c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7">
        <f>'PS 01.6 - Doplnění zaříze...'!J32</f>
        <v>0</v>
      </c>
      <c r="AH61" s="125"/>
      <c r="AI61" s="125"/>
      <c r="AJ61" s="125"/>
      <c r="AK61" s="125"/>
      <c r="AL61" s="125"/>
      <c r="AM61" s="125"/>
      <c r="AN61" s="127">
        <f>SUM(AG61,AT61)</f>
        <v>0</v>
      </c>
      <c r="AO61" s="125"/>
      <c r="AP61" s="125"/>
      <c r="AQ61" s="128" t="s">
        <v>82</v>
      </c>
      <c r="AR61" s="65"/>
      <c r="AS61" s="129">
        <v>0</v>
      </c>
      <c r="AT61" s="130">
        <f>ROUND(SUM(AV61:AW61),2)</f>
        <v>0</v>
      </c>
      <c r="AU61" s="131">
        <f>'PS 01.6 - Doplnění zaříze...'!P88</f>
        <v>0</v>
      </c>
      <c r="AV61" s="130">
        <f>'PS 01.6 - Doplnění zaříze...'!J35</f>
        <v>0</v>
      </c>
      <c r="AW61" s="130">
        <f>'PS 01.6 - Doplnění zaříze...'!J36</f>
        <v>0</v>
      </c>
      <c r="AX61" s="130">
        <f>'PS 01.6 - Doplnění zaříze...'!J37</f>
        <v>0</v>
      </c>
      <c r="AY61" s="130">
        <f>'PS 01.6 - Doplnění zaříze...'!J38</f>
        <v>0</v>
      </c>
      <c r="AZ61" s="130">
        <f>'PS 01.6 - Doplnění zaříze...'!F35</f>
        <v>0</v>
      </c>
      <c r="BA61" s="130">
        <f>'PS 01.6 - Doplnění zaříze...'!F36</f>
        <v>0</v>
      </c>
      <c r="BB61" s="130">
        <f>'PS 01.6 - Doplnění zaříze...'!F37</f>
        <v>0</v>
      </c>
      <c r="BC61" s="130">
        <f>'PS 01.6 - Doplnění zaříze...'!F38</f>
        <v>0</v>
      </c>
      <c r="BD61" s="132">
        <f>'PS 01.6 - Doplnění zaříze...'!F39</f>
        <v>0</v>
      </c>
      <c r="BE61" s="4"/>
      <c r="BT61" s="133" t="s">
        <v>78</v>
      </c>
      <c r="BV61" s="133" t="s">
        <v>71</v>
      </c>
      <c r="BW61" s="133" t="s">
        <v>98</v>
      </c>
      <c r="BX61" s="133" t="s">
        <v>77</v>
      </c>
      <c r="CL61" s="133" t="s">
        <v>19</v>
      </c>
    </row>
    <row r="62" s="7" customFormat="1" ht="24.75" customHeight="1">
      <c r="A62" s="7"/>
      <c r="B62" s="111"/>
      <c r="C62" s="112"/>
      <c r="D62" s="113" t="s">
        <v>99</v>
      </c>
      <c r="E62" s="113"/>
      <c r="F62" s="113"/>
      <c r="G62" s="113"/>
      <c r="H62" s="113"/>
      <c r="I62" s="114"/>
      <c r="J62" s="113" t="s">
        <v>100</v>
      </c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  <c r="W62" s="113"/>
      <c r="X62" s="113"/>
      <c r="Y62" s="113"/>
      <c r="Z62" s="113"/>
      <c r="AA62" s="113"/>
      <c r="AB62" s="113"/>
      <c r="AC62" s="113"/>
      <c r="AD62" s="113"/>
      <c r="AE62" s="113"/>
      <c r="AF62" s="113"/>
      <c r="AG62" s="115">
        <f>ROUND(SUM(AG63:AG64),2)</f>
        <v>0</v>
      </c>
      <c r="AH62" s="114"/>
      <c r="AI62" s="114"/>
      <c r="AJ62" s="114"/>
      <c r="AK62" s="114"/>
      <c r="AL62" s="114"/>
      <c r="AM62" s="114"/>
      <c r="AN62" s="116">
        <f>SUM(AG62,AT62)</f>
        <v>0</v>
      </c>
      <c r="AO62" s="114"/>
      <c r="AP62" s="114"/>
      <c r="AQ62" s="117" t="s">
        <v>75</v>
      </c>
      <c r="AR62" s="118"/>
      <c r="AS62" s="119">
        <f>ROUND(SUM(AS63:AS64),2)</f>
        <v>0</v>
      </c>
      <c r="AT62" s="120">
        <f>ROUND(SUM(AV62:AW62),2)</f>
        <v>0</v>
      </c>
      <c r="AU62" s="121">
        <f>ROUND(SUM(AU63:AU64),5)</f>
        <v>0</v>
      </c>
      <c r="AV62" s="120">
        <f>ROUND(AZ62*L29,2)</f>
        <v>0</v>
      </c>
      <c r="AW62" s="120">
        <f>ROUND(BA62*L30,2)</f>
        <v>0</v>
      </c>
      <c r="AX62" s="120">
        <f>ROUND(BB62*L29,2)</f>
        <v>0</v>
      </c>
      <c r="AY62" s="120">
        <f>ROUND(BC62*L30,2)</f>
        <v>0</v>
      </c>
      <c r="AZ62" s="120">
        <f>ROUND(SUM(AZ63:AZ64),2)</f>
        <v>0</v>
      </c>
      <c r="BA62" s="120">
        <f>ROUND(SUM(BA63:BA64),2)</f>
        <v>0</v>
      </c>
      <c r="BB62" s="120">
        <f>ROUND(SUM(BB63:BB64),2)</f>
        <v>0</v>
      </c>
      <c r="BC62" s="120">
        <f>ROUND(SUM(BC63:BC64),2)</f>
        <v>0</v>
      </c>
      <c r="BD62" s="122">
        <f>ROUND(SUM(BD63:BD64),2)</f>
        <v>0</v>
      </c>
      <c r="BE62" s="7"/>
      <c r="BS62" s="123" t="s">
        <v>68</v>
      </c>
      <c r="BT62" s="123" t="s">
        <v>76</v>
      </c>
      <c r="BU62" s="123" t="s">
        <v>70</v>
      </c>
      <c r="BV62" s="123" t="s">
        <v>71</v>
      </c>
      <c r="BW62" s="123" t="s">
        <v>101</v>
      </c>
      <c r="BX62" s="123" t="s">
        <v>5</v>
      </c>
      <c r="CL62" s="123" t="s">
        <v>19</v>
      </c>
      <c r="CM62" s="123" t="s">
        <v>78</v>
      </c>
    </row>
    <row r="63" s="4" customFormat="1" ht="16.5" customHeight="1">
      <c r="A63" s="124" t="s">
        <v>79</v>
      </c>
      <c r="B63" s="63"/>
      <c r="C63" s="125"/>
      <c r="D63" s="125"/>
      <c r="E63" s="126" t="s">
        <v>102</v>
      </c>
      <c r="F63" s="126"/>
      <c r="G63" s="126"/>
      <c r="H63" s="126"/>
      <c r="I63" s="126"/>
      <c r="J63" s="125"/>
      <c r="K63" s="126" t="s">
        <v>103</v>
      </c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7">
        <f>'01 - Návěstidla'!J32</f>
        <v>0</v>
      </c>
      <c r="AH63" s="125"/>
      <c r="AI63" s="125"/>
      <c r="AJ63" s="125"/>
      <c r="AK63" s="125"/>
      <c r="AL63" s="125"/>
      <c r="AM63" s="125"/>
      <c r="AN63" s="127">
        <f>SUM(AG63,AT63)</f>
        <v>0</v>
      </c>
      <c r="AO63" s="125"/>
      <c r="AP63" s="125"/>
      <c r="AQ63" s="128" t="s">
        <v>82</v>
      </c>
      <c r="AR63" s="65"/>
      <c r="AS63" s="129">
        <v>0</v>
      </c>
      <c r="AT63" s="130">
        <f>ROUND(SUM(AV63:AW63),2)</f>
        <v>0</v>
      </c>
      <c r="AU63" s="131">
        <f>'01 - Návěstidla'!P86</f>
        <v>0</v>
      </c>
      <c r="AV63" s="130">
        <f>'01 - Návěstidla'!J35</f>
        <v>0</v>
      </c>
      <c r="AW63" s="130">
        <f>'01 - Návěstidla'!J36</f>
        <v>0</v>
      </c>
      <c r="AX63" s="130">
        <f>'01 - Návěstidla'!J37</f>
        <v>0</v>
      </c>
      <c r="AY63" s="130">
        <f>'01 - Návěstidla'!J38</f>
        <v>0</v>
      </c>
      <c r="AZ63" s="130">
        <f>'01 - Návěstidla'!F35</f>
        <v>0</v>
      </c>
      <c r="BA63" s="130">
        <f>'01 - Návěstidla'!F36</f>
        <v>0</v>
      </c>
      <c r="BB63" s="130">
        <f>'01 - Návěstidla'!F37</f>
        <v>0</v>
      </c>
      <c r="BC63" s="130">
        <f>'01 - Návěstidla'!F38</f>
        <v>0</v>
      </c>
      <c r="BD63" s="132">
        <f>'01 - Návěstidla'!F39</f>
        <v>0</v>
      </c>
      <c r="BE63" s="4"/>
      <c r="BT63" s="133" t="s">
        <v>78</v>
      </c>
      <c r="BV63" s="133" t="s">
        <v>71</v>
      </c>
      <c r="BW63" s="133" t="s">
        <v>104</v>
      </c>
      <c r="BX63" s="133" t="s">
        <v>101</v>
      </c>
      <c r="CL63" s="133" t="s">
        <v>19</v>
      </c>
    </row>
    <row r="64" s="4" customFormat="1" ht="16.5" customHeight="1">
      <c r="A64" s="124" t="s">
        <v>79</v>
      </c>
      <c r="B64" s="63"/>
      <c r="C64" s="125"/>
      <c r="D64" s="125"/>
      <c r="E64" s="126" t="s">
        <v>105</v>
      </c>
      <c r="F64" s="126"/>
      <c r="G64" s="126"/>
      <c r="H64" s="126"/>
      <c r="I64" s="126"/>
      <c r="J64" s="125"/>
      <c r="K64" s="126" t="s">
        <v>106</v>
      </c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7">
        <f>'02 - Upozorňovadla'!J32</f>
        <v>0</v>
      </c>
      <c r="AH64" s="125"/>
      <c r="AI64" s="125"/>
      <c r="AJ64" s="125"/>
      <c r="AK64" s="125"/>
      <c r="AL64" s="125"/>
      <c r="AM64" s="125"/>
      <c r="AN64" s="127">
        <f>SUM(AG64,AT64)</f>
        <v>0</v>
      </c>
      <c r="AO64" s="125"/>
      <c r="AP64" s="125"/>
      <c r="AQ64" s="128" t="s">
        <v>82</v>
      </c>
      <c r="AR64" s="65"/>
      <c r="AS64" s="129">
        <v>0</v>
      </c>
      <c r="AT64" s="130">
        <f>ROUND(SUM(AV64:AW64),2)</f>
        <v>0</v>
      </c>
      <c r="AU64" s="131">
        <f>'02 - Upozorňovadla'!P86</f>
        <v>0</v>
      </c>
      <c r="AV64" s="130">
        <f>'02 - Upozorňovadla'!J35</f>
        <v>0</v>
      </c>
      <c r="AW64" s="130">
        <f>'02 - Upozorňovadla'!J36</f>
        <v>0</v>
      </c>
      <c r="AX64" s="130">
        <f>'02 - Upozorňovadla'!J37</f>
        <v>0</v>
      </c>
      <c r="AY64" s="130">
        <f>'02 - Upozorňovadla'!J38</f>
        <v>0</v>
      </c>
      <c r="AZ64" s="130">
        <f>'02 - Upozorňovadla'!F35</f>
        <v>0</v>
      </c>
      <c r="BA64" s="130">
        <f>'02 - Upozorňovadla'!F36</f>
        <v>0</v>
      </c>
      <c r="BB64" s="130">
        <f>'02 - Upozorňovadla'!F37</f>
        <v>0</v>
      </c>
      <c r="BC64" s="130">
        <f>'02 - Upozorňovadla'!F38</f>
        <v>0</v>
      </c>
      <c r="BD64" s="132">
        <f>'02 - Upozorňovadla'!F39</f>
        <v>0</v>
      </c>
      <c r="BE64" s="4"/>
      <c r="BT64" s="133" t="s">
        <v>78</v>
      </c>
      <c r="BV64" s="133" t="s">
        <v>71</v>
      </c>
      <c r="BW64" s="133" t="s">
        <v>107</v>
      </c>
      <c r="BX64" s="133" t="s">
        <v>101</v>
      </c>
      <c r="CL64" s="133" t="s">
        <v>19</v>
      </c>
    </row>
    <row r="65" s="7" customFormat="1" ht="16.5" customHeight="1">
      <c r="A65" s="7"/>
      <c r="B65" s="111"/>
      <c r="C65" s="112"/>
      <c r="D65" s="113" t="s">
        <v>108</v>
      </c>
      <c r="E65" s="113"/>
      <c r="F65" s="113"/>
      <c r="G65" s="113"/>
      <c r="H65" s="113"/>
      <c r="I65" s="114"/>
      <c r="J65" s="113" t="s">
        <v>109</v>
      </c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  <c r="X65" s="113"/>
      <c r="Y65" s="113"/>
      <c r="Z65" s="113"/>
      <c r="AA65" s="113"/>
      <c r="AB65" s="113"/>
      <c r="AC65" s="113"/>
      <c r="AD65" s="113"/>
      <c r="AE65" s="113"/>
      <c r="AF65" s="113"/>
      <c r="AG65" s="115">
        <f>ROUND(SUM(AG66:AG69),2)</f>
        <v>0</v>
      </c>
      <c r="AH65" s="114"/>
      <c r="AI65" s="114"/>
      <c r="AJ65" s="114"/>
      <c r="AK65" s="114"/>
      <c r="AL65" s="114"/>
      <c r="AM65" s="114"/>
      <c r="AN65" s="116">
        <f>SUM(AG65,AT65)</f>
        <v>0</v>
      </c>
      <c r="AO65" s="114"/>
      <c r="AP65" s="114"/>
      <c r="AQ65" s="117" t="s">
        <v>75</v>
      </c>
      <c r="AR65" s="118"/>
      <c r="AS65" s="119">
        <f>ROUND(SUM(AS66:AS69),2)</f>
        <v>0</v>
      </c>
      <c r="AT65" s="120">
        <f>ROUND(SUM(AV65:AW65),2)</f>
        <v>0</v>
      </c>
      <c r="AU65" s="121">
        <f>ROUND(SUM(AU66:AU69),5)</f>
        <v>0</v>
      </c>
      <c r="AV65" s="120">
        <f>ROUND(AZ65*L29,2)</f>
        <v>0</v>
      </c>
      <c r="AW65" s="120">
        <f>ROUND(BA65*L30,2)</f>
        <v>0</v>
      </c>
      <c r="AX65" s="120">
        <f>ROUND(BB65*L29,2)</f>
        <v>0</v>
      </c>
      <c r="AY65" s="120">
        <f>ROUND(BC65*L30,2)</f>
        <v>0</v>
      </c>
      <c r="AZ65" s="120">
        <f>ROUND(SUM(AZ66:AZ69),2)</f>
        <v>0</v>
      </c>
      <c r="BA65" s="120">
        <f>ROUND(SUM(BA66:BA69),2)</f>
        <v>0</v>
      </c>
      <c r="BB65" s="120">
        <f>ROUND(SUM(BB66:BB69),2)</f>
        <v>0</v>
      </c>
      <c r="BC65" s="120">
        <f>ROUND(SUM(BC66:BC69),2)</f>
        <v>0</v>
      </c>
      <c r="BD65" s="122">
        <f>ROUND(SUM(BD66:BD69),2)</f>
        <v>0</v>
      </c>
      <c r="BE65" s="7"/>
      <c r="BS65" s="123" t="s">
        <v>68</v>
      </c>
      <c r="BT65" s="123" t="s">
        <v>76</v>
      </c>
      <c r="BU65" s="123" t="s">
        <v>70</v>
      </c>
      <c r="BV65" s="123" t="s">
        <v>71</v>
      </c>
      <c r="BW65" s="123" t="s">
        <v>110</v>
      </c>
      <c r="BX65" s="123" t="s">
        <v>5</v>
      </c>
      <c r="CL65" s="123" t="s">
        <v>19</v>
      </c>
      <c r="CM65" s="123" t="s">
        <v>78</v>
      </c>
    </row>
    <row r="66" s="4" customFormat="1" ht="16.5" customHeight="1">
      <c r="A66" s="124" t="s">
        <v>79</v>
      </c>
      <c r="B66" s="63"/>
      <c r="C66" s="125"/>
      <c r="D66" s="125"/>
      <c r="E66" s="126" t="s">
        <v>111</v>
      </c>
      <c r="F66" s="126"/>
      <c r="G66" s="126"/>
      <c r="H66" s="126"/>
      <c r="I66" s="126"/>
      <c r="J66" s="125"/>
      <c r="K66" s="126" t="s">
        <v>112</v>
      </c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7">
        <f>'SO 01.1 - Zemní práce v Ž...'!J32</f>
        <v>0</v>
      </c>
      <c r="AH66" s="125"/>
      <c r="AI66" s="125"/>
      <c r="AJ66" s="125"/>
      <c r="AK66" s="125"/>
      <c r="AL66" s="125"/>
      <c r="AM66" s="125"/>
      <c r="AN66" s="127">
        <f>SUM(AG66,AT66)</f>
        <v>0</v>
      </c>
      <c r="AO66" s="125"/>
      <c r="AP66" s="125"/>
      <c r="AQ66" s="128" t="s">
        <v>82</v>
      </c>
      <c r="AR66" s="65"/>
      <c r="AS66" s="129">
        <v>0</v>
      </c>
      <c r="AT66" s="130">
        <f>ROUND(SUM(AV66:AW66),2)</f>
        <v>0</v>
      </c>
      <c r="AU66" s="131">
        <f>'SO 01.1 - Zemní práce v Ž...'!P87</f>
        <v>0</v>
      </c>
      <c r="AV66" s="130">
        <f>'SO 01.1 - Zemní práce v Ž...'!J35</f>
        <v>0</v>
      </c>
      <c r="AW66" s="130">
        <f>'SO 01.1 - Zemní práce v Ž...'!J36</f>
        <v>0</v>
      </c>
      <c r="AX66" s="130">
        <f>'SO 01.1 - Zemní práce v Ž...'!J37</f>
        <v>0</v>
      </c>
      <c r="AY66" s="130">
        <f>'SO 01.1 - Zemní práce v Ž...'!J38</f>
        <v>0</v>
      </c>
      <c r="AZ66" s="130">
        <f>'SO 01.1 - Zemní práce v Ž...'!F35</f>
        <v>0</v>
      </c>
      <c r="BA66" s="130">
        <f>'SO 01.1 - Zemní práce v Ž...'!F36</f>
        <v>0</v>
      </c>
      <c r="BB66" s="130">
        <f>'SO 01.1 - Zemní práce v Ž...'!F37</f>
        <v>0</v>
      </c>
      <c r="BC66" s="130">
        <f>'SO 01.1 - Zemní práce v Ž...'!F38</f>
        <v>0</v>
      </c>
      <c r="BD66" s="132">
        <f>'SO 01.1 - Zemní práce v Ž...'!F39</f>
        <v>0</v>
      </c>
      <c r="BE66" s="4"/>
      <c r="BT66" s="133" t="s">
        <v>78</v>
      </c>
      <c r="BV66" s="133" t="s">
        <v>71</v>
      </c>
      <c r="BW66" s="133" t="s">
        <v>113</v>
      </c>
      <c r="BX66" s="133" t="s">
        <v>110</v>
      </c>
      <c r="CL66" s="133" t="s">
        <v>19</v>
      </c>
    </row>
    <row r="67" s="4" customFormat="1" ht="16.5" customHeight="1">
      <c r="A67" s="124" t="s">
        <v>79</v>
      </c>
      <c r="B67" s="63"/>
      <c r="C67" s="125"/>
      <c r="D67" s="125"/>
      <c r="E67" s="126" t="s">
        <v>114</v>
      </c>
      <c r="F67" s="126"/>
      <c r="G67" s="126"/>
      <c r="H67" s="126"/>
      <c r="I67" s="126"/>
      <c r="J67" s="125"/>
      <c r="K67" s="126" t="s">
        <v>115</v>
      </c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7">
        <f>'SO 01.2 - Zemní práce v Ž...'!J32</f>
        <v>0</v>
      </c>
      <c r="AH67" s="125"/>
      <c r="AI67" s="125"/>
      <c r="AJ67" s="125"/>
      <c r="AK67" s="125"/>
      <c r="AL67" s="125"/>
      <c r="AM67" s="125"/>
      <c r="AN67" s="127">
        <f>SUM(AG67,AT67)</f>
        <v>0</v>
      </c>
      <c r="AO67" s="125"/>
      <c r="AP67" s="125"/>
      <c r="AQ67" s="128" t="s">
        <v>82</v>
      </c>
      <c r="AR67" s="65"/>
      <c r="AS67" s="129">
        <v>0</v>
      </c>
      <c r="AT67" s="130">
        <f>ROUND(SUM(AV67:AW67),2)</f>
        <v>0</v>
      </c>
      <c r="AU67" s="131">
        <f>'SO 01.2 - Zemní práce v Ž...'!P87</f>
        <v>0</v>
      </c>
      <c r="AV67" s="130">
        <f>'SO 01.2 - Zemní práce v Ž...'!J35</f>
        <v>0</v>
      </c>
      <c r="AW67" s="130">
        <f>'SO 01.2 - Zemní práce v Ž...'!J36</f>
        <v>0</v>
      </c>
      <c r="AX67" s="130">
        <f>'SO 01.2 - Zemní práce v Ž...'!J37</f>
        <v>0</v>
      </c>
      <c r="AY67" s="130">
        <f>'SO 01.2 - Zemní práce v Ž...'!J38</f>
        <v>0</v>
      </c>
      <c r="AZ67" s="130">
        <f>'SO 01.2 - Zemní práce v Ž...'!F35</f>
        <v>0</v>
      </c>
      <c r="BA67" s="130">
        <f>'SO 01.2 - Zemní práce v Ž...'!F36</f>
        <v>0</v>
      </c>
      <c r="BB67" s="130">
        <f>'SO 01.2 - Zemní práce v Ž...'!F37</f>
        <v>0</v>
      </c>
      <c r="BC67" s="130">
        <f>'SO 01.2 - Zemní práce v Ž...'!F38</f>
        <v>0</v>
      </c>
      <c r="BD67" s="132">
        <f>'SO 01.2 - Zemní práce v Ž...'!F39</f>
        <v>0</v>
      </c>
      <c r="BE67" s="4"/>
      <c r="BT67" s="133" t="s">
        <v>78</v>
      </c>
      <c r="BV67" s="133" t="s">
        <v>71</v>
      </c>
      <c r="BW67" s="133" t="s">
        <v>116</v>
      </c>
      <c r="BX67" s="133" t="s">
        <v>110</v>
      </c>
      <c r="CL67" s="133" t="s">
        <v>19</v>
      </c>
    </row>
    <row r="68" s="4" customFormat="1" ht="23.25" customHeight="1">
      <c r="A68" s="124" t="s">
        <v>79</v>
      </c>
      <c r="B68" s="63"/>
      <c r="C68" s="125"/>
      <c r="D68" s="125"/>
      <c r="E68" s="126" t="s">
        <v>117</v>
      </c>
      <c r="F68" s="126"/>
      <c r="G68" s="126"/>
      <c r="H68" s="126"/>
      <c r="I68" s="126"/>
      <c r="J68" s="125"/>
      <c r="K68" s="126" t="s">
        <v>118</v>
      </c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6"/>
      <c r="Y68" s="126"/>
      <c r="Z68" s="126"/>
      <c r="AA68" s="126"/>
      <c r="AB68" s="126"/>
      <c r="AC68" s="126"/>
      <c r="AD68" s="126"/>
      <c r="AE68" s="126"/>
      <c r="AF68" s="126"/>
      <c r="AG68" s="127">
        <f>'SO 01.3 - Oprava reléové ...'!J32</f>
        <v>0</v>
      </c>
      <c r="AH68" s="125"/>
      <c r="AI68" s="125"/>
      <c r="AJ68" s="125"/>
      <c r="AK68" s="125"/>
      <c r="AL68" s="125"/>
      <c r="AM68" s="125"/>
      <c r="AN68" s="127">
        <f>SUM(AG68,AT68)</f>
        <v>0</v>
      </c>
      <c r="AO68" s="125"/>
      <c r="AP68" s="125"/>
      <c r="AQ68" s="128" t="s">
        <v>82</v>
      </c>
      <c r="AR68" s="65"/>
      <c r="AS68" s="129">
        <v>0</v>
      </c>
      <c r="AT68" s="130">
        <f>ROUND(SUM(AV68:AW68),2)</f>
        <v>0</v>
      </c>
      <c r="AU68" s="131">
        <f>'SO 01.3 - Oprava reléové ...'!P92</f>
        <v>0</v>
      </c>
      <c r="AV68" s="130">
        <f>'SO 01.3 - Oprava reléové ...'!J35</f>
        <v>0</v>
      </c>
      <c r="AW68" s="130">
        <f>'SO 01.3 - Oprava reléové ...'!J36</f>
        <v>0</v>
      </c>
      <c r="AX68" s="130">
        <f>'SO 01.3 - Oprava reléové ...'!J37</f>
        <v>0</v>
      </c>
      <c r="AY68" s="130">
        <f>'SO 01.3 - Oprava reléové ...'!J38</f>
        <v>0</v>
      </c>
      <c r="AZ68" s="130">
        <f>'SO 01.3 - Oprava reléové ...'!F35</f>
        <v>0</v>
      </c>
      <c r="BA68" s="130">
        <f>'SO 01.3 - Oprava reléové ...'!F36</f>
        <v>0</v>
      </c>
      <c r="BB68" s="130">
        <f>'SO 01.3 - Oprava reléové ...'!F37</f>
        <v>0</v>
      </c>
      <c r="BC68" s="130">
        <f>'SO 01.3 - Oprava reléové ...'!F38</f>
        <v>0</v>
      </c>
      <c r="BD68" s="132">
        <f>'SO 01.3 - Oprava reléové ...'!F39</f>
        <v>0</v>
      </c>
      <c r="BE68" s="4"/>
      <c r="BT68" s="133" t="s">
        <v>78</v>
      </c>
      <c r="BV68" s="133" t="s">
        <v>71</v>
      </c>
      <c r="BW68" s="133" t="s">
        <v>119</v>
      </c>
      <c r="BX68" s="133" t="s">
        <v>110</v>
      </c>
      <c r="CL68" s="133" t="s">
        <v>19</v>
      </c>
    </row>
    <row r="69" s="4" customFormat="1" ht="16.5" customHeight="1">
      <c r="A69" s="124" t="s">
        <v>79</v>
      </c>
      <c r="B69" s="63"/>
      <c r="C69" s="125"/>
      <c r="D69" s="125"/>
      <c r="E69" s="126" t="s">
        <v>120</v>
      </c>
      <c r="F69" s="126"/>
      <c r="G69" s="126"/>
      <c r="H69" s="126"/>
      <c r="I69" s="126"/>
      <c r="J69" s="125"/>
      <c r="K69" s="126" t="s">
        <v>121</v>
      </c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7">
        <f>'SO 01.4 - Zemní práce v n...'!J32</f>
        <v>0</v>
      </c>
      <c r="AH69" s="125"/>
      <c r="AI69" s="125"/>
      <c r="AJ69" s="125"/>
      <c r="AK69" s="125"/>
      <c r="AL69" s="125"/>
      <c r="AM69" s="125"/>
      <c r="AN69" s="127">
        <f>SUM(AG69,AT69)</f>
        <v>0</v>
      </c>
      <c r="AO69" s="125"/>
      <c r="AP69" s="125"/>
      <c r="AQ69" s="128" t="s">
        <v>82</v>
      </c>
      <c r="AR69" s="65"/>
      <c r="AS69" s="129">
        <v>0</v>
      </c>
      <c r="AT69" s="130">
        <f>ROUND(SUM(AV69:AW69),2)</f>
        <v>0</v>
      </c>
      <c r="AU69" s="131">
        <f>'SO 01.4 - Zemní práce v n...'!P87</f>
        <v>0</v>
      </c>
      <c r="AV69" s="130">
        <f>'SO 01.4 - Zemní práce v n...'!J35</f>
        <v>0</v>
      </c>
      <c r="AW69" s="130">
        <f>'SO 01.4 - Zemní práce v n...'!J36</f>
        <v>0</v>
      </c>
      <c r="AX69" s="130">
        <f>'SO 01.4 - Zemní práce v n...'!J37</f>
        <v>0</v>
      </c>
      <c r="AY69" s="130">
        <f>'SO 01.4 - Zemní práce v n...'!J38</f>
        <v>0</v>
      </c>
      <c r="AZ69" s="130">
        <f>'SO 01.4 - Zemní práce v n...'!F35</f>
        <v>0</v>
      </c>
      <c r="BA69" s="130">
        <f>'SO 01.4 - Zemní práce v n...'!F36</f>
        <v>0</v>
      </c>
      <c r="BB69" s="130">
        <f>'SO 01.4 - Zemní práce v n...'!F37</f>
        <v>0</v>
      </c>
      <c r="BC69" s="130">
        <f>'SO 01.4 - Zemní práce v n...'!F38</f>
        <v>0</v>
      </c>
      <c r="BD69" s="132">
        <f>'SO 01.4 - Zemní práce v n...'!F39</f>
        <v>0</v>
      </c>
      <c r="BE69" s="4"/>
      <c r="BT69" s="133" t="s">
        <v>78</v>
      </c>
      <c r="BV69" s="133" t="s">
        <v>71</v>
      </c>
      <c r="BW69" s="133" t="s">
        <v>122</v>
      </c>
      <c r="BX69" s="133" t="s">
        <v>110</v>
      </c>
      <c r="CL69" s="133" t="s">
        <v>19</v>
      </c>
    </row>
    <row r="70" s="7" customFormat="1" ht="16.5" customHeight="1">
      <c r="A70" s="124" t="s">
        <v>79</v>
      </c>
      <c r="B70" s="111"/>
      <c r="C70" s="112"/>
      <c r="D70" s="113" t="s">
        <v>123</v>
      </c>
      <c r="E70" s="113"/>
      <c r="F70" s="113"/>
      <c r="G70" s="113"/>
      <c r="H70" s="113"/>
      <c r="I70" s="114"/>
      <c r="J70" s="113" t="s">
        <v>124</v>
      </c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3"/>
      <c r="Z70" s="113"/>
      <c r="AA70" s="113"/>
      <c r="AB70" s="113"/>
      <c r="AC70" s="113"/>
      <c r="AD70" s="113"/>
      <c r="AE70" s="113"/>
      <c r="AF70" s="113"/>
      <c r="AG70" s="116">
        <f>'VON - Ostatní náklady'!J30</f>
        <v>0</v>
      </c>
      <c r="AH70" s="114"/>
      <c r="AI70" s="114"/>
      <c r="AJ70" s="114"/>
      <c r="AK70" s="114"/>
      <c r="AL70" s="114"/>
      <c r="AM70" s="114"/>
      <c r="AN70" s="116">
        <f>SUM(AG70,AT70)</f>
        <v>0</v>
      </c>
      <c r="AO70" s="114"/>
      <c r="AP70" s="114"/>
      <c r="AQ70" s="117" t="s">
        <v>75</v>
      </c>
      <c r="AR70" s="118"/>
      <c r="AS70" s="134">
        <v>0</v>
      </c>
      <c r="AT70" s="135">
        <f>ROUND(SUM(AV70:AW70),2)</f>
        <v>0</v>
      </c>
      <c r="AU70" s="136">
        <f>'VON - Ostatní náklady'!P79</f>
        <v>0</v>
      </c>
      <c r="AV70" s="135">
        <f>'VON - Ostatní náklady'!J33</f>
        <v>0</v>
      </c>
      <c r="AW70" s="135">
        <f>'VON - Ostatní náklady'!J34</f>
        <v>0</v>
      </c>
      <c r="AX70" s="135">
        <f>'VON - Ostatní náklady'!J35</f>
        <v>0</v>
      </c>
      <c r="AY70" s="135">
        <f>'VON - Ostatní náklady'!J36</f>
        <v>0</v>
      </c>
      <c r="AZ70" s="135">
        <f>'VON - Ostatní náklady'!F33</f>
        <v>0</v>
      </c>
      <c r="BA70" s="135">
        <f>'VON - Ostatní náklady'!F34</f>
        <v>0</v>
      </c>
      <c r="BB70" s="135">
        <f>'VON - Ostatní náklady'!F35</f>
        <v>0</v>
      </c>
      <c r="BC70" s="135">
        <f>'VON - Ostatní náklady'!F36</f>
        <v>0</v>
      </c>
      <c r="BD70" s="137">
        <f>'VON - Ostatní náklady'!F37</f>
        <v>0</v>
      </c>
      <c r="BE70" s="7"/>
      <c r="BT70" s="123" t="s">
        <v>76</v>
      </c>
      <c r="BV70" s="123" t="s">
        <v>71</v>
      </c>
      <c r="BW70" s="123" t="s">
        <v>125</v>
      </c>
      <c r="BX70" s="123" t="s">
        <v>5</v>
      </c>
      <c r="CL70" s="123" t="s">
        <v>19</v>
      </c>
      <c r="CM70" s="123" t="s">
        <v>78</v>
      </c>
    </row>
    <row r="71" s="2" customFormat="1" ht="30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4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44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/>
    </row>
  </sheetData>
  <sheetProtection sheet="1" formatColumns="0" formatRows="0" objects="1" scenarios="1" spinCount="100000" saltValue="j/KOsbsfYqHpxRXzU7E3m8pu+Se+UlDIo4qhmQUJffke+ENLspTs9l0maarvv8k6CZmz2ugmT3shFVjOFMhLyg==" hashValue="JFKHEzSYhrx+Af0JJD39fBaVvL3gbrr893IdU7g14F8RkQDN6ZErVjtbDGvcp2cGhgBAimskKXsn5CeHqF9EMw==" algorithmName="SHA-512" password="CC35"/>
  <mergeCells count="102">
    <mergeCell ref="C52:G52"/>
    <mergeCell ref="D55:H55"/>
    <mergeCell ref="D62:H62"/>
    <mergeCell ref="E61:I61"/>
    <mergeCell ref="E59:I59"/>
    <mergeCell ref="E57:I57"/>
    <mergeCell ref="E56:I56"/>
    <mergeCell ref="E60:I60"/>
    <mergeCell ref="E58:I58"/>
    <mergeCell ref="E63:I63"/>
    <mergeCell ref="E64:I64"/>
    <mergeCell ref="I52:AF52"/>
    <mergeCell ref="J62:AF62"/>
    <mergeCell ref="J55:AF55"/>
    <mergeCell ref="K60:AF60"/>
    <mergeCell ref="K57:AF57"/>
    <mergeCell ref="K58:AF58"/>
    <mergeCell ref="K59:AF59"/>
    <mergeCell ref="K56:AF56"/>
    <mergeCell ref="K61:AF61"/>
    <mergeCell ref="K63:AF63"/>
    <mergeCell ref="K64:AF64"/>
    <mergeCell ref="L45:AO45"/>
    <mergeCell ref="D65:H65"/>
    <mergeCell ref="J65:AF65"/>
    <mergeCell ref="E66:I66"/>
    <mergeCell ref="K66:AF66"/>
    <mergeCell ref="E67:I67"/>
    <mergeCell ref="K67:AF67"/>
    <mergeCell ref="E68:I68"/>
    <mergeCell ref="K68:AF68"/>
    <mergeCell ref="E69:I69"/>
    <mergeCell ref="K69:AF69"/>
    <mergeCell ref="D70:H70"/>
    <mergeCell ref="J70:AF70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1:AM61"/>
    <mergeCell ref="AG62:AM62"/>
    <mergeCell ref="AG59:AM59"/>
    <mergeCell ref="AG63:AM63"/>
    <mergeCell ref="AG60:AM60"/>
    <mergeCell ref="AG64:AM64"/>
    <mergeCell ref="AG58:AM58"/>
    <mergeCell ref="AG57:AM57"/>
    <mergeCell ref="AG56:AM56"/>
    <mergeCell ref="AG55:AM55"/>
    <mergeCell ref="AG52:AM52"/>
    <mergeCell ref="AM47:AN47"/>
    <mergeCell ref="AM49:AP49"/>
    <mergeCell ref="AM50:AP50"/>
    <mergeCell ref="AN64:AP64"/>
    <mergeCell ref="AN63:AP63"/>
    <mergeCell ref="AN52:AP52"/>
    <mergeCell ref="AN59:AP59"/>
    <mergeCell ref="AN55:AP55"/>
    <mergeCell ref="AN61:AP61"/>
    <mergeCell ref="AN60:AP60"/>
    <mergeCell ref="AN56:AP56"/>
    <mergeCell ref="AN57:AP57"/>
    <mergeCell ref="AN62:AP62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54:AP54"/>
  </mergeCells>
  <hyperlinks>
    <hyperlink ref="A56" location="'PS 01.1 - Úvazek zařízení...'!C2" display="/"/>
    <hyperlink ref="A57" location="'PS 01.2 - Doplnění zaříze...'!C2" display="/"/>
    <hyperlink ref="A58" location="'PS 01.3 - SZZ ŽST Kasejovice'!C2" display="/"/>
    <hyperlink ref="A59" location="'PS 01.4 - Dooplnění zaříz...'!C2" display="/"/>
    <hyperlink ref="A60" location="'PS 01.5 - Doplnění zaříze...'!C2" display="/"/>
    <hyperlink ref="A61" location="'PS 01.6 - Doplnění zaříze...'!C2" display="/"/>
    <hyperlink ref="A63" location="'01 - Návěstidla'!C2" display="/"/>
    <hyperlink ref="A64" location="'02 - Upozorňovadla'!C2" display="/"/>
    <hyperlink ref="A66" location="'SO 01.1 - Zemní práce v Ž...'!C2" display="/"/>
    <hyperlink ref="A67" location="'SO 01.2 - Zemní práce v Ž...'!C2" display="/"/>
    <hyperlink ref="A68" location="'SO 01.3 - Oprava reléové ...'!C2" display="/"/>
    <hyperlink ref="A69" location="'SO 01.4 - Zemní práce v n...'!C2" display="/"/>
    <hyperlink ref="A70" location="'VON - Ostatní náklad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126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zakázky'!K6</f>
        <v>Oprava zabezpečení a výstroje trati Nepomuk – Blatná</v>
      </c>
      <c r="F7" s="142"/>
      <c r="G7" s="142"/>
      <c r="H7" s="142"/>
      <c r="L7" s="20"/>
    </row>
    <row r="8" s="1" customFormat="1" ht="12" customHeight="1">
      <c r="B8" s="20"/>
      <c r="D8" s="142" t="s">
        <v>127</v>
      </c>
      <c r="L8" s="20"/>
    </row>
    <row r="9" s="2" customFormat="1" ht="16.5" customHeight="1">
      <c r="A9" s="38"/>
      <c r="B9" s="44"/>
      <c r="C9" s="38"/>
      <c r="D9" s="38"/>
      <c r="E9" s="143" t="s">
        <v>1422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129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1423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zakázky'!AN8</f>
        <v>20. 1. 2021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zakázky'!AN10="","",'Rekapitulace zakázky'!AN10)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zakázky'!E11="","",'Rekapitulace zakázky'!E11)</f>
        <v xml:space="preserve"> </v>
      </c>
      <c r="F17" s="38"/>
      <c r="G17" s="38"/>
      <c r="H17" s="38"/>
      <c r="I17" s="142" t="s">
        <v>27</v>
      </c>
      <c r="J17" s="133" t="str">
        <f>IF('Rekapitulace zakázky'!AN11="","",'Rekapitulace zakázky'!AN11)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zakázky'!AN13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2" t="s">
        <v>27</v>
      </c>
      <c r="J20" s="33" t="str">
        <f>'Rekapitulace zakázky'!AN14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zakázky'!AN16="","",'Rekapitulace zakázky'!AN16)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2" t="s">
        <v>27</v>
      </c>
      <c r="J23" s="133" t="str">
        <f>IF('Rekapitulace zakázky'!AN17="","",'Rekapitulace zakázky'!AN17)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tr">
        <f>IF('Rekapitulace zakázky'!AN19="","",'Rekapitulace zakázky'!AN19)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zakázky'!E20="","",'Rekapitulace zakázky'!E20)</f>
        <v xml:space="preserve"> </v>
      </c>
      <c r="F26" s="38"/>
      <c r="G26" s="38"/>
      <c r="H26" s="38"/>
      <c r="I26" s="142" t="s">
        <v>27</v>
      </c>
      <c r="J26" s="133" t="str">
        <f>IF('Rekapitulace zakázky'!AN20="","",'Rekapitulace zakázky'!AN20)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33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35</v>
      </c>
      <c r="E32" s="38"/>
      <c r="F32" s="38"/>
      <c r="G32" s="38"/>
      <c r="H32" s="38"/>
      <c r="I32" s="38"/>
      <c r="J32" s="153">
        <f>ROUND(J87,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37</v>
      </c>
      <c r="G34" s="38"/>
      <c r="H34" s="38"/>
      <c r="I34" s="154" t="s">
        <v>36</v>
      </c>
      <c r="J34" s="154" t="s">
        <v>38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39</v>
      </c>
      <c r="E35" s="142" t="s">
        <v>40</v>
      </c>
      <c r="F35" s="156">
        <f>ROUND((SUM(BE87:BE97)),  2)</f>
        <v>0</v>
      </c>
      <c r="G35" s="38"/>
      <c r="H35" s="38"/>
      <c r="I35" s="157">
        <v>0.20999999999999999</v>
      </c>
      <c r="J35" s="156">
        <f>ROUND(((SUM(BE87:BE97))*I35),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41</v>
      </c>
      <c r="F36" s="156">
        <f>ROUND((SUM(BF87:BF97)),  2)</f>
        <v>0</v>
      </c>
      <c r="G36" s="38"/>
      <c r="H36" s="38"/>
      <c r="I36" s="157">
        <v>0.14999999999999999</v>
      </c>
      <c r="J36" s="156">
        <f>ROUND(((SUM(BF87:BF97))*I36),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56">
        <f>ROUND((SUM(BG87:BG97)),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43</v>
      </c>
      <c r="F38" s="156">
        <f>ROUND((SUM(BH87:BH97)),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44</v>
      </c>
      <c r="F39" s="156">
        <f>ROUND((SUM(BI87:BI97)),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45</v>
      </c>
      <c r="E41" s="160"/>
      <c r="F41" s="160"/>
      <c r="G41" s="161" t="s">
        <v>46</v>
      </c>
      <c r="H41" s="162" t="s">
        <v>47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131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zabezpečení a výstroje trati Nepomuk – Blatná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127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1422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129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 01.1 - Zemní práce v ŽST Nepomuk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20. 1. 2021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132</v>
      </c>
      <c r="D61" s="171"/>
      <c r="E61" s="171"/>
      <c r="F61" s="171"/>
      <c r="G61" s="171"/>
      <c r="H61" s="171"/>
      <c r="I61" s="171"/>
      <c r="J61" s="172" t="s">
        <v>133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67</v>
      </c>
      <c r="D63" s="40"/>
      <c r="E63" s="40"/>
      <c r="F63" s="40"/>
      <c r="G63" s="40"/>
      <c r="H63" s="40"/>
      <c r="I63" s="40"/>
      <c r="J63" s="102">
        <f>J87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134</v>
      </c>
    </row>
    <row r="64" s="9" customFormat="1" ht="24.96" customHeight="1">
      <c r="A64" s="9"/>
      <c r="B64" s="174"/>
      <c r="C64" s="175"/>
      <c r="D64" s="176" t="s">
        <v>1424</v>
      </c>
      <c r="E64" s="177"/>
      <c r="F64" s="177"/>
      <c r="G64" s="177"/>
      <c r="H64" s="177"/>
      <c r="I64" s="177"/>
      <c r="J64" s="178">
        <f>J88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41"/>
      <c r="C65" s="125"/>
      <c r="D65" s="242" t="s">
        <v>1425</v>
      </c>
      <c r="E65" s="243"/>
      <c r="F65" s="243"/>
      <c r="G65" s="243"/>
      <c r="H65" s="243"/>
      <c r="I65" s="243"/>
      <c r="J65" s="244">
        <f>J89</f>
        <v>0</v>
      </c>
      <c r="K65" s="125"/>
      <c r="L65" s="245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139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9" t="str">
        <f>E7</f>
        <v>Oprava zabezpečení a výstroje trati Nepomuk – Blatná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127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69" t="s">
        <v>1422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129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SO 01.1 - Zemní práce v ŽST Nepomuk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 xml:space="preserve"> </v>
      </c>
      <c r="G81" s="40"/>
      <c r="H81" s="40"/>
      <c r="I81" s="32" t="s">
        <v>23</v>
      </c>
      <c r="J81" s="72" t="str">
        <f>IF(J14="","",J14)</f>
        <v>20. 1. 2021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 xml:space="preserve"> </v>
      </c>
      <c r="G83" s="40"/>
      <c r="H83" s="40"/>
      <c r="I83" s="32" t="s">
        <v>30</v>
      </c>
      <c r="J83" s="36" t="str">
        <f>E23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28</v>
      </c>
      <c r="D84" s="40"/>
      <c r="E84" s="40"/>
      <c r="F84" s="27" t="str">
        <f>IF(E20="","",E20)</f>
        <v>Vyplň údaj</v>
      </c>
      <c r="G84" s="40"/>
      <c r="H84" s="40"/>
      <c r="I84" s="32" t="s">
        <v>32</v>
      </c>
      <c r="J84" s="36" t="str">
        <f>E26</f>
        <v xml:space="preserve"> 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0" customFormat="1" ht="29.28" customHeight="1">
      <c r="A86" s="180"/>
      <c r="B86" s="181"/>
      <c r="C86" s="182" t="s">
        <v>140</v>
      </c>
      <c r="D86" s="183" t="s">
        <v>54</v>
      </c>
      <c r="E86" s="183" t="s">
        <v>50</v>
      </c>
      <c r="F86" s="183" t="s">
        <v>51</v>
      </c>
      <c r="G86" s="183" t="s">
        <v>141</v>
      </c>
      <c r="H86" s="183" t="s">
        <v>142</v>
      </c>
      <c r="I86" s="183" t="s">
        <v>143</v>
      </c>
      <c r="J86" s="183" t="s">
        <v>133</v>
      </c>
      <c r="K86" s="184" t="s">
        <v>144</v>
      </c>
      <c r="L86" s="185"/>
      <c r="M86" s="92" t="s">
        <v>19</v>
      </c>
      <c r="N86" s="93" t="s">
        <v>39</v>
      </c>
      <c r="O86" s="93" t="s">
        <v>145</v>
      </c>
      <c r="P86" s="93" t="s">
        <v>146</v>
      </c>
      <c r="Q86" s="93" t="s">
        <v>147</v>
      </c>
      <c r="R86" s="93" t="s">
        <v>148</v>
      </c>
      <c r="S86" s="93" t="s">
        <v>149</v>
      </c>
      <c r="T86" s="94" t="s">
        <v>150</v>
      </c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</row>
    <row r="87" s="2" customFormat="1" ht="22.8" customHeight="1">
      <c r="A87" s="38"/>
      <c r="B87" s="39"/>
      <c r="C87" s="99" t="s">
        <v>151</v>
      </c>
      <c r="D87" s="40"/>
      <c r="E87" s="40"/>
      <c r="F87" s="40"/>
      <c r="G87" s="40"/>
      <c r="H87" s="40"/>
      <c r="I87" s="40"/>
      <c r="J87" s="186">
        <f>BK87</f>
        <v>0</v>
      </c>
      <c r="K87" s="40"/>
      <c r="L87" s="44"/>
      <c r="M87" s="95"/>
      <c r="N87" s="187"/>
      <c r="O87" s="96"/>
      <c r="P87" s="188">
        <f>P88</f>
        <v>0</v>
      </c>
      <c r="Q87" s="96"/>
      <c r="R87" s="188">
        <f>R88</f>
        <v>0.13200000000000001</v>
      </c>
      <c r="S87" s="96"/>
      <c r="T87" s="189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68</v>
      </c>
      <c r="AU87" s="17" t="s">
        <v>134</v>
      </c>
      <c r="BK87" s="190">
        <f>BK88</f>
        <v>0</v>
      </c>
    </row>
    <row r="88" s="11" customFormat="1" ht="25.92" customHeight="1">
      <c r="A88" s="11"/>
      <c r="B88" s="191"/>
      <c r="C88" s="192"/>
      <c r="D88" s="193" t="s">
        <v>68</v>
      </c>
      <c r="E88" s="194" t="s">
        <v>1426</v>
      </c>
      <c r="F88" s="194" t="s">
        <v>1426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</f>
        <v>0</v>
      </c>
      <c r="Q88" s="199"/>
      <c r="R88" s="200">
        <f>R89</f>
        <v>0.13200000000000001</v>
      </c>
      <c r="S88" s="199"/>
      <c r="T88" s="201">
        <f>T89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202" t="s">
        <v>76</v>
      </c>
      <c r="AT88" s="203" t="s">
        <v>68</v>
      </c>
      <c r="AU88" s="203" t="s">
        <v>69</v>
      </c>
      <c r="AY88" s="202" t="s">
        <v>153</v>
      </c>
      <c r="BK88" s="204">
        <f>BK89</f>
        <v>0</v>
      </c>
    </row>
    <row r="89" s="11" customFormat="1" ht="22.8" customHeight="1">
      <c r="A89" s="11"/>
      <c r="B89" s="191"/>
      <c r="C89" s="192"/>
      <c r="D89" s="193" t="s">
        <v>68</v>
      </c>
      <c r="E89" s="246" t="s">
        <v>76</v>
      </c>
      <c r="F89" s="246" t="s">
        <v>1427</v>
      </c>
      <c r="G89" s="192"/>
      <c r="H89" s="192"/>
      <c r="I89" s="195"/>
      <c r="J89" s="247">
        <f>BK89</f>
        <v>0</v>
      </c>
      <c r="K89" s="192"/>
      <c r="L89" s="197"/>
      <c r="M89" s="198"/>
      <c r="N89" s="199"/>
      <c r="O89" s="199"/>
      <c r="P89" s="200">
        <f>SUM(P90:P97)</f>
        <v>0</v>
      </c>
      <c r="Q89" s="199"/>
      <c r="R89" s="200">
        <f>SUM(R90:R97)</f>
        <v>0.13200000000000001</v>
      </c>
      <c r="S89" s="199"/>
      <c r="T89" s="201">
        <f>SUM(T90:T97)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202" t="s">
        <v>76</v>
      </c>
      <c r="AT89" s="203" t="s">
        <v>68</v>
      </c>
      <c r="AU89" s="203" t="s">
        <v>76</v>
      </c>
      <c r="AY89" s="202" t="s">
        <v>153</v>
      </c>
      <c r="BK89" s="204">
        <f>SUM(BK90:BK97)</f>
        <v>0</v>
      </c>
    </row>
    <row r="90" s="2" customFormat="1">
      <c r="A90" s="38"/>
      <c r="B90" s="39"/>
      <c r="C90" s="219" t="s">
        <v>76</v>
      </c>
      <c r="D90" s="219" t="s">
        <v>162</v>
      </c>
      <c r="E90" s="220" t="s">
        <v>1428</v>
      </c>
      <c r="F90" s="221" t="s">
        <v>1429</v>
      </c>
      <c r="G90" s="222" t="s">
        <v>1430</v>
      </c>
      <c r="H90" s="223">
        <v>14</v>
      </c>
      <c r="I90" s="224"/>
      <c r="J90" s="225">
        <f>ROUND(I90*H90,2)</f>
        <v>0</v>
      </c>
      <c r="K90" s="221" t="s">
        <v>1431</v>
      </c>
      <c r="L90" s="44"/>
      <c r="M90" s="226" t="s">
        <v>19</v>
      </c>
      <c r="N90" s="227" t="s">
        <v>40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160</v>
      </c>
      <c r="AT90" s="217" t="s">
        <v>162</v>
      </c>
      <c r="AU90" s="217" t="s">
        <v>78</v>
      </c>
      <c r="AY90" s="17" t="s">
        <v>153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76</v>
      </c>
      <c r="BK90" s="218">
        <f>ROUND(I90*H90,2)</f>
        <v>0</v>
      </c>
      <c r="BL90" s="17" t="s">
        <v>160</v>
      </c>
      <c r="BM90" s="217" t="s">
        <v>1432</v>
      </c>
    </row>
    <row r="91" s="2" customFormat="1" ht="33" customHeight="1">
      <c r="A91" s="38"/>
      <c r="B91" s="39"/>
      <c r="C91" s="219" t="s">
        <v>78</v>
      </c>
      <c r="D91" s="219" t="s">
        <v>162</v>
      </c>
      <c r="E91" s="220" t="s">
        <v>1433</v>
      </c>
      <c r="F91" s="221" t="s">
        <v>1434</v>
      </c>
      <c r="G91" s="222" t="s">
        <v>1430</v>
      </c>
      <c r="H91" s="223">
        <v>3</v>
      </c>
      <c r="I91" s="224"/>
      <c r="J91" s="225">
        <f>ROUND(I91*H91,2)</f>
        <v>0</v>
      </c>
      <c r="K91" s="221" t="s">
        <v>1431</v>
      </c>
      <c r="L91" s="44"/>
      <c r="M91" s="226" t="s">
        <v>19</v>
      </c>
      <c r="N91" s="227" t="s">
        <v>40</v>
      </c>
      <c r="O91" s="84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7" t="s">
        <v>160</v>
      </c>
      <c r="AT91" s="217" t="s">
        <v>162</v>
      </c>
      <c r="AU91" s="217" t="s">
        <v>78</v>
      </c>
      <c r="AY91" s="17" t="s">
        <v>153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7" t="s">
        <v>76</v>
      </c>
      <c r="BK91" s="218">
        <f>ROUND(I91*H91,2)</f>
        <v>0</v>
      </c>
      <c r="BL91" s="17" t="s">
        <v>160</v>
      </c>
      <c r="BM91" s="217" t="s">
        <v>1435</v>
      </c>
    </row>
    <row r="92" s="2" customFormat="1">
      <c r="A92" s="38"/>
      <c r="B92" s="39"/>
      <c r="C92" s="219" t="s">
        <v>166</v>
      </c>
      <c r="D92" s="219" t="s">
        <v>162</v>
      </c>
      <c r="E92" s="220" t="s">
        <v>1436</v>
      </c>
      <c r="F92" s="221" t="s">
        <v>1437</v>
      </c>
      <c r="G92" s="222" t="s">
        <v>1430</v>
      </c>
      <c r="H92" s="223">
        <v>14</v>
      </c>
      <c r="I92" s="224"/>
      <c r="J92" s="225">
        <f>ROUND(I92*H92,2)</f>
        <v>0</v>
      </c>
      <c r="K92" s="221" t="s">
        <v>1431</v>
      </c>
      <c r="L92" s="44"/>
      <c r="M92" s="226" t="s">
        <v>19</v>
      </c>
      <c r="N92" s="227" t="s">
        <v>40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160</v>
      </c>
      <c r="AT92" s="217" t="s">
        <v>162</v>
      </c>
      <c r="AU92" s="217" t="s">
        <v>78</v>
      </c>
      <c r="AY92" s="17" t="s">
        <v>153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76</v>
      </c>
      <c r="BK92" s="218">
        <f>ROUND(I92*H92,2)</f>
        <v>0</v>
      </c>
      <c r="BL92" s="17" t="s">
        <v>160</v>
      </c>
      <c r="BM92" s="217" t="s">
        <v>1438</v>
      </c>
    </row>
    <row r="93" s="13" customFormat="1">
      <c r="A93" s="13"/>
      <c r="B93" s="248"/>
      <c r="C93" s="249"/>
      <c r="D93" s="228" t="s">
        <v>1439</v>
      </c>
      <c r="E93" s="250" t="s">
        <v>19</v>
      </c>
      <c r="F93" s="251" t="s">
        <v>1440</v>
      </c>
      <c r="G93" s="249"/>
      <c r="H93" s="252">
        <v>14</v>
      </c>
      <c r="I93" s="253"/>
      <c r="J93" s="249"/>
      <c r="K93" s="249"/>
      <c r="L93" s="254"/>
      <c r="M93" s="255"/>
      <c r="N93" s="256"/>
      <c r="O93" s="256"/>
      <c r="P93" s="256"/>
      <c r="Q93" s="256"/>
      <c r="R93" s="256"/>
      <c r="S93" s="256"/>
      <c r="T93" s="25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58" t="s">
        <v>1439</v>
      </c>
      <c r="AU93" s="258" t="s">
        <v>78</v>
      </c>
      <c r="AV93" s="13" t="s">
        <v>78</v>
      </c>
      <c r="AW93" s="13" t="s">
        <v>31</v>
      </c>
      <c r="AX93" s="13" t="s">
        <v>76</v>
      </c>
      <c r="AY93" s="258" t="s">
        <v>153</v>
      </c>
    </row>
    <row r="94" s="2" customFormat="1">
      <c r="A94" s="38"/>
      <c r="B94" s="39"/>
      <c r="C94" s="219" t="s">
        <v>160</v>
      </c>
      <c r="D94" s="219" t="s">
        <v>162</v>
      </c>
      <c r="E94" s="220" t="s">
        <v>1441</v>
      </c>
      <c r="F94" s="221" t="s">
        <v>1442</v>
      </c>
      <c r="G94" s="222" t="s">
        <v>157</v>
      </c>
      <c r="H94" s="223">
        <v>30</v>
      </c>
      <c r="I94" s="224"/>
      <c r="J94" s="225">
        <f>ROUND(I94*H94,2)</f>
        <v>0</v>
      </c>
      <c r="K94" s="221" t="s">
        <v>1431</v>
      </c>
      <c r="L94" s="44"/>
      <c r="M94" s="226" t="s">
        <v>19</v>
      </c>
      <c r="N94" s="227" t="s">
        <v>40</v>
      </c>
      <c r="O94" s="84"/>
      <c r="P94" s="215">
        <f>O94*H94</f>
        <v>0</v>
      </c>
      <c r="Q94" s="215">
        <v>0.0044000000000000003</v>
      </c>
      <c r="R94" s="215">
        <f>Q94*H94</f>
        <v>0.13200000000000001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160</v>
      </c>
      <c r="AT94" s="217" t="s">
        <v>162</v>
      </c>
      <c r="AU94" s="217" t="s">
        <v>78</v>
      </c>
      <c r="AY94" s="17" t="s">
        <v>153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76</v>
      </c>
      <c r="BK94" s="218">
        <f>ROUND(I94*H94,2)</f>
        <v>0</v>
      </c>
      <c r="BL94" s="17" t="s">
        <v>160</v>
      </c>
      <c r="BM94" s="217" t="s">
        <v>1443</v>
      </c>
    </row>
    <row r="95" s="2" customFormat="1">
      <c r="A95" s="38"/>
      <c r="B95" s="39"/>
      <c r="C95" s="219" t="s">
        <v>174</v>
      </c>
      <c r="D95" s="219" t="s">
        <v>162</v>
      </c>
      <c r="E95" s="220" t="s">
        <v>1444</v>
      </c>
      <c r="F95" s="221" t="s">
        <v>1445</v>
      </c>
      <c r="G95" s="222" t="s">
        <v>1430</v>
      </c>
      <c r="H95" s="223">
        <v>14</v>
      </c>
      <c r="I95" s="224"/>
      <c r="J95" s="225">
        <f>ROUND(I95*H95,2)</f>
        <v>0</v>
      </c>
      <c r="K95" s="221" t="s">
        <v>1431</v>
      </c>
      <c r="L95" s="44"/>
      <c r="M95" s="226" t="s">
        <v>19</v>
      </c>
      <c r="N95" s="227" t="s">
        <v>40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160</v>
      </c>
      <c r="AT95" s="217" t="s">
        <v>162</v>
      </c>
      <c r="AU95" s="217" t="s">
        <v>78</v>
      </c>
      <c r="AY95" s="17" t="s">
        <v>153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76</v>
      </c>
      <c r="BK95" s="218">
        <f>ROUND(I95*H95,2)</f>
        <v>0</v>
      </c>
      <c r="BL95" s="17" t="s">
        <v>160</v>
      </c>
      <c r="BM95" s="217" t="s">
        <v>1446</v>
      </c>
    </row>
    <row r="96" s="2" customFormat="1" ht="16.5" customHeight="1">
      <c r="A96" s="38"/>
      <c r="B96" s="39"/>
      <c r="C96" s="219" t="s">
        <v>179</v>
      </c>
      <c r="D96" s="219" t="s">
        <v>162</v>
      </c>
      <c r="E96" s="220" t="s">
        <v>1447</v>
      </c>
      <c r="F96" s="221" t="s">
        <v>1448</v>
      </c>
      <c r="G96" s="222" t="s">
        <v>1449</v>
      </c>
      <c r="H96" s="223">
        <v>200</v>
      </c>
      <c r="I96" s="224"/>
      <c r="J96" s="225">
        <f>ROUND(I96*H96,2)</f>
        <v>0</v>
      </c>
      <c r="K96" s="221" t="s">
        <v>1431</v>
      </c>
      <c r="L96" s="44"/>
      <c r="M96" s="226" t="s">
        <v>19</v>
      </c>
      <c r="N96" s="227" t="s">
        <v>40</v>
      </c>
      <c r="O96" s="8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160</v>
      </c>
      <c r="AT96" s="217" t="s">
        <v>162</v>
      </c>
      <c r="AU96" s="217" t="s">
        <v>78</v>
      </c>
      <c r="AY96" s="17" t="s">
        <v>153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76</v>
      </c>
      <c r="BK96" s="218">
        <f>ROUND(I96*H96,2)</f>
        <v>0</v>
      </c>
      <c r="BL96" s="17" t="s">
        <v>160</v>
      </c>
      <c r="BM96" s="217" t="s">
        <v>1450</v>
      </c>
    </row>
    <row r="97" s="2" customFormat="1" ht="16.5" customHeight="1">
      <c r="A97" s="38"/>
      <c r="B97" s="39"/>
      <c r="C97" s="219" t="s">
        <v>184</v>
      </c>
      <c r="D97" s="219" t="s">
        <v>162</v>
      </c>
      <c r="E97" s="220" t="s">
        <v>1451</v>
      </c>
      <c r="F97" s="221" t="s">
        <v>1452</v>
      </c>
      <c r="G97" s="222" t="s">
        <v>157</v>
      </c>
      <c r="H97" s="223">
        <v>50</v>
      </c>
      <c r="I97" s="224"/>
      <c r="J97" s="225">
        <f>ROUND(I97*H97,2)</f>
        <v>0</v>
      </c>
      <c r="K97" s="221" t="s">
        <v>1431</v>
      </c>
      <c r="L97" s="44"/>
      <c r="M97" s="233" t="s">
        <v>19</v>
      </c>
      <c r="N97" s="234" t="s">
        <v>40</v>
      </c>
      <c r="O97" s="235"/>
      <c r="P97" s="236">
        <f>O97*H97</f>
        <v>0</v>
      </c>
      <c r="Q97" s="236">
        <v>0</v>
      </c>
      <c r="R97" s="236">
        <f>Q97*H97</f>
        <v>0</v>
      </c>
      <c r="S97" s="236">
        <v>0</v>
      </c>
      <c r="T97" s="237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160</v>
      </c>
      <c r="AT97" s="217" t="s">
        <v>162</v>
      </c>
      <c r="AU97" s="217" t="s">
        <v>78</v>
      </c>
      <c r="AY97" s="17" t="s">
        <v>153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76</v>
      </c>
      <c r="BK97" s="218">
        <f>ROUND(I97*H97,2)</f>
        <v>0</v>
      </c>
      <c r="BL97" s="17" t="s">
        <v>160</v>
      </c>
      <c r="BM97" s="217" t="s">
        <v>1453</v>
      </c>
    </row>
    <row r="98" s="2" customFormat="1" ht="6.96" customHeight="1">
      <c r="A98" s="38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44"/>
      <c r="M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</sheetData>
  <sheetProtection sheet="1" autoFilter="0" formatColumns="0" formatRows="0" objects="1" scenarios="1" spinCount="100000" saltValue="VfczYUWC06iwBdgfndplYehNJ+oOGRJP3G/sfucbnaicjjx6yabYoP8uNNlDUzhedwhu8QnECWyFz0DzFpzE/A==" hashValue="5rQmSHXquBIdCZ762JcX5m8bAXT6R0HVKcyqrNNK6muD5mz98R3flbnvTeA0nJeZjk6vPG/8+/+LvKTzt0LU4A==" algorithmName="SHA-512" password="CC35"/>
  <autoFilter ref="C86:K9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116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126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zakázky'!K6</f>
        <v>Oprava zabezpečení a výstroje trati Nepomuk – Blatná</v>
      </c>
      <c r="F7" s="142"/>
      <c r="G7" s="142"/>
      <c r="H7" s="142"/>
      <c r="L7" s="20"/>
    </row>
    <row r="8" s="1" customFormat="1" ht="12" customHeight="1">
      <c r="B8" s="20"/>
      <c r="D8" s="142" t="s">
        <v>127</v>
      </c>
      <c r="L8" s="20"/>
    </row>
    <row r="9" s="2" customFormat="1" ht="16.5" customHeight="1">
      <c r="A9" s="38"/>
      <c r="B9" s="44"/>
      <c r="C9" s="38"/>
      <c r="D9" s="38"/>
      <c r="E9" s="143" t="s">
        <v>1422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129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1454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zakázky'!AN8</f>
        <v>20. 1. 2021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zakázky'!AN10="","",'Rekapitulace zakázky'!AN10)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zakázky'!E11="","",'Rekapitulace zakázky'!E11)</f>
        <v xml:space="preserve"> </v>
      </c>
      <c r="F17" s="38"/>
      <c r="G17" s="38"/>
      <c r="H17" s="38"/>
      <c r="I17" s="142" t="s">
        <v>27</v>
      </c>
      <c r="J17" s="133" t="str">
        <f>IF('Rekapitulace zakázky'!AN11="","",'Rekapitulace zakázky'!AN11)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zakázky'!AN13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2" t="s">
        <v>27</v>
      </c>
      <c r="J20" s="33" t="str">
        <f>'Rekapitulace zakázky'!AN14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zakázky'!AN16="","",'Rekapitulace zakázky'!AN16)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2" t="s">
        <v>27</v>
      </c>
      <c r="J23" s="133" t="str">
        <f>IF('Rekapitulace zakázky'!AN17="","",'Rekapitulace zakázky'!AN17)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tr">
        <f>IF('Rekapitulace zakázky'!AN19="","",'Rekapitulace zakázky'!AN19)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zakázky'!E20="","",'Rekapitulace zakázky'!E20)</f>
        <v xml:space="preserve"> </v>
      </c>
      <c r="F26" s="38"/>
      <c r="G26" s="38"/>
      <c r="H26" s="38"/>
      <c r="I26" s="142" t="s">
        <v>27</v>
      </c>
      <c r="J26" s="133" t="str">
        <f>IF('Rekapitulace zakázky'!AN20="","",'Rekapitulace zakázky'!AN20)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33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35</v>
      </c>
      <c r="E32" s="38"/>
      <c r="F32" s="38"/>
      <c r="G32" s="38"/>
      <c r="H32" s="38"/>
      <c r="I32" s="38"/>
      <c r="J32" s="153">
        <f>ROUND(J87,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37</v>
      </c>
      <c r="G34" s="38"/>
      <c r="H34" s="38"/>
      <c r="I34" s="154" t="s">
        <v>36</v>
      </c>
      <c r="J34" s="154" t="s">
        <v>38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39</v>
      </c>
      <c r="E35" s="142" t="s">
        <v>40</v>
      </c>
      <c r="F35" s="156">
        <f>ROUND((SUM(BE87:BE109)),  2)</f>
        <v>0</v>
      </c>
      <c r="G35" s="38"/>
      <c r="H35" s="38"/>
      <c r="I35" s="157">
        <v>0.20999999999999999</v>
      </c>
      <c r="J35" s="156">
        <f>ROUND(((SUM(BE87:BE109))*I35),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41</v>
      </c>
      <c r="F36" s="156">
        <f>ROUND((SUM(BF87:BF109)),  2)</f>
        <v>0</v>
      </c>
      <c r="G36" s="38"/>
      <c r="H36" s="38"/>
      <c r="I36" s="157">
        <v>0.14999999999999999</v>
      </c>
      <c r="J36" s="156">
        <f>ROUND(((SUM(BF87:BF109))*I36),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56">
        <f>ROUND((SUM(BG87:BG109)),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43</v>
      </c>
      <c r="F38" s="156">
        <f>ROUND((SUM(BH87:BH109)),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44</v>
      </c>
      <c r="F39" s="156">
        <f>ROUND((SUM(BI87:BI109)),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45</v>
      </c>
      <c r="E41" s="160"/>
      <c r="F41" s="160"/>
      <c r="G41" s="161" t="s">
        <v>46</v>
      </c>
      <c r="H41" s="162" t="s">
        <v>47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131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zabezpečení a výstroje trati Nepomuk – Blatná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127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1422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129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 01.2 - Zemní práce v ŽST Kasejovice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20. 1. 2021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132</v>
      </c>
      <c r="D61" s="171"/>
      <c r="E61" s="171"/>
      <c r="F61" s="171"/>
      <c r="G61" s="171"/>
      <c r="H61" s="171"/>
      <c r="I61" s="171"/>
      <c r="J61" s="172" t="s">
        <v>133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67</v>
      </c>
      <c r="D63" s="40"/>
      <c r="E63" s="40"/>
      <c r="F63" s="40"/>
      <c r="G63" s="40"/>
      <c r="H63" s="40"/>
      <c r="I63" s="40"/>
      <c r="J63" s="102">
        <f>J87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134</v>
      </c>
    </row>
    <row r="64" s="9" customFormat="1" ht="24.96" customHeight="1">
      <c r="A64" s="9"/>
      <c r="B64" s="174"/>
      <c r="C64" s="175"/>
      <c r="D64" s="176" t="s">
        <v>1424</v>
      </c>
      <c r="E64" s="177"/>
      <c r="F64" s="177"/>
      <c r="G64" s="177"/>
      <c r="H64" s="177"/>
      <c r="I64" s="177"/>
      <c r="J64" s="178">
        <f>J88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41"/>
      <c r="C65" s="125"/>
      <c r="D65" s="242" t="s">
        <v>1425</v>
      </c>
      <c r="E65" s="243"/>
      <c r="F65" s="243"/>
      <c r="G65" s="243"/>
      <c r="H65" s="243"/>
      <c r="I65" s="243"/>
      <c r="J65" s="244">
        <f>J89</f>
        <v>0</v>
      </c>
      <c r="K65" s="125"/>
      <c r="L65" s="245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139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9" t="str">
        <f>E7</f>
        <v>Oprava zabezpečení a výstroje trati Nepomuk – Blatná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127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69" t="s">
        <v>1422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129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SO 01.2 - Zemní práce v ŽST Kasejovice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 xml:space="preserve"> </v>
      </c>
      <c r="G81" s="40"/>
      <c r="H81" s="40"/>
      <c r="I81" s="32" t="s">
        <v>23</v>
      </c>
      <c r="J81" s="72" t="str">
        <f>IF(J14="","",J14)</f>
        <v>20. 1. 2021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 xml:space="preserve"> </v>
      </c>
      <c r="G83" s="40"/>
      <c r="H83" s="40"/>
      <c r="I83" s="32" t="s">
        <v>30</v>
      </c>
      <c r="J83" s="36" t="str">
        <f>E23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28</v>
      </c>
      <c r="D84" s="40"/>
      <c r="E84" s="40"/>
      <c r="F84" s="27" t="str">
        <f>IF(E20="","",E20)</f>
        <v>Vyplň údaj</v>
      </c>
      <c r="G84" s="40"/>
      <c r="H84" s="40"/>
      <c r="I84" s="32" t="s">
        <v>32</v>
      </c>
      <c r="J84" s="36" t="str">
        <f>E26</f>
        <v xml:space="preserve"> 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0" customFormat="1" ht="29.28" customHeight="1">
      <c r="A86" s="180"/>
      <c r="B86" s="181"/>
      <c r="C86" s="182" t="s">
        <v>140</v>
      </c>
      <c r="D86" s="183" t="s">
        <v>54</v>
      </c>
      <c r="E86" s="183" t="s">
        <v>50</v>
      </c>
      <c r="F86" s="183" t="s">
        <v>51</v>
      </c>
      <c r="G86" s="183" t="s">
        <v>141</v>
      </c>
      <c r="H86" s="183" t="s">
        <v>142</v>
      </c>
      <c r="I86" s="183" t="s">
        <v>143</v>
      </c>
      <c r="J86" s="183" t="s">
        <v>133</v>
      </c>
      <c r="K86" s="184" t="s">
        <v>144</v>
      </c>
      <c r="L86" s="185"/>
      <c r="M86" s="92" t="s">
        <v>19</v>
      </c>
      <c r="N86" s="93" t="s">
        <v>39</v>
      </c>
      <c r="O86" s="93" t="s">
        <v>145</v>
      </c>
      <c r="P86" s="93" t="s">
        <v>146</v>
      </c>
      <c r="Q86" s="93" t="s">
        <v>147</v>
      </c>
      <c r="R86" s="93" t="s">
        <v>148</v>
      </c>
      <c r="S86" s="93" t="s">
        <v>149</v>
      </c>
      <c r="T86" s="94" t="s">
        <v>150</v>
      </c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</row>
    <row r="87" s="2" customFormat="1" ht="22.8" customHeight="1">
      <c r="A87" s="38"/>
      <c r="B87" s="39"/>
      <c r="C87" s="99" t="s">
        <v>151</v>
      </c>
      <c r="D87" s="40"/>
      <c r="E87" s="40"/>
      <c r="F87" s="40"/>
      <c r="G87" s="40"/>
      <c r="H87" s="40"/>
      <c r="I87" s="40"/>
      <c r="J87" s="186">
        <f>BK87</f>
        <v>0</v>
      </c>
      <c r="K87" s="40"/>
      <c r="L87" s="44"/>
      <c r="M87" s="95"/>
      <c r="N87" s="187"/>
      <c r="O87" s="96"/>
      <c r="P87" s="188">
        <f>P88</f>
        <v>0</v>
      </c>
      <c r="Q87" s="96"/>
      <c r="R87" s="188">
        <f>R88</f>
        <v>0.6100000000000001</v>
      </c>
      <c r="S87" s="96"/>
      <c r="T87" s="189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68</v>
      </c>
      <c r="AU87" s="17" t="s">
        <v>134</v>
      </c>
      <c r="BK87" s="190">
        <f>BK88</f>
        <v>0</v>
      </c>
    </row>
    <row r="88" s="11" customFormat="1" ht="25.92" customHeight="1">
      <c r="A88" s="11"/>
      <c r="B88" s="191"/>
      <c r="C88" s="192"/>
      <c r="D88" s="193" t="s">
        <v>68</v>
      </c>
      <c r="E88" s="194" t="s">
        <v>1426</v>
      </c>
      <c r="F88" s="194" t="s">
        <v>1426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</f>
        <v>0</v>
      </c>
      <c r="Q88" s="199"/>
      <c r="R88" s="200">
        <f>R89</f>
        <v>0.6100000000000001</v>
      </c>
      <c r="S88" s="199"/>
      <c r="T88" s="201">
        <f>T89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202" t="s">
        <v>76</v>
      </c>
      <c r="AT88" s="203" t="s">
        <v>68</v>
      </c>
      <c r="AU88" s="203" t="s">
        <v>69</v>
      </c>
      <c r="AY88" s="202" t="s">
        <v>153</v>
      </c>
      <c r="BK88" s="204">
        <f>BK89</f>
        <v>0</v>
      </c>
    </row>
    <row r="89" s="11" customFormat="1" ht="22.8" customHeight="1">
      <c r="A89" s="11"/>
      <c r="B89" s="191"/>
      <c r="C89" s="192"/>
      <c r="D89" s="193" t="s">
        <v>68</v>
      </c>
      <c r="E89" s="246" t="s">
        <v>76</v>
      </c>
      <c r="F89" s="246" t="s">
        <v>1427</v>
      </c>
      <c r="G89" s="192"/>
      <c r="H89" s="192"/>
      <c r="I89" s="195"/>
      <c r="J89" s="247">
        <f>BK89</f>
        <v>0</v>
      </c>
      <c r="K89" s="192"/>
      <c r="L89" s="197"/>
      <c r="M89" s="198"/>
      <c r="N89" s="199"/>
      <c r="O89" s="199"/>
      <c r="P89" s="200">
        <f>SUM(P90:P109)</f>
        <v>0</v>
      </c>
      <c r="Q89" s="199"/>
      <c r="R89" s="200">
        <f>SUM(R90:R109)</f>
        <v>0.6100000000000001</v>
      </c>
      <c r="S89" s="199"/>
      <c r="T89" s="201">
        <f>SUM(T90:T109)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202" t="s">
        <v>76</v>
      </c>
      <c r="AT89" s="203" t="s">
        <v>68</v>
      </c>
      <c r="AU89" s="203" t="s">
        <v>76</v>
      </c>
      <c r="AY89" s="202" t="s">
        <v>153</v>
      </c>
      <c r="BK89" s="204">
        <f>SUM(BK90:BK109)</f>
        <v>0</v>
      </c>
    </row>
    <row r="90" s="2" customFormat="1">
      <c r="A90" s="38"/>
      <c r="B90" s="39"/>
      <c r="C90" s="219" t="s">
        <v>76</v>
      </c>
      <c r="D90" s="219" t="s">
        <v>162</v>
      </c>
      <c r="E90" s="220" t="s">
        <v>1455</v>
      </c>
      <c r="F90" s="221" t="s">
        <v>1456</v>
      </c>
      <c r="G90" s="222" t="s">
        <v>1449</v>
      </c>
      <c r="H90" s="223">
        <v>100</v>
      </c>
      <c r="I90" s="224"/>
      <c r="J90" s="225">
        <f>ROUND(I90*H90,2)</f>
        <v>0</v>
      </c>
      <c r="K90" s="221" t="s">
        <v>1431</v>
      </c>
      <c r="L90" s="44"/>
      <c r="M90" s="226" t="s">
        <v>19</v>
      </c>
      <c r="N90" s="227" t="s">
        <v>40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160</v>
      </c>
      <c r="AT90" s="217" t="s">
        <v>162</v>
      </c>
      <c r="AU90" s="217" t="s">
        <v>78</v>
      </c>
      <c r="AY90" s="17" t="s">
        <v>153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76</v>
      </c>
      <c r="BK90" s="218">
        <f>ROUND(I90*H90,2)</f>
        <v>0</v>
      </c>
      <c r="BL90" s="17" t="s">
        <v>160</v>
      </c>
      <c r="BM90" s="217" t="s">
        <v>1457</v>
      </c>
    </row>
    <row r="91" s="2" customFormat="1">
      <c r="A91" s="38"/>
      <c r="B91" s="39"/>
      <c r="C91" s="219" t="s">
        <v>78</v>
      </c>
      <c r="D91" s="219" t="s">
        <v>162</v>
      </c>
      <c r="E91" s="220" t="s">
        <v>1428</v>
      </c>
      <c r="F91" s="221" t="s">
        <v>1429</v>
      </c>
      <c r="G91" s="222" t="s">
        <v>1430</v>
      </c>
      <c r="H91" s="223">
        <v>25</v>
      </c>
      <c r="I91" s="224"/>
      <c r="J91" s="225">
        <f>ROUND(I91*H91,2)</f>
        <v>0</v>
      </c>
      <c r="K91" s="221" t="s">
        <v>1431</v>
      </c>
      <c r="L91" s="44"/>
      <c r="M91" s="226" t="s">
        <v>19</v>
      </c>
      <c r="N91" s="227" t="s">
        <v>40</v>
      </c>
      <c r="O91" s="84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7" t="s">
        <v>160</v>
      </c>
      <c r="AT91" s="217" t="s">
        <v>162</v>
      </c>
      <c r="AU91" s="217" t="s">
        <v>78</v>
      </c>
      <c r="AY91" s="17" t="s">
        <v>153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7" t="s">
        <v>76</v>
      </c>
      <c r="BK91" s="218">
        <f>ROUND(I91*H91,2)</f>
        <v>0</v>
      </c>
      <c r="BL91" s="17" t="s">
        <v>160</v>
      </c>
      <c r="BM91" s="217" t="s">
        <v>1458</v>
      </c>
    </row>
    <row r="92" s="2" customFormat="1" ht="33" customHeight="1">
      <c r="A92" s="38"/>
      <c r="B92" s="39"/>
      <c r="C92" s="219" t="s">
        <v>166</v>
      </c>
      <c r="D92" s="219" t="s">
        <v>162</v>
      </c>
      <c r="E92" s="220" t="s">
        <v>1433</v>
      </c>
      <c r="F92" s="221" t="s">
        <v>1434</v>
      </c>
      <c r="G92" s="222" t="s">
        <v>1430</v>
      </c>
      <c r="H92" s="223">
        <v>15</v>
      </c>
      <c r="I92" s="224"/>
      <c r="J92" s="225">
        <f>ROUND(I92*H92,2)</f>
        <v>0</v>
      </c>
      <c r="K92" s="221" t="s">
        <v>1431</v>
      </c>
      <c r="L92" s="44"/>
      <c r="M92" s="226" t="s">
        <v>19</v>
      </c>
      <c r="N92" s="227" t="s">
        <v>40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160</v>
      </c>
      <c r="AT92" s="217" t="s">
        <v>162</v>
      </c>
      <c r="AU92" s="217" t="s">
        <v>78</v>
      </c>
      <c r="AY92" s="17" t="s">
        <v>153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76</v>
      </c>
      <c r="BK92" s="218">
        <f>ROUND(I92*H92,2)</f>
        <v>0</v>
      </c>
      <c r="BL92" s="17" t="s">
        <v>160</v>
      </c>
      <c r="BM92" s="217" t="s">
        <v>1459</v>
      </c>
    </row>
    <row r="93" s="2" customFormat="1">
      <c r="A93" s="38"/>
      <c r="B93" s="39"/>
      <c r="C93" s="219" t="s">
        <v>160</v>
      </c>
      <c r="D93" s="219" t="s">
        <v>162</v>
      </c>
      <c r="E93" s="220" t="s">
        <v>1436</v>
      </c>
      <c r="F93" s="221" t="s">
        <v>1437</v>
      </c>
      <c r="G93" s="222" t="s">
        <v>1430</v>
      </c>
      <c r="H93" s="223">
        <v>612</v>
      </c>
      <c r="I93" s="224"/>
      <c r="J93" s="225">
        <f>ROUND(I93*H93,2)</f>
        <v>0</v>
      </c>
      <c r="K93" s="221" t="s">
        <v>1431</v>
      </c>
      <c r="L93" s="44"/>
      <c r="M93" s="226" t="s">
        <v>19</v>
      </c>
      <c r="N93" s="227" t="s">
        <v>40</v>
      </c>
      <c r="O93" s="84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7" t="s">
        <v>160</v>
      </c>
      <c r="AT93" s="217" t="s">
        <v>162</v>
      </c>
      <c r="AU93" s="217" t="s">
        <v>78</v>
      </c>
      <c r="AY93" s="17" t="s">
        <v>153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7" t="s">
        <v>76</v>
      </c>
      <c r="BK93" s="218">
        <f>ROUND(I93*H93,2)</f>
        <v>0</v>
      </c>
      <c r="BL93" s="17" t="s">
        <v>160</v>
      </c>
      <c r="BM93" s="217" t="s">
        <v>1460</v>
      </c>
    </row>
    <row r="94" s="13" customFormat="1">
      <c r="A94" s="13"/>
      <c r="B94" s="248"/>
      <c r="C94" s="249"/>
      <c r="D94" s="228" t="s">
        <v>1439</v>
      </c>
      <c r="E94" s="250" t="s">
        <v>19</v>
      </c>
      <c r="F94" s="251" t="s">
        <v>1461</v>
      </c>
      <c r="G94" s="249"/>
      <c r="H94" s="252">
        <v>192</v>
      </c>
      <c r="I94" s="253"/>
      <c r="J94" s="249"/>
      <c r="K94" s="249"/>
      <c r="L94" s="254"/>
      <c r="M94" s="255"/>
      <c r="N94" s="256"/>
      <c r="O94" s="256"/>
      <c r="P94" s="256"/>
      <c r="Q94" s="256"/>
      <c r="R94" s="256"/>
      <c r="S94" s="256"/>
      <c r="T94" s="25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58" t="s">
        <v>1439</v>
      </c>
      <c r="AU94" s="258" t="s">
        <v>78</v>
      </c>
      <c r="AV94" s="13" t="s">
        <v>78</v>
      </c>
      <c r="AW94" s="13" t="s">
        <v>31</v>
      </c>
      <c r="AX94" s="13" t="s">
        <v>69</v>
      </c>
      <c r="AY94" s="258" t="s">
        <v>153</v>
      </c>
    </row>
    <row r="95" s="13" customFormat="1">
      <c r="A95" s="13"/>
      <c r="B95" s="248"/>
      <c r="C95" s="249"/>
      <c r="D95" s="228" t="s">
        <v>1439</v>
      </c>
      <c r="E95" s="250" t="s">
        <v>19</v>
      </c>
      <c r="F95" s="251" t="s">
        <v>1462</v>
      </c>
      <c r="G95" s="249"/>
      <c r="H95" s="252">
        <v>420</v>
      </c>
      <c r="I95" s="253"/>
      <c r="J95" s="249"/>
      <c r="K95" s="249"/>
      <c r="L95" s="254"/>
      <c r="M95" s="255"/>
      <c r="N95" s="256"/>
      <c r="O95" s="256"/>
      <c r="P95" s="256"/>
      <c r="Q95" s="256"/>
      <c r="R95" s="256"/>
      <c r="S95" s="256"/>
      <c r="T95" s="25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58" t="s">
        <v>1439</v>
      </c>
      <c r="AU95" s="258" t="s">
        <v>78</v>
      </c>
      <c r="AV95" s="13" t="s">
        <v>78</v>
      </c>
      <c r="AW95" s="13" t="s">
        <v>31</v>
      </c>
      <c r="AX95" s="13" t="s">
        <v>69</v>
      </c>
      <c r="AY95" s="258" t="s">
        <v>153</v>
      </c>
    </row>
    <row r="96" s="14" customFormat="1">
      <c r="A96" s="14"/>
      <c r="B96" s="259"/>
      <c r="C96" s="260"/>
      <c r="D96" s="228" t="s">
        <v>1439</v>
      </c>
      <c r="E96" s="261" t="s">
        <v>19</v>
      </c>
      <c r="F96" s="262" t="s">
        <v>1463</v>
      </c>
      <c r="G96" s="260"/>
      <c r="H96" s="263">
        <v>612</v>
      </c>
      <c r="I96" s="264"/>
      <c r="J96" s="260"/>
      <c r="K96" s="260"/>
      <c r="L96" s="265"/>
      <c r="M96" s="266"/>
      <c r="N96" s="267"/>
      <c r="O96" s="267"/>
      <c r="P96" s="267"/>
      <c r="Q96" s="267"/>
      <c r="R96" s="267"/>
      <c r="S96" s="267"/>
      <c r="T96" s="26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69" t="s">
        <v>1439</v>
      </c>
      <c r="AU96" s="269" t="s">
        <v>78</v>
      </c>
      <c r="AV96" s="14" t="s">
        <v>160</v>
      </c>
      <c r="AW96" s="14" t="s">
        <v>31</v>
      </c>
      <c r="AX96" s="14" t="s">
        <v>76</v>
      </c>
      <c r="AY96" s="269" t="s">
        <v>153</v>
      </c>
    </row>
    <row r="97" s="2" customFormat="1">
      <c r="A97" s="38"/>
      <c r="B97" s="39"/>
      <c r="C97" s="219" t="s">
        <v>174</v>
      </c>
      <c r="D97" s="219" t="s">
        <v>162</v>
      </c>
      <c r="E97" s="220" t="s">
        <v>1464</v>
      </c>
      <c r="F97" s="221" t="s">
        <v>1465</v>
      </c>
      <c r="G97" s="222" t="s">
        <v>1430</v>
      </c>
      <c r="H97" s="223">
        <v>15</v>
      </c>
      <c r="I97" s="224"/>
      <c r="J97" s="225">
        <f>ROUND(I97*H97,2)</f>
        <v>0</v>
      </c>
      <c r="K97" s="221" t="s">
        <v>1431</v>
      </c>
      <c r="L97" s="44"/>
      <c r="M97" s="226" t="s">
        <v>19</v>
      </c>
      <c r="N97" s="227" t="s">
        <v>40</v>
      </c>
      <c r="O97" s="8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160</v>
      </c>
      <c r="AT97" s="217" t="s">
        <v>162</v>
      </c>
      <c r="AU97" s="217" t="s">
        <v>78</v>
      </c>
      <c r="AY97" s="17" t="s">
        <v>153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76</v>
      </c>
      <c r="BK97" s="218">
        <f>ROUND(I97*H97,2)</f>
        <v>0</v>
      </c>
      <c r="BL97" s="17" t="s">
        <v>160</v>
      </c>
      <c r="BM97" s="217" t="s">
        <v>1466</v>
      </c>
    </row>
    <row r="98" s="2" customFormat="1" ht="33" customHeight="1">
      <c r="A98" s="38"/>
      <c r="B98" s="39"/>
      <c r="C98" s="219" t="s">
        <v>179</v>
      </c>
      <c r="D98" s="219" t="s">
        <v>162</v>
      </c>
      <c r="E98" s="220" t="s">
        <v>1467</v>
      </c>
      <c r="F98" s="221" t="s">
        <v>1468</v>
      </c>
      <c r="G98" s="222" t="s">
        <v>157</v>
      </c>
      <c r="H98" s="223">
        <v>100</v>
      </c>
      <c r="I98" s="224"/>
      <c r="J98" s="225">
        <f>ROUND(I98*H98,2)</f>
        <v>0</v>
      </c>
      <c r="K98" s="221" t="s">
        <v>1431</v>
      </c>
      <c r="L98" s="44"/>
      <c r="M98" s="226" t="s">
        <v>19</v>
      </c>
      <c r="N98" s="227" t="s">
        <v>40</v>
      </c>
      <c r="O98" s="84"/>
      <c r="P98" s="215">
        <f>O98*H98</f>
        <v>0</v>
      </c>
      <c r="Q98" s="215">
        <v>0.0040000000000000001</v>
      </c>
      <c r="R98" s="215">
        <f>Q98*H98</f>
        <v>0.40000000000000002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160</v>
      </c>
      <c r="AT98" s="217" t="s">
        <v>162</v>
      </c>
      <c r="AU98" s="217" t="s">
        <v>78</v>
      </c>
      <c r="AY98" s="17" t="s">
        <v>153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76</v>
      </c>
      <c r="BK98" s="218">
        <f>ROUND(I98*H98,2)</f>
        <v>0</v>
      </c>
      <c r="BL98" s="17" t="s">
        <v>160</v>
      </c>
      <c r="BM98" s="217" t="s">
        <v>1469</v>
      </c>
    </row>
    <row r="99" s="2" customFormat="1">
      <c r="A99" s="38"/>
      <c r="B99" s="39"/>
      <c r="C99" s="219" t="s">
        <v>184</v>
      </c>
      <c r="D99" s="219" t="s">
        <v>162</v>
      </c>
      <c r="E99" s="220" t="s">
        <v>1470</v>
      </c>
      <c r="F99" s="221" t="s">
        <v>1471</v>
      </c>
      <c r="G99" s="222" t="s">
        <v>1449</v>
      </c>
      <c r="H99" s="223">
        <v>10</v>
      </c>
      <c r="I99" s="224"/>
      <c r="J99" s="225">
        <f>ROUND(I99*H99,2)</f>
        <v>0</v>
      </c>
      <c r="K99" s="221" t="s">
        <v>1431</v>
      </c>
      <c r="L99" s="44"/>
      <c r="M99" s="226" t="s">
        <v>19</v>
      </c>
      <c r="N99" s="227" t="s">
        <v>40</v>
      </c>
      <c r="O99" s="84"/>
      <c r="P99" s="215">
        <f>O99*H99</f>
        <v>0</v>
      </c>
      <c r="Q99" s="215">
        <v>0.002</v>
      </c>
      <c r="R99" s="215">
        <f>Q99*H99</f>
        <v>0.02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160</v>
      </c>
      <c r="AT99" s="217" t="s">
        <v>162</v>
      </c>
      <c r="AU99" s="217" t="s">
        <v>78</v>
      </c>
      <c r="AY99" s="17" t="s">
        <v>153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76</v>
      </c>
      <c r="BK99" s="218">
        <f>ROUND(I99*H99,2)</f>
        <v>0</v>
      </c>
      <c r="BL99" s="17" t="s">
        <v>160</v>
      </c>
      <c r="BM99" s="217" t="s">
        <v>1472</v>
      </c>
    </row>
    <row r="100" s="2" customFormat="1">
      <c r="A100" s="38"/>
      <c r="B100" s="39"/>
      <c r="C100" s="219" t="s">
        <v>159</v>
      </c>
      <c r="D100" s="219" t="s">
        <v>162</v>
      </c>
      <c r="E100" s="220" t="s">
        <v>1473</v>
      </c>
      <c r="F100" s="221" t="s">
        <v>1474</v>
      </c>
      <c r="G100" s="222" t="s">
        <v>1449</v>
      </c>
      <c r="H100" s="223">
        <v>10</v>
      </c>
      <c r="I100" s="224"/>
      <c r="J100" s="225">
        <f>ROUND(I100*H100,2)</f>
        <v>0</v>
      </c>
      <c r="K100" s="221" t="s">
        <v>1431</v>
      </c>
      <c r="L100" s="44"/>
      <c r="M100" s="226" t="s">
        <v>19</v>
      </c>
      <c r="N100" s="227" t="s">
        <v>40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160</v>
      </c>
      <c r="AT100" s="217" t="s">
        <v>162</v>
      </c>
      <c r="AU100" s="217" t="s">
        <v>78</v>
      </c>
      <c r="AY100" s="17" t="s">
        <v>153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76</v>
      </c>
      <c r="BK100" s="218">
        <f>ROUND(I100*H100,2)</f>
        <v>0</v>
      </c>
      <c r="BL100" s="17" t="s">
        <v>160</v>
      </c>
      <c r="BM100" s="217" t="s">
        <v>1475</v>
      </c>
    </row>
    <row r="101" s="2" customFormat="1">
      <c r="A101" s="38"/>
      <c r="B101" s="39"/>
      <c r="C101" s="219" t="s">
        <v>192</v>
      </c>
      <c r="D101" s="219" t="s">
        <v>162</v>
      </c>
      <c r="E101" s="220" t="s">
        <v>1444</v>
      </c>
      <c r="F101" s="221" t="s">
        <v>1445</v>
      </c>
      <c r="G101" s="222" t="s">
        <v>1430</v>
      </c>
      <c r="H101" s="223">
        <v>612</v>
      </c>
      <c r="I101" s="224"/>
      <c r="J101" s="225">
        <f>ROUND(I101*H101,2)</f>
        <v>0</v>
      </c>
      <c r="K101" s="221" t="s">
        <v>1431</v>
      </c>
      <c r="L101" s="44"/>
      <c r="M101" s="226" t="s">
        <v>19</v>
      </c>
      <c r="N101" s="227" t="s">
        <v>40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160</v>
      </c>
      <c r="AT101" s="217" t="s">
        <v>162</v>
      </c>
      <c r="AU101" s="217" t="s">
        <v>78</v>
      </c>
      <c r="AY101" s="17" t="s">
        <v>153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76</v>
      </c>
      <c r="BK101" s="218">
        <f>ROUND(I101*H101,2)</f>
        <v>0</v>
      </c>
      <c r="BL101" s="17" t="s">
        <v>160</v>
      </c>
      <c r="BM101" s="217" t="s">
        <v>1476</v>
      </c>
    </row>
    <row r="102" s="2" customFormat="1" ht="16.5" customHeight="1">
      <c r="A102" s="38"/>
      <c r="B102" s="39"/>
      <c r="C102" s="219" t="s">
        <v>196</v>
      </c>
      <c r="D102" s="219" t="s">
        <v>162</v>
      </c>
      <c r="E102" s="220" t="s">
        <v>1447</v>
      </c>
      <c r="F102" s="221" t="s">
        <v>1448</v>
      </c>
      <c r="G102" s="222" t="s">
        <v>1449</v>
      </c>
      <c r="H102" s="223">
        <v>400</v>
      </c>
      <c r="I102" s="224"/>
      <c r="J102" s="225">
        <f>ROUND(I102*H102,2)</f>
        <v>0</v>
      </c>
      <c r="K102" s="221" t="s">
        <v>1431</v>
      </c>
      <c r="L102" s="44"/>
      <c r="M102" s="226" t="s">
        <v>19</v>
      </c>
      <c r="N102" s="227" t="s">
        <v>40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160</v>
      </c>
      <c r="AT102" s="217" t="s">
        <v>162</v>
      </c>
      <c r="AU102" s="217" t="s">
        <v>78</v>
      </c>
      <c r="AY102" s="17" t="s">
        <v>153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76</v>
      </c>
      <c r="BK102" s="218">
        <f>ROUND(I102*H102,2)</f>
        <v>0</v>
      </c>
      <c r="BL102" s="17" t="s">
        <v>160</v>
      </c>
      <c r="BM102" s="217" t="s">
        <v>1477</v>
      </c>
    </row>
    <row r="103" s="2" customFormat="1">
      <c r="A103" s="38"/>
      <c r="B103" s="39"/>
      <c r="C103" s="219" t="s">
        <v>201</v>
      </c>
      <c r="D103" s="219" t="s">
        <v>162</v>
      </c>
      <c r="E103" s="220" t="s">
        <v>1478</v>
      </c>
      <c r="F103" s="221" t="s">
        <v>1479</v>
      </c>
      <c r="G103" s="222" t="s">
        <v>1449</v>
      </c>
      <c r="H103" s="223">
        <v>250</v>
      </c>
      <c r="I103" s="224"/>
      <c r="J103" s="225">
        <f>ROUND(I103*H103,2)</f>
        <v>0</v>
      </c>
      <c r="K103" s="221" t="s">
        <v>1431</v>
      </c>
      <c r="L103" s="44"/>
      <c r="M103" s="226" t="s">
        <v>19</v>
      </c>
      <c r="N103" s="227" t="s">
        <v>40</v>
      </c>
      <c r="O103" s="8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160</v>
      </c>
      <c r="AT103" s="217" t="s">
        <v>162</v>
      </c>
      <c r="AU103" s="217" t="s">
        <v>78</v>
      </c>
      <c r="AY103" s="17" t="s">
        <v>153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76</v>
      </c>
      <c r="BK103" s="218">
        <f>ROUND(I103*H103,2)</f>
        <v>0</v>
      </c>
      <c r="BL103" s="17" t="s">
        <v>160</v>
      </c>
      <c r="BM103" s="217" t="s">
        <v>1480</v>
      </c>
    </row>
    <row r="104" s="2" customFormat="1" ht="16.5" customHeight="1">
      <c r="A104" s="38"/>
      <c r="B104" s="39"/>
      <c r="C104" s="219" t="s">
        <v>205</v>
      </c>
      <c r="D104" s="219" t="s">
        <v>162</v>
      </c>
      <c r="E104" s="220" t="s">
        <v>1481</v>
      </c>
      <c r="F104" s="221" t="s">
        <v>1482</v>
      </c>
      <c r="G104" s="222" t="s">
        <v>1449</v>
      </c>
      <c r="H104" s="223">
        <v>300</v>
      </c>
      <c r="I104" s="224"/>
      <c r="J104" s="225">
        <f>ROUND(I104*H104,2)</f>
        <v>0</v>
      </c>
      <c r="K104" s="221" t="s">
        <v>1431</v>
      </c>
      <c r="L104" s="44"/>
      <c r="M104" s="226" t="s">
        <v>19</v>
      </c>
      <c r="N104" s="227" t="s">
        <v>40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160</v>
      </c>
      <c r="AT104" s="217" t="s">
        <v>162</v>
      </c>
      <c r="AU104" s="217" t="s">
        <v>78</v>
      </c>
      <c r="AY104" s="17" t="s">
        <v>153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76</v>
      </c>
      <c r="BK104" s="218">
        <f>ROUND(I104*H104,2)</f>
        <v>0</v>
      </c>
      <c r="BL104" s="17" t="s">
        <v>160</v>
      </c>
      <c r="BM104" s="217" t="s">
        <v>1483</v>
      </c>
    </row>
    <row r="105" s="2" customFormat="1" ht="33" customHeight="1">
      <c r="A105" s="38"/>
      <c r="B105" s="39"/>
      <c r="C105" s="219" t="s">
        <v>209</v>
      </c>
      <c r="D105" s="219" t="s">
        <v>162</v>
      </c>
      <c r="E105" s="220" t="s">
        <v>1484</v>
      </c>
      <c r="F105" s="221" t="s">
        <v>1485</v>
      </c>
      <c r="G105" s="222" t="s">
        <v>1449</v>
      </c>
      <c r="H105" s="223">
        <v>200</v>
      </c>
      <c r="I105" s="224"/>
      <c r="J105" s="225">
        <f>ROUND(I105*H105,2)</f>
        <v>0</v>
      </c>
      <c r="K105" s="221" t="s">
        <v>1431</v>
      </c>
      <c r="L105" s="44"/>
      <c r="M105" s="226" t="s">
        <v>19</v>
      </c>
      <c r="N105" s="227" t="s">
        <v>40</v>
      </c>
      <c r="O105" s="84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7" t="s">
        <v>160</v>
      </c>
      <c r="AT105" s="217" t="s">
        <v>162</v>
      </c>
      <c r="AU105" s="217" t="s">
        <v>78</v>
      </c>
      <c r="AY105" s="17" t="s">
        <v>153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7" t="s">
        <v>76</v>
      </c>
      <c r="BK105" s="218">
        <f>ROUND(I105*H105,2)</f>
        <v>0</v>
      </c>
      <c r="BL105" s="17" t="s">
        <v>160</v>
      </c>
      <c r="BM105" s="217" t="s">
        <v>1486</v>
      </c>
    </row>
    <row r="106" s="2" customFormat="1" ht="33" customHeight="1">
      <c r="A106" s="38"/>
      <c r="B106" s="39"/>
      <c r="C106" s="219" t="s">
        <v>213</v>
      </c>
      <c r="D106" s="219" t="s">
        <v>162</v>
      </c>
      <c r="E106" s="220" t="s">
        <v>1487</v>
      </c>
      <c r="F106" s="221" t="s">
        <v>1488</v>
      </c>
      <c r="G106" s="222" t="s">
        <v>1449</v>
      </c>
      <c r="H106" s="223">
        <v>100</v>
      </c>
      <c r="I106" s="224"/>
      <c r="J106" s="225">
        <f>ROUND(I106*H106,2)</f>
        <v>0</v>
      </c>
      <c r="K106" s="221" t="s">
        <v>1431</v>
      </c>
      <c r="L106" s="44"/>
      <c r="M106" s="226" t="s">
        <v>19</v>
      </c>
      <c r="N106" s="227" t="s">
        <v>40</v>
      </c>
      <c r="O106" s="8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160</v>
      </c>
      <c r="AT106" s="217" t="s">
        <v>162</v>
      </c>
      <c r="AU106" s="217" t="s">
        <v>78</v>
      </c>
      <c r="AY106" s="17" t="s">
        <v>153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7" t="s">
        <v>76</v>
      </c>
      <c r="BK106" s="218">
        <f>ROUND(I106*H106,2)</f>
        <v>0</v>
      </c>
      <c r="BL106" s="17" t="s">
        <v>160</v>
      </c>
      <c r="BM106" s="217" t="s">
        <v>1489</v>
      </c>
    </row>
    <row r="107" s="2" customFormat="1" ht="16.5" customHeight="1">
      <c r="A107" s="38"/>
      <c r="B107" s="39"/>
      <c r="C107" s="219" t="s">
        <v>8</v>
      </c>
      <c r="D107" s="219" t="s">
        <v>162</v>
      </c>
      <c r="E107" s="220" t="s">
        <v>1490</v>
      </c>
      <c r="F107" s="221" t="s">
        <v>1491</v>
      </c>
      <c r="G107" s="222" t="s">
        <v>169</v>
      </c>
      <c r="H107" s="223">
        <v>25</v>
      </c>
      <c r="I107" s="224"/>
      <c r="J107" s="225">
        <f>ROUND(I107*H107,2)</f>
        <v>0</v>
      </c>
      <c r="K107" s="221" t="s">
        <v>1431</v>
      </c>
      <c r="L107" s="44"/>
      <c r="M107" s="226" t="s">
        <v>19</v>
      </c>
      <c r="N107" s="227" t="s">
        <v>40</v>
      </c>
      <c r="O107" s="84"/>
      <c r="P107" s="215">
        <f>O107*H107</f>
        <v>0</v>
      </c>
      <c r="Q107" s="215">
        <v>0.0076</v>
      </c>
      <c r="R107" s="215">
        <f>Q107*H107</f>
        <v>0.19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182</v>
      </c>
      <c r="AT107" s="217" t="s">
        <v>162</v>
      </c>
      <c r="AU107" s="217" t="s">
        <v>78</v>
      </c>
      <c r="AY107" s="17" t="s">
        <v>153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76</v>
      </c>
      <c r="BK107" s="218">
        <f>ROUND(I107*H107,2)</f>
        <v>0</v>
      </c>
      <c r="BL107" s="17" t="s">
        <v>182</v>
      </c>
      <c r="BM107" s="217" t="s">
        <v>1492</v>
      </c>
    </row>
    <row r="108" s="2" customFormat="1" ht="16.5" customHeight="1">
      <c r="A108" s="38"/>
      <c r="B108" s="39"/>
      <c r="C108" s="219" t="s">
        <v>220</v>
      </c>
      <c r="D108" s="219" t="s">
        <v>162</v>
      </c>
      <c r="E108" s="220" t="s">
        <v>1451</v>
      </c>
      <c r="F108" s="221" t="s">
        <v>1452</v>
      </c>
      <c r="G108" s="222" t="s">
        <v>157</v>
      </c>
      <c r="H108" s="223">
        <v>230</v>
      </c>
      <c r="I108" s="224"/>
      <c r="J108" s="225">
        <f>ROUND(I108*H108,2)</f>
        <v>0</v>
      </c>
      <c r="K108" s="221" t="s">
        <v>1431</v>
      </c>
      <c r="L108" s="44"/>
      <c r="M108" s="226" t="s">
        <v>19</v>
      </c>
      <c r="N108" s="227" t="s">
        <v>40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160</v>
      </c>
      <c r="AT108" s="217" t="s">
        <v>162</v>
      </c>
      <c r="AU108" s="217" t="s">
        <v>78</v>
      </c>
      <c r="AY108" s="17" t="s">
        <v>153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76</v>
      </c>
      <c r="BK108" s="218">
        <f>ROUND(I108*H108,2)</f>
        <v>0</v>
      </c>
      <c r="BL108" s="17" t="s">
        <v>160</v>
      </c>
      <c r="BM108" s="217" t="s">
        <v>1493</v>
      </c>
    </row>
    <row r="109" s="2" customFormat="1">
      <c r="A109" s="38"/>
      <c r="B109" s="39"/>
      <c r="C109" s="219" t="s">
        <v>224</v>
      </c>
      <c r="D109" s="219" t="s">
        <v>162</v>
      </c>
      <c r="E109" s="220" t="s">
        <v>1494</v>
      </c>
      <c r="F109" s="221" t="s">
        <v>1495</v>
      </c>
      <c r="G109" s="222" t="s">
        <v>157</v>
      </c>
      <c r="H109" s="223">
        <v>1500</v>
      </c>
      <c r="I109" s="224"/>
      <c r="J109" s="225">
        <f>ROUND(I109*H109,2)</f>
        <v>0</v>
      </c>
      <c r="K109" s="221" t="s">
        <v>1431</v>
      </c>
      <c r="L109" s="44"/>
      <c r="M109" s="233" t="s">
        <v>19</v>
      </c>
      <c r="N109" s="234" t="s">
        <v>40</v>
      </c>
      <c r="O109" s="235"/>
      <c r="P109" s="236">
        <f>O109*H109</f>
        <v>0</v>
      </c>
      <c r="Q109" s="236">
        <v>0</v>
      </c>
      <c r="R109" s="236">
        <f>Q109*H109</f>
        <v>0</v>
      </c>
      <c r="S109" s="236">
        <v>0</v>
      </c>
      <c r="T109" s="237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7" t="s">
        <v>182</v>
      </c>
      <c r="AT109" s="217" t="s">
        <v>162</v>
      </c>
      <c r="AU109" s="217" t="s">
        <v>78</v>
      </c>
      <c r="AY109" s="17" t="s">
        <v>153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7" t="s">
        <v>76</v>
      </c>
      <c r="BK109" s="218">
        <f>ROUND(I109*H109,2)</f>
        <v>0</v>
      </c>
      <c r="BL109" s="17" t="s">
        <v>182</v>
      </c>
      <c r="BM109" s="217" t="s">
        <v>1496</v>
      </c>
    </row>
    <row r="110" s="2" customFormat="1" ht="6.96" customHeight="1">
      <c r="A110" s="38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44"/>
      <c r="M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</sheetData>
  <sheetProtection sheet="1" autoFilter="0" formatColumns="0" formatRows="0" objects="1" scenarios="1" spinCount="100000" saltValue="WnLlHGG2su1e1Pbr+RFdJtmVlHLJoHpranxkXCitrc5WRbX+U3yYlLh1+YVfaWM93qDcZFDmCoOvzeeKoD/73Q==" hashValue="ynLvDo3nQ562L2EbtlbpSCF6c50Gr2ukd8MQ7pCf37wTX14XmKt5dej/xr8EA5UEc1BJy8qqaEuVS/iiCfN+Ww==" algorithmName="SHA-512" password="CC35"/>
  <autoFilter ref="C86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126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zakázky'!K6</f>
        <v>Oprava zabezpečení a výstroje trati Nepomuk – Blatná</v>
      </c>
      <c r="F7" s="142"/>
      <c r="G7" s="142"/>
      <c r="H7" s="142"/>
      <c r="L7" s="20"/>
    </row>
    <row r="8" s="1" customFormat="1" ht="12" customHeight="1">
      <c r="B8" s="20"/>
      <c r="D8" s="142" t="s">
        <v>127</v>
      </c>
      <c r="L8" s="20"/>
    </row>
    <row r="9" s="2" customFormat="1" ht="16.5" customHeight="1">
      <c r="A9" s="38"/>
      <c r="B9" s="44"/>
      <c r="C9" s="38"/>
      <c r="D9" s="38"/>
      <c r="E9" s="143" t="s">
        <v>1422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129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1497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zakázky'!AN8</f>
        <v>20. 1. 2021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zakázky'!AN10="","",'Rekapitulace zakázky'!AN10)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zakázky'!E11="","",'Rekapitulace zakázky'!E11)</f>
        <v xml:space="preserve"> </v>
      </c>
      <c r="F17" s="38"/>
      <c r="G17" s="38"/>
      <c r="H17" s="38"/>
      <c r="I17" s="142" t="s">
        <v>27</v>
      </c>
      <c r="J17" s="133" t="str">
        <f>IF('Rekapitulace zakázky'!AN11="","",'Rekapitulace zakázky'!AN11)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zakázky'!AN13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2" t="s">
        <v>27</v>
      </c>
      <c r="J20" s="33" t="str">
        <f>'Rekapitulace zakázky'!AN14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zakázky'!AN16="","",'Rekapitulace zakázky'!AN16)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2" t="s">
        <v>27</v>
      </c>
      <c r="J23" s="133" t="str">
        <f>IF('Rekapitulace zakázky'!AN17="","",'Rekapitulace zakázky'!AN17)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tr">
        <f>IF('Rekapitulace zakázky'!AN19="","",'Rekapitulace zakázky'!AN19)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zakázky'!E20="","",'Rekapitulace zakázky'!E20)</f>
        <v xml:space="preserve"> </v>
      </c>
      <c r="F26" s="38"/>
      <c r="G26" s="38"/>
      <c r="H26" s="38"/>
      <c r="I26" s="142" t="s">
        <v>27</v>
      </c>
      <c r="J26" s="133" t="str">
        <f>IF('Rekapitulace zakázky'!AN20="","",'Rekapitulace zakázky'!AN20)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33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35</v>
      </c>
      <c r="E32" s="38"/>
      <c r="F32" s="38"/>
      <c r="G32" s="38"/>
      <c r="H32" s="38"/>
      <c r="I32" s="38"/>
      <c r="J32" s="153">
        <f>ROUND(J92,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37</v>
      </c>
      <c r="G34" s="38"/>
      <c r="H34" s="38"/>
      <c r="I34" s="154" t="s">
        <v>36</v>
      </c>
      <c r="J34" s="154" t="s">
        <v>38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39</v>
      </c>
      <c r="E35" s="142" t="s">
        <v>40</v>
      </c>
      <c r="F35" s="156">
        <f>ROUND((SUM(BE92:BE153)),  2)</f>
        <v>0</v>
      </c>
      <c r="G35" s="38"/>
      <c r="H35" s="38"/>
      <c r="I35" s="157">
        <v>0.20999999999999999</v>
      </c>
      <c r="J35" s="156">
        <f>ROUND(((SUM(BE92:BE153))*I35),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41</v>
      </c>
      <c r="F36" s="156">
        <f>ROUND((SUM(BF92:BF153)),  2)</f>
        <v>0</v>
      </c>
      <c r="G36" s="38"/>
      <c r="H36" s="38"/>
      <c r="I36" s="157">
        <v>0.14999999999999999</v>
      </c>
      <c r="J36" s="156">
        <f>ROUND(((SUM(BF92:BF153))*I36),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56">
        <f>ROUND((SUM(BG92:BG153)),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43</v>
      </c>
      <c r="F38" s="156">
        <f>ROUND((SUM(BH92:BH153)),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44</v>
      </c>
      <c r="F39" s="156">
        <f>ROUND((SUM(BI92:BI153)),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45</v>
      </c>
      <c r="E41" s="160"/>
      <c r="F41" s="160"/>
      <c r="G41" s="161" t="s">
        <v>46</v>
      </c>
      <c r="H41" s="162" t="s">
        <v>47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131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zabezpečení a výstroje trati Nepomuk – Blatná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127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1422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129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 01.3 - Oprava reléové místnosti v ŽST Kasejovice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20. 1. 2021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132</v>
      </c>
      <c r="D61" s="171"/>
      <c r="E61" s="171"/>
      <c r="F61" s="171"/>
      <c r="G61" s="171"/>
      <c r="H61" s="171"/>
      <c r="I61" s="171"/>
      <c r="J61" s="172" t="s">
        <v>133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67</v>
      </c>
      <c r="D63" s="40"/>
      <c r="E63" s="40"/>
      <c r="F63" s="40"/>
      <c r="G63" s="40"/>
      <c r="H63" s="40"/>
      <c r="I63" s="40"/>
      <c r="J63" s="102">
        <f>J92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134</v>
      </c>
    </row>
    <row r="64" s="9" customFormat="1" ht="24.96" customHeight="1">
      <c r="A64" s="9"/>
      <c r="B64" s="174"/>
      <c r="C64" s="175"/>
      <c r="D64" s="176" t="s">
        <v>1498</v>
      </c>
      <c r="E64" s="177"/>
      <c r="F64" s="177"/>
      <c r="G64" s="177"/>
      <c r="H64" s="177"/>
      <c r="I64" s="177"/>
      <c r="J64" s="178">
        <f>J93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41"/>
      <c r="C65" s="125"/>
      <c r="D65" s="242" t="s">
        <v>1499</v>
      </c>
      <c r="E65" s="243"/>
      <c r="F65" s="243"/>
      <c r="G65" s="243"/>
      <c r="H65" s="243"/>
      <c r="I65" s="243"/>
      <c r="J65" s="244">
        <f>J94</f>
        <v>0</v>
      </c>
      <c r="K65" s="125"/>
      <c r="L65" s="245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41"/>
      <c r="C66" s="125"/>
      <c r="D66" s="242" t="s">
        <v>1500</v>
      </c>
      <c r="E66" s="243"/>
      <c r="F66" s="243"/>
      <c r="G66" s="243"/>
      <c r="H66" s="243"/>
      <c r="I66" s="243"/>
      <c r="J66" s="244">
        <f>J103</f>
        <v>0</v>
      </c>
      <c r="K66" s="125"/>
      <c r="L66" s="245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41"/>
      <c r="C67" s="125"/>
      <c r="D67" s="242" t="s">
        <v>1501</v>
      </c>
      <c r="E67" s="243"/>
      <c r="F67" s="243"/>
      <c r="G67" s="243"/>
      <c r="H67" s="243"/>
      <c r="I67" s="243"/>
      <c r="J67" s="244">
        <f>J105</f>
        <v>0</v>
      </c>
      <c r="K67" s="125"/>
      <c r="L67" s="245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41"/>
      <c r="C68" s="125"/>
      <c r="D68" s="242" t="s">
        <v>1502</v>
      </c>
      <c r="E68" s="243"/>
      <c r="F68" s="243"/>
      <c r="G68" s="243"/>
      <c r="H68" s="243"/>
      <c r="I68" s="243"/>
      <c r="J68" s="244">
        <f>J134</f>
        <v>0</v>
      </c>
      <c r="K68" s="125"/>
      <c r="L68" s="245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41"/>
      <c r="C69" s="125"/>
      <c r="D69" s="242" t="s">
        <v>1503</v>
      </c>
      <c r="E69" s="243"/>
      <c r="F69" s="243"/>
      <c r="G69" s="243"/>
      <c r="H69" s="243"/>
      <c r="I69" s="243"/>
      <c r="J69" s="244">
        <f>J147</f>
        <v>0</v>
      </c>
      <c r="K69" s="125"/>
      <c r="L69" s="245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41"/>
      <c r="C70" s="125"/>
      <c r="D70" s="242" t="s">
        <v>1504</v>
      </c>
      <c r="E70" s="243"/>
      <c r="F70" s="243"/>
      <c r="G70" s="243"/>
      <c r="H70" s="243"/>
      <c r="I70" s="243"/>
      <c r="J70" s="244">
        <f>J152</f>
        <v>0</v>
      </c>
      <c r="K70" s="125"/>
      <c r="L70" s="245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139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9" t="str">
        <f>E7</f>
        <v>Oprava zabezpečení a výstroje trati Nepomuk – Blatná</v>
      </c>
      <c r="F80" s="32"/>
      <c r="G80" s="32"/>
      <c r="H80" s="32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" customFormat="1" ht="12" customHeight="1">
      <c r="B81" s="21"/>
      <c r="C81" s="32" t="s">
        <v>127</v>
      </c>
      <c r="D81" s="22"/>
      <c r="E81" s="22"/>
      <c r="F81" s="22"/>
      <c r="G81" s="22"/>
      <c r="H81" s="22"/>
      <c r="I81" s="22"/>
      <c r="J81" s="22"/>
      <c r="K81" s="22"/>
      <c r="L81" s="20"/>
    </row>
    <row r="82" s="2" customFormat="1" ht="16.5" customHeight="1">
      <c r="A82" s="38"/>
      <c r="B82" s="39"/>
      <c r="C82" s="40"/>
      <c r="D82" s="40"/>
      <c r="E82" s="169" t="s">
        <v>1422</v>
      </c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129</v>
      </c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69" t="str">
        <f>E11</f>
        <v>SO 01.3 - Oprava reléové místnosti v ŽST Kasejovice</v>
      </c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40"/>
      <c r="E86" s="40"/>
      <c r="F86" s="27" t="str">
        <f>F14</f>
        <v xml:space="preserve"> </v>
      </c>
      <c r="G86" s="40"/>
      <c r="H86" s="40"/>
      <c r="I86" s="32" t="s">
        <v>23</v>
      </c>
      <c r="J86" s="72" t="str">
        <f>IF(J14="","",J14)</f>
        <v>20. 1. 2021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25</v>
      </c>
      <c r="D88" s="40"/>
      <c r="E88" s="40"/>
      <c r="F88" s="27" t="str">
        <f>E17</f>
        <v xml:space="preserve"> </v>
      </c>
      <c r="G88" s="40"/>
      <c r="H88" s="40"/>
      <c r="I88" s="32" t="s">
        <v>30</v>
      </c>
      <c r="J88" s="36" t="str">
        <f>E23</f>
        <v xml:space="preserve"> 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28</v>
      </c>
      <c r="D89" s="40"/>
      <c r="E89" s="40"/>
      <c r="F89" s="27" t="str">
        <f>IF(E20="","",E20)</f>
        <v>Vyplň údaj</v>
      </c>
      <c r="G89" s="40"/>
      <c r="H89" s="40"/>
      <c r="I89" s="32" t="s">
        <v>32</v>
      </c>
      <c r="J89" s="36" t="str">
        <f>E26</f>
        <v xml:space="preserve"> </v>
      </c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4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0" customFormat="1" ht="29.28" customHeight="1">
      <c r="A91" s="180"/>
      <c r="B91" s="181"/>
      <c r="C91" s="182" t="s">
        <v>140</v>
      </c>
      <c r="D91" s="183" t="s">
        <v>54</v>
      </c>
      <c r="E91" s="183" t="s">
        <v>50</v>
      </c>
      <c r="F91" s="183" t="s">
        <v>51</v>
      </c>
      <c r="G91" s="183" t="s">
        <v>141</v>
      </c>
      <c r="H91" s="183" t="s">
        <v>142</v>
      </c>
      <c r="I91" s="183" t="s">
        <v>143</v>
      </c>
      <c r="J91" s="183" t="s">
        <v>133</v>
      </c>
      <c r="K91" s="184" t="s">
        <v>144</v>
      </c>
      <c r="L91" s="185"/>
      <c r="M91" s="92" t="s">
        <v>19</v>
      </c>
      <c r="N91" s="93" t="s">
        <v>39</v>
      </c>
      <c r="O91" s="93" t="s">
        <v>145</v>
      </c>
      <c r="P91" s="93" t="s">
        <v>146</v>
      </c>
      <c r="Q91" s="93" t="s">
        <v>147</v>
      </c>
      <c r="R91" s="93" t="s">
        <v>148</v>
      </c>
      <c r="S91" s="93" t="s">
        <v>149</v>
      </c>
      <c r="T91" s="94" t="s">
        <v>150</v>
      </c>
      <c r="U91" s="180"/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</row>
    <row r="92" s="2" customFormat="1" ht="22.8" customHeight="1">
      <c r="A92" s="38"/>
      <c r="B92" s="39"/>
      <c r="C92" s="99" t="s">
        <v>151</v>
      </c>
      <c r="D92" s="40"/>
      <c r="E92" s="40"/>
      <c r="F92" s="40"/>
      <c r="G92" s="40"/>
      <c r="H92" s="40"/>
      <c r="I92" s="40"/>
      <c r="J92" s="186">
        <f>BK92</f>
        <v>0</v>
      </c>
      <c r="K92" s="40"/>
      <c r="L92" s="44"/>
      <c r="M92" s="95"/>
      <c r="N92" s="187"/>
      <c r="O92" s="96"/>
      <c r="P92" s="188">
        <f>P93</f>
        <v>0</v>
      </c>
      <c r="Q92" s="96"/>
      <c r="R92" s="188">
        <f>R93</f>
        <v>62.441160000000004</v>
      </c>
      <c r="S92" s="96"/>
      <c r="T92" s="189">
        <f>T93</f>
        <v>16.072700000000001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68</v>
      </c>
      <c r="AU92" s="17" t="s">
        <v>134</v>
      </c>
      <c r="BK92" s="190">
        <f>BK93</f>
        <v>0</v>
      </c>
    </row>
    <row r="93" s="11" customFormat="1" ht="25.92" customHeight="1">
      <c r="A93" s="11"/>
      <c r="B93" s="191"/>
      <c r="C93" s="192"/>
      <c r="D93" s="193" t="s">
        <v>68</v>
      </c>
      <c r="E93" s="194" t="s">
        <v>1426</v>
      </c>
      <c r="F93" s="194" t="s">
        <v>1505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P94+P103+P105+P134+P147+P152</f>
        <v>0</v>
      </c>
      <c r="Q93" s="199"/>
      <c r="R93" s="200">
        <f>R94+R103+R105+R134+R147+R152</f>
        <v>62.441160000000004</v>
      </c>
      <c r="S93" s="199"/>
      <c r="T93" s="201">
        <f>T94+T103+T105+T134+T147+T152</f>
        <v>16.072700000000001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02" t="s">
        <v>76</v>
      </c>
      <c r="AT93" s="203" t="s">
        <v>68</v>
      </c>
      <c r="AU93" s="203" t="s">
        <v>69</v>
      </c>
      <c r="AY93" s="202" t="s">
        <v>153</v>
      </c>
      <c r="BK93" s="204">
        <f>BK94+BK103+BK105+BK134+BK147+BK152</f>
        <v>0</v>
      </c>
    </row>
    <row r="94" s="11" customFormat="1" ht="22.8" customHeight="1">
      <c r="A94" s="11"/>
      <c r="B94" s="191"/>
      <c r="C94" s="192"/>
      <c r="D94" s="193" t="s">
        <v>68</v>
      </c>
      <c r="E94" s="246" t="s">
        <v>166</v>
      </c>
      <c r="F94" s="246" t="s">
        <v>1506</v>
      </c>
      <c r="G94" s="192"/>
      <c r="H94" s="192"/>
      <c r="I94" s="195"/>
      <c r="J94" s="247">
        <f>BK94</f>
        <v>0</v>
      </c>
      <c r="K94" s="192"/>
      <c r="L94" s="197"/>
      <c r="M94" s="198"/>
      <c r="N94" s="199"/>
      <c r="O94" s="199"/>
      <c r="P94" s="200">
        <f>SUM(P95:P102)</f>
        <v>0</v>
      </c>
      <c r="Q94" s="199"/>
      <c r="R94" s="200">
        <f>SUM(R95:R102)</f>
        <v>14.00094</v>
      </c>
      <c r="S94" s="199"/>
      <c r="T94" s="201">
        <f>SUM(T95:T102)</f>
        <v>0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202" t="s">
        <v>76</v>
      </c>
      <c r="AT94" s="203" t="s">
        <v>68</v>
      </c>
      <c r="AU94" s="203" t="s">
        <v>76</v>
      </c>
      <c r="AY94" s="202" t="s">
        <v>153</v>
      </c>
      <c r="BK94" s="204">
        <f>SUM(BK95:BK102)</f>
        <v>0</v>
      </c>
    </row>
    <row r="95" s="2" customFormat="1" ht="21.75" customHeight="1">
      <c r="A95" s="38"/>
      <c r="B95" s="39"/>
      <c r="C95" s="219" t="s">
        <v>76</v>
      </c>
      <c r="D95" s="219" t="s">
        <v>162</v>
      </c>
      <c r="E95" s="220" t="s">
        <v>1507</v>
      </c>
      <c r="F95" s="221" t="s">
        <v>1508</v>
      </c>
      <c r="G95" s="222" t="s">
        <v>169</v>
      </c>
      <c r="H95" s="223">
        <v>2</v>
      </c>
      <c r="I95" s="224"/>
      <c r="J95" s="225">
        <f>ROUND(I95*H95,2)</f>
        <v>0</v>
      </c>
      <c r="K95" s="221" t="s">
        <v>1431</v>
      </c>
      <c r="L95" s="44"/>
      <c r="M95" s="226" t="s">
        <v>19</v>
      </c>
      <c r="N95" s="227" t="s">
        <v>40</v>
      </c>
      <c r="O95" s="84"/>
      <c r="P95" s="215">
        <f>O95*H95</f>
        <v>0</v>
      </c>
      <c r="Q95" s="215">
        <v>0.012619999999999999</v>
      </c>
      <c r="R95" s="215">
        <f>Q95*H95</f>
        <v>0.025239999999999999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160</v>
      </c>
      <c r="AT95" s="217" t="s">
        <v>162</v>
      </c>
      <c r="AU95" s="217" t="s">
        <v>78</v>
      </c>
      <c r="AY95" s="17" t="s">
        <v>153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76</v>
      </c>
      <c r="BK95" s="218">
        <f>ROUND(I95*H95,2)</f>
        <v>0</v>
      </c>
      <c r="BL95" s="17" t="s">
        <v>160</v>
      </c>
      <c r="BM95" s="217" t="s">
        <v>1509</v>
      </c>
    </row>
    <row r="96" s="2" customFormat="1" ht="16.5" customHeight="1">
      <c r="A96" s="38"/>
      <c r="B96" s="39"/>
      <c r="C96" s="205" t="s">
        <v>78</v>
      </c>
      <c r="D96" s="205" t="s">
        <v>154</v>
      </c>
      <c r="E96" s="206" t="s">
        <v>1510</v>
      </c>
      <c r="F96" s="207" t="s">
        <v>1511</v>
      </c>
      <c r="G96" s="208" t="s">
        <v>169</v>
      </c>
      <c r="H96" s="209">
        <v>1</v>
      </c>
      <c r="I96" s="210"/>
      <c r="J96" s="211">
        <f>ROUND(I96*H96,2)</f>
        <v>0</v>
      </c>
      <c r="K96" s="207" t="s">
        <v>1431</v>
      </c>
      <c r="L96" s="212"/>
      <c r="M96" s="213" t="s">
        <v>19</v>
      </c>
      <c r="N96" s="214" t="s">
        <v>40</v>
      </c>
      <c r="O96" s="84"/>
      <c r="P96" s="215">
        <f>O96*H96</f>
        <v>0</v>
      </c>
      <c r="Q96" s="215">
        <v>0.073999999999999996</v>
      </c>
      <c r="R96" s="215">
        <f>Q96*H96</f>
        <v>0.073999999999999996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159</v>
      </c>
      <c r="AT96" s="217" t="s">
        <v>154</v>
      </c>
      <c r="AU96" s="217" t="s">
        <v>78</v>
      </c>
      <c r="AY96" s="17" t="s">
        <v>153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76</v>
      </c>
      <c r="BK96" s="218">
        <f>ROUND(I96*H96,2)</f>
        <v>0</v>
      </c>
      <c r="BL96" s="17" t="s">
        <v>160</v>
      </c>
      <c r="BM96" s="217" t="s">
        <v>1512</v>
      </c>
    </row>
    <row r="97" s="2" customFormat="1" ht="21.75" customHeight="1">
      <c r="A97" s="38"/>
      <c r="B97" s="39"/>
      <c r="C97" s="219" t="s">
        <v>166</v>
      </c>
      <c r="D97" s="219" t="s">
        <v>162</v>
      </c>
      <c r="E97" s="220" t="s">
        <v>1513</v>
      </c>
      <c r="F97" s="221" t="s">
        <v>1514</v>
      </c>
      <c r="G97" s="222" t="s">
        <v>169</v>
      </c>
      <c r="H97" s="223">
        <v>4</v>
      </c>
      <c r="I97" s="224"/>
      <c r="J97" s="225">
        <f>ROUND(I97*H97,2)</f>
        <v>0</v>
      </c>
      <c r="K97" s="221" t="s">
        <v>1431</v>
      </c>
      <c r="L97" s="44"/>
      <c r="M97" s="226" t="s">
        <v>19</v>
      </c>
      <c r="N97" s="227" t="s">
        <v>40</v>
      </c>
      <c r="O97" s="84"/>
      <c r="P97" s="215">
        <f>O97*H97</f>
        <v>0</v>
      </c>
      <c r="Q97" s="215">
        <v>0.018929999999999999</v>
      </c>
      <c r="R97" s="215">
        <f>Q97*H97</f>
        <v>0.075719999999999996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160</v>
      </c>
      <c r="AT97" s="217" t="s">
        <v>162</v>
      </c>
      <c r="AU97" s="217" t="s">
        <v>78</v>
      </c>
      <c r="AY97" s="17" t="s">
        <v>153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76</v>
      </c>
      <c r="BK97" s="218">
        <f>ROUND(I97*H97,2)</f>
        <v>0</v>
      </c>
      <c r="BL97" s="17" t="s">
        <v>160</v>
      </c>
      <c r="BM97" s="217" t="s">
        <v>1515</v>
      </c>
    </row>
    <row r="98" s="2" customFormat="1">
      <c r="A98" s="38"/>
      <c r="B98" s="39"/>
      <c r="C98" s="219" t="s">
        <v>160</v>
      </c>
      <c r="D98" s="219" t="s">
        <v>162</v>
      </c>
      <c r="E98" s="220" t="s">
        <v>1516</v>
      </c>
      <c r="F98" s="221" t="s">
        <v>1517</v>
      </c>
      <c r="G98" s="222" t="s">
        <v>169</v>
      </c>
      <c r="H98" s="223">
        <v>4</v>
      </c>
      <c r="I98" s="224"/>
      <c r="J98" s="225">
        <f>ROUND(I98*H98,2)</f>
        <v>0</v>
      </c>
      <c r="K98" s="221" t="s">
        <v>1431</v>
      </c>
      <c r="L98" s="44"/>
      <c r="M98" s="226" t="s">
        <v>19</v>
      </c>
      <c r="N98" s="227" t="s">
        <v>40</v>
      </c>
      <c r="O98" s="84"/>
      <c r="P98" s="215">
        <f>O98*H98</f>
        <v>0</v>
      </c>
      <c r="Q98" s="215">
        <v>0.18142</v>
      </c>
      <c r="R98" s="215">
        <f>Q98*H98</f>
        <v>0.72567999999999999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160</v>
      </c>
      <c r="AT98" s="217" t="s">
        <v>162</v>
      </c>
      <c r="AU98" s="217" t="s">
        <v>78</v>
      </c>
      <c r="AY98" s="17" t="s">
        <v>153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76</v>
      </c>
      <c r="BK98" s="218">
        <f>ROUND(I98*H98,2)</f>
        <v>0</v>
      </c>
      <c r="BL98" s="17" t="s">
        <v>160</v>
      </c>
      <c r="BM98" s="217" t="s">
        <v>1518</v>
      </c>
    </row>
    <row r="99" s="2" customFormat="1">
      <c r="A99" s="38"/>
      <c r="B99" s="39"/>
      <c r="C99" s="219" t="s">
        <v>174</v>
      </c>
      <c r="D99" s="219" t="s">
        <v>162</v>
      </c>
      <c r="E99" s="220" t="s">
        <v>1519</v>
      </c>
      <c r="F99" s="221" t="s">
        <v>1520</v>
      </c>
      <c r="G99" s="222" t="s">
        <v>1449</v>
      </c>
      <c r="H99" s="223">
        <v>40</v>
      </c>
      <c r="I99" s="224"/>
      <c r="J99" s="225">
        <f>ROUND(I99*H99,2)</f>
        <v>0</v>
      </c>
      <c r="K99" s="221" t="s">
        <v>1431</v>
      </c>
      <c r="L99" s="44"/>
      <c r="M99" s="226" t="s">
        <v>19</v>
      </c>
      <c r="N99" s="227" t="s">
        <v>40</v>
      </c>
      <c r="O99" s="84"/>
      <c r="P99" s="215">
        <f>O99*H99</f>
        <v>0</v>
      </c>
      <c r="Q99" s="215">
        <v>0.14030000000000001</v>
      </c>
      <c r="R99" s="215">
        <f>Q99*H99</f>
        <v>5.6120000000000001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160</v>
      </c>
      <c r="AT99" s="217" t="s">
        <v>162</v>
      </c>
      <c r="AU99" s="217" t="s">
        <v>78</v>
      </c>
      <c r="AY99" s="17" t="s">
        <v>153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76</v>
      </c>
      <c r="BK99" s="218">
        <f>ROUND(I99*H99,2)</f>
        <v>0</v>
      </c>
      <c r="BL99" s="17" t="s">
        <v>160</v>
      </c>
      <c r="BM99" s="217" t="s">
        <v>1521</v>
      </c>
    </row>
    <row r="100" s="2" customFormat="1" ht="16.5" customHeight="1">
      <c r="A100" s="38"/>
      <c r="B100" s="39"/>
      <c r="C100" s="205" t="s">
        <v>179</v>
      </c>
      <c r="D100" s="205" t="s">
        <v>154</v>
      </c>
      <c r="E100" s="206" t="s">
        <v>1522</v>
      </c>
      <c r="F100" s="207" t="s">
        <v>1523</v>
      </c>
      <c r="G100" s="208" t="s">
        <v>1449</v>
      </c>
      <c r="H100" s="209">
        <v>40</v>
      </c>
      <c r="I100" s="210"/>
      <c r="J100" s="211">
        <f>ROUND(I100*H100,2)</f>
        <v>0</v>
      </c>
      <c r="K100" s="207" t="s">
        <v>1431</v>
      </c>
      <c r="L100" s="212"/>
      <c r="M100" s="213" t="s">
        <v>19</v>
      </c>
      <c r="N100" s="214" t="s">
        <v>40</v>
      </c>
      <c r="O100" s="84"/>
      <c r="P100" s="215">
        <f>O100*H100</f>
        <v>0</v>
      </c>
      <c r="Q100" s="215">
        <v>0.11500000000000001</v>
      </c>
      <c r="R100" s="215">
        <f>Q100*H100</f>
        <v>4.6000000000000005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159</v>
      </c>
      <c r="AT100" s="217" t="s">
        <v>154</v>
      </c>
      <c r="AU100" s="217" t="s">
        <v>78</v>
      </c>
      <c r="AY100" s="17" t="s">
        <v>153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76</v>
      </c>
      <c r="BK100" s="218">
        <f>ROUND(I100*H100,2)</f>
        <v>0</v>
      </c>
      <c r="BL100" s="17" t="s">
        <v>160</v>
      </c>
      <c r="BM100" s="217" t="s">
        <v>1524</v>
      </c>
    </row>
    <row r="101" s="2" customFormat="1" ht="16.5" customHeight="1">
      <c r="A101" s="38"/>
      <c r="B101" s="39"/>
      <c r="C101" s="205" t="s">
        <v>184</v>
      </c>
      <c r="D101" s="205" t="s">
        <v>154</v>
      </c>
      <c r="E101" s="206" t="s">
        <v>1525</v>
      </c>
      <c r="F101" s="207" t="s">
        <v>1526</v>
      </c>
      <c r="G101" s="208" t="s">
        <v>169</v>
      </c>
      <c r="H101" s="209">
        <v>2</v>
      </c>
      <c r="I101" s="210"/>
      <c r="J101" s="211">
        <f>ROUND(I101*H101,2)</f>
        <v>0</v>
      </c>
      <c r="K101" s="207" t="s">
        <v>1431</v>
      </c>
      <c r="L101" s="212"/>
      <c r="M101" s="213" t="s">
        <v>19</v>
      </c>
      <c r="N101" s="214" t="s">
        <v>40</v>
      </c>
      <c r="O101" s="84"/>
      <c r="P101" s="215">
        <f>O101*H101</f>
        <v>0</v>
      </c>
      <c r="Q101" s="215">
        <v>0.108</v>
      </c>
      <c r="R101" s="215">
        <f>Q101*H101</f>
        <v>0.216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159</v>
      </c>
      <c r="AT101" s="217" t="s">
        <v>154</v>
      </c>
      <c r="AU101" s="217" t="s">
        <v>78</v>
      </c>
      <c r="AY101" s="17" t="s">
        <v>153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76</v>
      </c>
      <c r="BK101" s="218">
        <f>ROUND(I101*H101,2)</f>
        <v>0</v>
      </c>
      <c r="BL101" s="17" t="s">
        <v>160</v>
      </c>
      <c r="BM101" s="217" t="s">
        <v>1527</v>
      </c>
    </row>
    <row r="102" s="2" customFormat="1" ht="21.75" customHeight="1">
      <c r="A102" s="38"/>
      <c r="B102" s="39"/>
      <c r="C102" s="219" t="s">
        <v>159</v>
      </c>
      <c r="D102" s="219" t="s">
        <v>162</v>
      </c>
      <c r="E102" s="220" t="s">
        <v>1528</v>
      </c>
      <c r="F102" s="221" t="s">
        <v>1529</v>
      </c>
      <c r="G102" s="222" t="s">
        <v>1449</v>
      </c>
      <c r="H102" s="223">
        <v>10</v>
      </c>
      <c r="I102" s="224"/>
      <c r="J102" s="225">
        <f>ROUND(I102*H102,2)</f>
        <v>0</v>
      </c>
      <c r="K102" s="221" t="s">
        <v>1431</v>
      </c>
      <c r="L102" s="44"/>
      <c r="M102" s="226" t="s">
        <v>19</v>
      </c>
      <c r="N102" s="227" t="s">
        <v>40</v>
      </c>
      <c r="O102" s="84"/>
      <c r="P102" s="215">
        <f>O102*H102</f>
        <v>0</v>
      </c>
      <c r="Q102" s="215">
        <v>0.26723000000000002</v>
      </c>
      <c r="R102" s="215">
        <f>Q102*H102</f>
        <v>2.6723000000000003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160</v>
      </c>
      <c r="AT102" s="217" t="s">
        <v>162</v>
      </c>
      <c r="AU102" s="217" t="s">
        <v>78</v>
      </c>
      <c r="AY102" s="17" t="s">
        <v>153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76</v>
      </c>
      <c r="BK102" s="218">
        <f>ROUND(I102*H102,2)</f>
        <v>0</v>
      </c>
      <c r="BL102" s="17" t="s">
        <v>160</v>
      </c>
      <c r="BM102" s="217" t="s">
        <v>1530</v>
      </c>
    </row>
    <row r="103" s="11" customFormat="1" ht="22.8" customHeight="1">
      <c r="A103" s="11"/>
      <c r="B103" s="191"/>
      <c r="C103" s="192"/>
      <c r="D103" s="193" t="s">
        <v>68</v>
      </c>
      <c r="E103" s="246" t="s">
        <v>160</v>
      </c>
      <c r="F103" s="246" t="s">
        <v>1531</v>
      </c>
      <c r="G103" s="192"/>
      <c r="H103" s="192"/>
      <c r="I103" s="195"/>
      <c r="J103" s="247">
        <f>BK103</f>
        <v>0</v>
      </c>
      <c r="K103" s="192"/>
      <c r="L103" s="197"/>
      <c r="M103" s="198"/>
      <c r="N103" s="199"/>
      <c r="O103" s="199"/>
      <c r="P103" s="200">
        <f>P104</f>
        <v>0</v>
      </c>
      <c r="Q103" s="199"/>
      <c r="R103" s="200">
        <f>R104</f>
        <v>0.21312</v>
      </c>
      <c r="S103" s="199"/>
      <c r="T103" s="201">
        <f>T104</f>
        <v>0</v>
      </c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R103" s="202" t="s">
        <v>76</v>
      </c>
      <c r="AT103" s="203" t="s">
        <v>68</v>
      </c>
      <c r="AU103" s="203" t="s">
        <v>76</v>
      </c>
      <c r="AY103" s="202" t="s">
        <v>153</v>
      </c>
      <c r="BK103" s="204">
        <f>BK104</f>
        <v>0</v>
      </c>
    </row>
    <row r="104" s="2" customFormat="1">
      <c r="A104" s="38"/>
      <c r="B104" s="39"/>
      <c r="C104" s="219" t="s">
        <v>192</v>
      </c>
      <c r="D104" s="219" t="s">
        <v>162</v>
      </c>
      <c r="E104" s="220" t="s">
        <v>1532</v>
      </c>
      <c r="F104" s="221" t="s">
        <v>1533</v>
      </c>
      <c r="G104" s="222" t="s">
        <v>169</v>
      </c>
      <c r="H104" s="223">
        <v>4</v>
      </c>
      <c r="I104" s="224"/>
      <c r="J104" s="225">
        <f>ROUND(I104*H104,2)</f>
        <v>0</v>
      </c>
      <c r="K104" s="221" t="s">
        <v>1431</v>
      </c>
      <c r="L104" s="44"/>
      <c r="M104" s="226" t="s">
        <v>19</v>
      </c>
      <c r="N104" s="227" t="s">
        <v>40</v>
      </c>
      <c r="O104" s="84"/>
      <c r="P104" s="215">
        <f>O104*H104</f>
        <v>0</v>
      </c>
      <c r="Q104" s="215">
        <v>0.053280000000000001</v>
      </c>
      <c r="R104" s="215">
        <f>Q104*H104</f>
        <v>0.21312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160</v>
      </c>
      <c r="AT104" s="217" t="s">
        <v>162</v>
      </c>
      <c r="AU104" s="217" t="s">
        <v>78</v>
      </c>
      <c r="AY104" s="17" t="s">
        <v>153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76</v>
      </c>
      <c r="BK104" s="218">
        <f>ROUND(I104*H104,2)</f>
        <v>0</v>
      </c>
      <c r="BL104" s="17" t="s">
        <v>160</v>
      </c>
      <c r="BM104" s="217" t="s">
        <v>1534</v>
      </c>
    </row>
    <row r="105" s="11" customFormat="1" ht="22.8" customHeight="1">
      <c r="A105" s="11"/>
      <c r="B105" s="191"/>
      <c r="C105" s="192"/>
      <c r="D105" s="193" t="s">
        <v>68</v>
      </c>
      <c r="E105" s="246" t="s">
        <v>179</v>
      </c>
      <c r="F105" s="246" t="s">
        <v>1535</v>
      </c>
      <c r="G105" s="192"/>
      <c r="H105" s="192"/>
      <c r="I105" s="195"/>
      <c r="J105" s="247">
        <f>BK105</f>
        <v>0</v>
      </c>
      <c r="K105" s="192"/>
      <c r="L105" s="197"/>
      <c r="M105" s="198"/>
      <c r="N105" s="199"/>
      <c r="O105" s="199"/>
      <c r="P105" s="200">
        <f>SUM(P106:P133)</f>
        <v>0</v>
      </c>
      <c r="Q105" s="199"/>
      <c r="R105" s="200">
        <f>SUM(R106:R133)</f>
        <v>48.220849999999999</v>
      </c>
      <c r="S105" s="199"/>
      <c r="T105" s="201">
        <f>SUM(T106:T133)</f>
        <v>12.5</v>
      </c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R105" s="202" t="s">
        <v>76</v>
      </c>
      <c r="AT105" s="203" t="s">
        <v>68</v>
      </c>
      <c r="AU105" s="203" t="s">
        <v>76</v>
      </c>
      <c r="AY105" s="202" t="s">
        <v>153</v>
      </c>
      <c r="BK105" s="204">
        <f>SUM(BK106:BK133)</f>
        <v>0</v>
      </c>
    </row>
    <row r="106" s="2" customFormat="1" ht="16.5" customHeight="1">
      <c r="A106" s="38"/>
      <c r="B106" s="39"/>
      <c r="C106" s="205" t="s">
        <v>196</v>
      </c>
      <c r="D106" s="205" t="s">
        <v>154</v>
      </c>
      <c r="E106" s="206" t="s">
        <v>1536</v>
      </c>
      <c r="F106" s="207" t="s">
        <v>1537</v>
      </c>
      <c r="G106" s="208" t="s">
        <v>1538</v>
      </c>
      <c r="H106" s="209">
        <v>1600</v>
      </c>
      <c r="I106" s="210"/>
      <c r="J106" s="211">
        <f>ROUND(I106*H106,2)</f>
        <v>0</v>
      </c>
      <c r="K106" s="207" t="s">
        <v>1431</v>
      </c>
      <c r="L106" s="212"/>
      <c r="M106" s="213" t="s">
        <v>19</v>
      </c>
      <c r="N106" s="214" t="s">
        <v>40</v>
      </c>
      <c r="O106" s="84"/>
      <c r="P106" s="215">
        <f>O106*H106</f>
        <v>0</v>
      </c>
      <c r="Q106" s="215">
        <v>0.001</v>
      </c>
      <c r="R106" s="215">
        <f>Q106*H106</f>
        <v>1.6000000000000001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284</v>
      </c>
      <c r="AT106" s="217" t="s">
        <v>154</v>
      </c>
      <c r="AU106" s="217" t="s">
        <v>78</v>
      </c>
      <c r="AY106" s="17" t="s">
        <v>153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7" t="s">
        <v>76</v>
      </c>
      <c r="BK106" s="218">
        <f>ROUND(I106*H106,2)</f>
        <v>0</v>
      </c>
      <c r="BL106" s="17" t="s">
        <v>220</v>
      </c>
      <c r="BM106" s="217" t="s">
        <v>1539</v>
      </c>
    </row>
    <row r="107" s="2" customFormat="1">
      <c r="A107" s="38"/>
      <c r="B107" s="39"/>
      <c r="C107" s="40"/>
      <c r="D107" s="228" t="s">
        <v>313</v>
      </c>
      <c r="E107" s="40"/>
      <c r="F107" s="229" t="s">
        <v>1540</v>
      </c>
      <c r="G107" s="40"/>
      <c r="H107" s="40"/>
      <c r="I107" s="230"/>
      <c r="J107" s="40"/>
      <c r="K107" s="40"/>
      <c r="L107" s="44"/>
      <c r="M107" s="231"/>
      <c r="N107" s="232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313</v>
      </c>
      <c r="AU107" s="17" t="s">
        <v>78</v>
      </c>
    </row>
    <row r="108" s="2" customFormat="1" ht="16.5" customHeight="1">
      <c r="A108" s="38"/>
      <c r="B108" s="39"/>
      <c r="C108" s="219" t="s">
        <v>201</v>
      </c>
      <c r="D108" s="219" t="s">
        <v>162</v>
      </c>
      <c r="E108" s="220" t="s">
        <v>1541</v>
      </c>
      <c r="F108" s="221" t="s">
        <v>1542</v>
      </c>
      <c r="G108" s="222" t="s">
        <v>1449</v>
      </c>
      <c r="H108" s="223">
        <v>70</v>
      </c>
      <c r="I108" s="224"/>
      <c r="J108" s="225">
        <f>ROUND(I108*H108,2)</f>
        <v>0</v>
      </c>
      <c r="K108" s="221" t="s">
        <v>1431</v>
      </c>
      <c r="L108" s="44"/>
      <c r="M108" s="226" t="s">
        <v>19</v>
      </c>
      <c r="N108" s="227" t="s">
        <v>40</v>
      </c>
      <c r="O108" s="84"/>
      <c r="P108" s="215">
        <f>O108*H108</f>
        <v>0</v>
      </c>
      <c r="Q108" s="215">
        <v>0.0030000000000000001</v>
      </c>
      <c r="R108" s="215">
        <f>Q108*H108</f>
        <v>0.20999999999999999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160</v>
      </c>
      <c r="AT108" s="217" t="s">
        <v>162</v>
      </c>
      <c r="AU108" s="217" t="s">
        <v>78</v>
      </c>
      <c r="AY108" s="17" t="s">
        <v>153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76</v>
      </c>
      <c r="BK108" s="218">
        <f>ROUND(I108*H108,2)</f>
        <v>0</v>
      </c>
      <c r="BL108" s="17" t="s">
        <v>160</v>
      </c>
      <c r="BM108" s="217" t="s">
        <v>1543</v>
      </c>
    </row>
    <row r="109" s="2" customFormat="1">
      <c r="A109" s="38"/>
      <c r="B109" s="39"/>
      <c r="C109" s="219" t="s">
        <v>205</v>
      </c>
      <c r="D109" s="219" t="s">
        <v>162</v>
      </c>
      <c r="E109" s="220" t="s">
        <v>1544</v>
      </c>
      <c r="F109" s="221" t="s">
        <v>1545</v>
      </c>
      <c r="G109" s="222" t="s">
        <v>1449</v>
      </c>
      <c r="H109" s="223">
        <v>70</v>
      </c>
      <c r="I109" s="224"/>
      <c r="J109" s="225">
        <f>ROUND(I109*H109,2)</f>
        <v>0</v>
      </c>
      <c r="K109" s="221" t="s">
        <v>1431</v>
      </c>
      <c r="L109" s="44"/>
      <c r="M109" s="226" t="s">
        <v>19</v>
      </c>
      <c r="N109" s="227" t="s">
        <v>40</v>
      </c>
      <c r="O109" s="84"/>
      <c r="P109" s="215">
        <f>O109*H109</f>
        <v>0</v>
      </c>
      <c r="Q109" s="215">
        <v>0.015400000000000001</v>
      </c>
      <c r="R109" s="215">
        <f>Q109*H109</f>
        <v>1.0780000000000001</v>
      </c>
      <c r="S109" s="215">
        <v>0</v>
      </c>
      <c r="T109" s="21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7" t="s">
        <v>160</v>
      </c>
      <c r="AT109" s="217" t="s">
        <v>162</v>
      </c>
      <c r="AU109" s="217" t="s">
        <v>78</v>
      </c>
      <c r="AY109" s="17" t="s">
        <v>153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7" t="s">
        <v>76</v>
      </c>
      <c r="BK109" s="218">
        <f>ROUND(I109*H109,2)</f>
        <v>0</v>
      </c>
      <c r="BL109" s="17" t="s">
        <v>160</v>
      </c>
      <c r="BM109" s="217" t="s">
        <v>1546</v>
      </c>
    </row>
    <row r="110" s="2" customFormat="1">
      <c r="A110" s="38"/>
      <c r="B110" s="39"/>
      <c r="C110" s="219" t="s">
        <v>209</v>
      </c>
      <c r="D110" s="219" t="s">
        <v>162</v>
      </c>
      <c r="E110" s="220" t="s">
        <v>1547</v>
      </c>
      <c r="F110" s="221" t="s">
        <v>1548</v>
      </c>
      <c r="G110" s="222" t="s">
        <v>1449</v>
      </c>
      <c r="H110" s="223">
        <v>250</v>
      </c>
      <c r="I110" s="224"/>
      <c r="J110" s="225">
        <f>ROUND(I110*H110,2)</f>
        <v>0</v>
      </c>
      <c r="K110" s="221" t="s">
        <v>1431</v>
      </c>
      <c r="L110" s="44"/>
      <c r="M110" s="226" t="s">
        <v>19</v>
      </c>
      <c r="N110" s="227" t="s">
        <v>40</v>
      </c>
      <c r="O110" s="84"/>
      <c r="P110" s="215">
        <f>O110*H110</f>
        <v>0</v>
      </c>
      <c r="Q110" s="215">
        <v>0.0079000000000000008</v>
      </c>
      <c r="R110" s="215">
        <f>Q110*H110</f>
        <v>1.9750000000000001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160</v>
      </c>
      <c r="AT110" s="217" t="s">
        <v>162</v>
      </c>
      <c r="AU110" s="217" t="s">
        <v>78</v>
      </c>
      <c r="AY110" s="17" t="s">
        <v>153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76</v>
      </c>
      <c r="BK110" s="218">
        <f>ROUND(I110*H110,2)</f>
        <v>0</v>
      </c>
      <c r="BL110" s="17" t="s">
        <v>160</v>
      </c>
      <c r="BM110" s="217" t="s">
        <v>1549</v>
      </c>
    </row>
    <row r="111" s="2" customFormat="1" ht="16.5" customHeight="1">
      <c r="A111" s="38"/>
      <c r="B111" s="39"/>
      <c r="C111" s="219" t="s">
        <v>213</v>
      </c>
      <c r="D111" s="219" t="s">
        <v>162</v>
      </c>
      <c r="E111" s="220" t="s">
        <v>1550</v>
      </c>
      <c r="F111" s="221" t="s">
        <v>1551</v>
      </c>
      <c r="G111" s="222" t="s">
        <v>1449</v>
      </c>
      <c r="H111" s="223">
        <v>12</v>
      </c>
      <c r="I111" s="224"/>
      <c r="J111" s="225">
        <f>ROUND(I111*H111,2)</f>
        <v>0</v>
      </c>
      <c r="K111" s="221" t="s">
        <v>1431</v>
      </c>
      <c r="L111" s="44"/>
      <c r="M111" s="226" t="s">
        <v>19</v>
      </c>
      <c r="N111" s="227" t="s">
        <v>40</v>
      </c>
      <c r="O111" s="84"/>
      <c r="P111" s="215">
        <f>O111*H111</f>
        <v>0</v>
      </c>
      <c r="Q111" s="215">
        <v>0.040000000000000001</v>
      </c>
      <c r="R111" s="215">
        <f>Q111*H111</f>
        <v>0.47999999999999998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160</v>
      </c>
      <c r="AT111" s="217" t="s">
        <v>162</v>
      </c>
      <c r="AU111" s="217" t="s">
        <v>78</v>
      </c>
      <c r="AY111" s="17" t="s">
        <v>153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7" t="s">
        <v>76</v>
      </c>
      <c r="BK111" s="218">
        <f>ROUND(I111*H111,2)</f>
        <v>0</v>
      </c>
      <c r="BL111" s="17" t="s">
        <v>160</v>
      </c>
      <c r="BM111" s="217" t="s">
        <v>1552</v>
      </c>
    </row>
    <row r="112" s="2" customFormat="1" ht="16.5" customHeight="1">
      <c r="A112" s="38"/>
      <c r="B112" s="39"/>
      <c r="C112" s="219" t="s">
        <v>8</v>
      </c>
      <c r="D112" s="219" t="s">
        <v>162</v>
      </c>
      <c r="E112" s="220" t="s">
        <v>1553</v>
      </c>
      <c r="F112" s="221" t="s">
        <v>1554</v>
      </c>
      <c r="G112" s="222" t="s">
        <v>1449</v>
      </c>
      <c r="H112" s="223">
        <v>200</v>
      </c>
      <c r="I112" s="224"/>
      <c r="J112" s="225">
        <f>ROUND(I112*H112,2)</f>
        <v>0</v>
      </c>
      <c r="K112" s="221" t="s">
        <v>1431</v>
      </c>
      <c r="L112" s="44"/>
      <c r="M112" s="226" t="s">
        <v>19</v>
      </c>
      <c r="N112" s="227" t="s">
        <v>40</v>
      </c>
      <c r="O112" s="84"/>
      <c r="P112" s="215">
        <f>O112*H112</f>
        <v>0</v>
      </c>
      <c r="Q112" s="215">
        <v>0.0030000000000000001</v>
      </c>
      <c r="R112" s="215">
        <f>Q112*H112</f>
        <v>0.59999999999999998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160</v>
      </c>
      <c r="AT112" s="217" t="s">
        <v>162</v>
      </c>
      <c r="AU112" s="217" t="s">
        <v>78</v>
      </c>
      <c r="AY112" s="17" t="s">
        <v>153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76</v>
      </c>
      <c r="BK112" s="218">
        <f>ROUND(I112*H112,2)</f>
        <v>0</v>
      </c>
      <c r="BL112" s="17" t="s">
        <v>160</v>
      </c>
      <c r="BM112" s="217" t="s">
        <v>1555</v>
      </c>
    </row>
    <row r="113" s="2" customFormat="1" ht="16.5" customHeight="1">
      <c r="A113" s="38"/>
      <c r="B113" s="39"/>
      <c r="C113" s="205" t="s">
        <v>220</v>
      </c>
      <c r="D113" s="205" t="s">
        <v>154</v>
      </c>
      <c r="E113" s="206" t="s">
        <v>1556</v>
      </c>
      <c r="F113" s="207" t="s">
        <v>1557</v>
      </c>
      <c r="G113" s="208" t="s">
        <v>1538</v>
      </c>
      <c r="H113" s="209">
        <v>50</v>
      </c>
      <c r="I113" s="210"/>
      <c r="J113" s="211">
        <f>ROUND(I113*H113,2)</f>
        <v>0</v>
      </c>
      <c r="K113" s="207" t="s">
        <v>1431</v>
      </c>
      <c r="L113" s="212"/>
      <c r="M113" s="213" t="s">
        <v>19</v>
      </c>
      <c r="N113" s="214" t="s">
        <v>40</v>
      </c>
      <c r="O113" s="84"/>
      <c r="P113" s="215">
        <f>O113*H113</f>
        <v>0</v>
      </c>
      <c r="Q113" s="215">
        <v>0.001</v>
      </c>
      <c r="R113" s="215">
        <f>Q113*H113</f>
        <v>0.050000000000000003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159</v>
      </c>
      <c r="AT113" s="217" t="s">
        <v>154</v>
      </c>
      <c r="AU113" s="217" t="s">
        <v>78</v>
      </c>
      <c r="AY113" s="17" t="s">
        <v>153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76</v>
      </c>
      <c r="BK113" s="218">
        <f>ROUND(I113*H113,2)</f>
        <v>0</v>
      </c>
      <c r="BL113" s="17" t="s">
        <v>160</v>
      </c>
      <c r="BM113" s="217" t="s">
        <v>1558</v>
      </c>
    </row>
    <row r="114" s="2" customFormat="1">
      <c r="A114" s="38"/>
      <c r="B114" s="39"/>
      <c r="C114" s="40"/>
      <c r="D114" s="228" t="s">
        <v>313</v>
      </c>
      <c r="E114" s="40"/>
      <c r="F114" s="229" t="s">
        <v>1559</v>
      </c>
      <c r="G114" s="40"/>
      <c r="H114" s="40"/>
      <c r="I114" s="230"/>
      <c r="J114" s="40"/>
      <c r="K114" s="40"/>
      <c r="L114" s="44"/>
      <c r="M114" s="231"/>
      <c r="N114" s="232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313</v>
      </c>
      <c r="AU114" s="17" t="s">
        <v>78</v>
      </c>
    </row>
    <row r="115" s="2" customFormat="1">
      <c r="A115" s="38"/>
      <c r="B115" s="39"/>
      <c r="C115" s="219" t="s">
        <v>224</v>
      </c>
      <c r="D115" s="219" t="s">
        <v>162</v>
      </c>
      <c r="E115" s="220" t="s">
        <v>1560</v>
      </c>
      <c r="F115" s="221" t="s">
        <v>1561</v>
      </c>
      <c r="G115" s="222" t="s">
        <v>1449</v>
      </c>
      <c r="H115" s="223">
        <v>130</v>
      </c>
      <c r="I115" s="224"/>
      <c r="J115" s="225">
        <f>ROUND(I115*H115,2)</f>
        <v>0</v>
      </c>
      <c r="K115" s="221" t="s">
        <v>1431</v>
      </c>
      <c r="L115" s="44"/>
      <c r="M115" s="226" t="s">
        <v>19</v>
      </c>
      <c r="N115" s="227" t="s">
        <v>40</v>
      </c>
      <c r="O115" s="84"/>
      <c r="P115" s="215">
        <f>O115*H115</f>
        <v>0</v>
      </c>
      <c r="Q115" s="215">
        <v>0.015400000000000001</v>
      </c>
      <c r="R115" s="215">
        <f>Q115*H115</f>
        <v>2.0020000000000002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160</v>
      </c>
      <c r="AT115" s="217" t="s">
        <v>162</v>
      </c>
      <c r="AU115" s="217" t="s">
        <v>78</v>
      </c>
      <c r="AY115" s="17" t="s">
        <v>153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76</v>
      </c>
      <c r="BK115" s="218">
        <f>ROUND(I115*H115,2)</f>
        <v>0</v>
      </c>
      <c r="BL115" s="17" t="s">
        <v>160</v>
      </c>
      <c r="BM115" s="217" t="s">
        <v>1562</v>
      </c>
    </row>
    <row r="116" s="2" customFormat="1" ht="16.5" customHeight="1">
      <c r="A116" s="38"/>
      <c r="B116" s="39"/>
      <c r="C116" s="205" t="s">
        <v>228</v>
      </c>
      <c r="D116" s="205" t="s">
        <v>154</v>
      </c>
      <c r="E116" s="206" t="s">
        <v>1563</v>
      </c>
      <c r="F116" s="207" t="s">
        <v>1564</v>
      </c>
      <c r="G116" s="208" t="s">
        <v>1538</v>
      </c>
      <c r="H116" s="209">
        <v>400</v>
      </c>
      <c r="I116" s="210"/>
      <c r="J116" s="211">
        <f>ROUND(I116*H116,2)</f>
        <v>0</v>
      </c>
      <c r="K116" s="207" t="s">
        <v>1431</v>
      </c>
      <c r="L116" s="212"/>
      <c r="M116" s="213" t="s">
        <v>19</v>
      </c>
      <c r="N116" s="214" t="s">
        <v>40</v>
      </c>
      <c r="O116" s="84"/>
      <c r="P116" s="215">
        <f>O116*H116</f>
        <v>0</v>
      </c>
      <c r="Q116" s="215">
        <v>0.001</v>
      </c>
      <c r="R116" s="215">
        <f>Q116*H116</f>
        <v>0.40000000000000002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284</v>
      </c>
      <c r="AT116" s="217" t="s">
        <v>154</v>
      </c>
      <c r="AU116" s="217" t="s">
        <v>78</v>
      </c>
      <c r="AY116" s="17" t="s">
        <v>153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76</v>
      </c>
      <c r="BK116" s="218">
        <f>ROUND(I116*H116,2)</f>
        <v>0</v>
      </c>
      <c r="BL116" s="17" t="s">
        <v>220</v>
      </c>
      <c r="BM116" s="217" t="s">
        <v>1565</v>
      </c>
    </row>
    <row r="117" s="2" customFormat="1">
      <c r="A117" s="38"/>
      <c r="B117" s="39"/>
      <c r="C117" s="40"/>
      <c r="D117" s="228" t="s">
        <v>313</v>
      </c>
      <c r="E117" s="40"/>
      <c r="F117" s="229" t="s">
        <v>1566</v>
      </c>
      <c r="G117" s="40"/>
      <c r="H117" s="40"/>
      <c r="I117" s="230"/>
      <c r="J117" s="40"/>
      <c r="K117" s="40"/>
      <c r="L117" s="44"/>
      <c r="M117" s="231"/>
      <c r="N117" s="232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313</v>
      </c>
      <c r="AU117" s="17" t="s">
        <v>78</v>
      </c>
    </row>
    <row r="118" s="2" customFormat="1" ht="16.5" customHeight="1">
      <c r="A118" s="38"/>
      <c r="B118" s="39"/>
      <c r="C118" s="219" t="s">
        <v>232</v>
      </c>
      <c r="D118" s="219" t="s">
        <v>162</v>
      </c>
      <c r="E118" s="220" t="s">
        <v>1567</v>
      </c>
      <c r="F118" s="221" t="s">
        <v>1568</v>
      </c>
      <c r="G118" s="222" t="s">
        <v>157</v>
      </c>
      <c r="H118" s="223">
        <v>20</v>
      </c>
      <c r="I118" s="224"/>
      <c r="J118" s="225">
        <f>ROUND(I118*H118,2)</f>
        <v>0</v>
      </c>
      <c r="K118" s="221" t="s">
        <v>1431</v>
      </c>
      <c r="L118" s="44"/>
      <c r="M118" s="226" t="s">
        <v>19</v>
      </c>
      <c r="N118" s="227" t="s">
        <v>40</v>
      </c>
      <c r="O118" s="84"/>
      <c r="P118" s="215">
        <f>O118*H118</f>
        <v>0</v>
      </c>
      <c r="Q118" s="215">
        <v>0.0015</v>
      </c>
      <c r="R118" s="215">
        <f>Q118*H118</f>
        <v>0.029999999999999999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160</v>
      </c>
      <c r="AT118" s="217" t="s">
        <v>162</v>
      </c>
      <c r="AU118" s="217" t="s">
        <v>78</v>
      </c>
      <c r="AY118" s="17" t="s">
        <v>153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76</v>
      </c>
      <c r="BK118" s="218">
        <f>ROUND(I118*H118,2)</f>
        <v>0</v>
      </c>
      <c r="BL118" s="17" t="s">
        <v>160</v>
      </c>
      <c r="BM118" s="217" t="s">
        <v>1569</v>
      </c>
    </row>
    <row r="119" s="2" customFormat="1">
      <c r="A119" s="38"/>
      <c r="B119" s="39"/>
      <c r="C119" s="219" t="s">
        <v>236</v>
      </c>
      <c r="D119" s="219" t="s">
        <v>162</v>
      </c>
      <c r="E119" s="220" t="s">
        <v>1570</v>
      </c>
      <c r="F119" s="221" t="s">
        <v>1571</v>
      </c>
      <c r="G119" s="222" t="s">
        <v>157</v>
      </c>
      <c r="H119" s="223">
        <v>20</v>
      </c>
      <c r="I119" s="224"/>
      <c r="J119" s="225">
        <f>ROUND(I119*H119,2)</f>
        <v>0</v>
      </c>
      <c r="K119" s="221" t="s">
        <v>1431</v>
      </c>
      <c r="L119" s="44"/>
      <c r="M119" s="226" t="s">
        <v>19</v>
      </c>
      <c r="N119" s="227" t="s">
        <v>40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160</v>
      </c>
      <c r="AT119" s="217" t="s">
        <v>162</v>
      </c>
      <c r="AU119" s="217" t="s">
        <v>78</v>
      </c>
      <c r="AY119" s="17" t="s">
        <v>153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76</v>
      </c>
      <c r="BK119" s="218">
        <f>ROUND(I119*H119,2)</f>
        <v>0</v>
      </c>
      <c r="BL119" s="17" t="s">
        <v>160</v>
      </c>
      <c r="BM119" s="217" t="s">
        <v>1572</v>
      </c>
    </row>
    <row r="120" s="2" customFormat="1" ht="16.5" customHeight="1">
      <c r="A120" s="38"/>
      <c r="B120" s="39"/>
      <c r="C120" s="205" t="s">
        <v>7</v>
      </c>
      <c r="D120" s="205" t="s">
        <v>154</v>
      </c>
      <c r="E120" s="206" t="s">
        <v>1573</v>
      </c>
      <c r="F120" s="207" t="s">
        <v>1574</v>
      </c>
      <c r="G120" s="208" t="s">
        <v>157</v>
      </c>
      <c r="H120" s="209">
        <v>21</v>
      </c>
      <c r="I120" s="210"/>
      <c r="J120" s="211">
        <f>ROUND(I120*H120,2)</f>
        <v>0</v>
      </c>
      <c r="K120" s="207" t="s">
        <v>1431</v>
      </c>
      <c r="L120" s="212"/>
      <c r="M120" s="213" t="s">
        <v>19</v>
      </c>
      <c r="N120" s="214" t="s">
        <v>40</v>
      </c>
      <c r="O120" s="84"/>
      <c r="P120" s="215">
        <f>O120*H120</f>
        <v>0</v>
      </c>
      <c r="Q120" s="215">
        <v>0.00011</v>
      </c>
      <c r="R120" s="215">
        <f>Q120*H120</f>
        <v>0.00231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159</v>
      </c>
      <c r="AT120" s="217" t="s">
        <v>154</v>
      </c>
      <c r="AU120" s="217" t="s">
        <v>78</v>
      </c>
      <c r="AY120" s="17" t="s">
        <v>153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76</v>
      </c>
      <c r="BK120" s="218">
        <f>ROUND(I120*H120,2)</f>
        <v>0</v>
      </c>
      <c r="BL120" s="17" t="s">
        <v>160</v>
      </c>
      <c r="BM120" s="217" t="s">
        <v>1575</v>
      </c>
    </row>
    <row r="121" s="2" customFormat="1" ht="16.5" customHeight="1">
      <c r="A121" s="38"/>
      <c r="B121" s="39"/>
      <c r="C121" s="205" t="s">
        <v>243</v>
      </c>
      <c r="D121" s="205" t="s">
        <v>154</v>
      </c>
      <c r="E121" s="206" t="s">
        <v>1576</v>
      </c>
      <c r="F121" s="207" t="s">
        <v>1577</v>
      </c>
      <c r="G121" s="208" t="s">
        <v>157</v>
      </c>
      <c r="H121" s="209">
        <v>21</v>
      </c>
      <c r="I121" s="210"/>
      <c r="J121" s="211">
        <f>ROUND(I121*H121,2)</f>
        <v>0</v>
      </c>
      <c r="K121" s="207" t="s">
        <v>1431</v>
      </c>
      <c r="L121" s="212"/>
      <c r="M121" s="213" t="s">
        <v>19</v>
      </c>
      <c r="N121" s="214" t="s">
        <v>40</v>
      </c>
      <c r="O121" s="84"/>
      <c r="P121" s="215">
        <f>O121*H121</f>
        <v>0</v>
      </c>
      <c r="Q121" s="215">
        <v>4.0000000000000003E-05</v>
      </c>
      <c r="R121" s="215">
        <f>Q121*H121</f>
        <v>0.00084000000000000003</v>
      </c>
      <c r="S121" s="215">
        <v>0</v>
      </c>
      <c r="T121" s="21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7" t="s">
        <v>159</v>
      </c>
      <c r="AT121" s="217" t="s">
        <v>154</v>
      </c>
      <c r="AU121" s="217" t="s">
        <v>78</v>
      </c>
      <c r="AY121" s="17" t="s">
        <v>153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7" t="s">
        <v>76</v>
      </c>
      <c r="BK121" s="218">
        <f>ROUND(I121*H121,2)</f>
        <v>0</v>
      </c>
      <c r="BL121" s="17" t="s">
        <v>160</v>
      </c>
      <c r="BM121" s="217" t="s">
        <v>1578</v>
      </c>
    </row>
    <row r="122" s="2" customFormat="1" ht="16.5" customHeight="1">
      <c r="A122" s="38"/>
      <c r="B122" s="39"/>
      <c r="C122" s="219" t="s">
        <v>247</v>
      </c>
      <c r="D122" s="219" t="s">
        <v>162</v>
      </c>
      <c r="E122" s="220" t="s">
        <v>1579</v>
      </c>
      <c r="F122" s="221" t="s">
        <v>1580</v>
      </c>
      <c r="G122" s="222" t="s">
        <v>157</v>
      </c>
      <c r="H122" s="223">
        <v>20</v>
      </c>
      <c r="I122" s="224"/>
      <c r="J122" s="225">
        <f>ROUND(I122*H122,2)</f>
        <v>0</v>
      </c>
      <c r="K122" s="221" t="s">
        <v>1431</v>
      </c>
      <c r="L122" s="44"/>
      <c r="M122" s="226" t="s">
        <v>19</v>
      </c>
      <c r="N122" s="227" t="s">
        <v>40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160</v>
      </c>
      <c r="AT122" s="217" t="s">
        <v>162</v>
      </c>
      <c r="AU122" s="217" t="s">
        <v>78</v>
      </c>
      <c r="AY122" s="17" t="s">
        <v>153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76</v>
      </c>
      <c r="BK122" s="218">
        <f>ROUND(I122*H122,2)</f>
        <v>0</v>
      </c>
      <c r="BL122" s="17" t="s">
        <v>160</v>
      </c>
      <c r="BM122" s="217" t="s">
        <v>1581</v>
      </c>
    </row>
    <row r="123" s="2" customFormat="1" ht="21.75" customHeight="1">
      <c r="A123" s="38"/>
      <c r="B123" s="39"/>
      <c r="C123" s="219" t="s">
        <v>251</v>
      </c>
      <c r="D123" s="219" t="s">
        <v>162</v>
      </c>
      <c r="E123" s="220" t="s">
        <v>1582</v>
      </c>
      <c r="F123" s="221" t="s">
        <v>1583</v>
      </c>
      <c r="G123" s="222" t="s">
        <v>1430</v>
      </c>
      <c r="H123" s="223">
        <v>7</v>
      </c>
      <c r="I123" s="224"/>
      <c r="J123" s="225">
        <f>ROUND(I123*H123,2)</f>
        <v>0</v>
      </c>
      <c r="K123" s="221" t="s">
        <v>1431</v>
      </c>
      <c r="L123" s="44"/>
      <c r="M123" s="226" t="s">
        <v>19</v>
      </c>
      <c r="N123" s="227" t="s">
        <v>40</v>
      </c>
      <c r="O123" s="84"/>
      <c r="P123" s="215">
        <f>O123*H123</f>
        <v>0</v>
      </c>
      <c r="Q123" s="215">
        <v>2.2563399999999998</v>
      </c>
      <c r="R123" s="215">
        <f>Q123*H123</f>
        <v>15.794379999999999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160</v>
      </c>
      <c r="AT123" s="217" t="s">
        <v>162</v>
      </c>
      <c r="AU123" s="217" t="s">
        <v>78</v>
      </c>
      <c r="AY123" s="17" t="s">
        <v>153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76</v>
      </c>
      <c r="BK123" s="218">
        <f>ROUND(I123*H123,2)</f>
        <v>0</v>
      </c>
      <c r="BL123" s="17" t="s">
        <v>160</v>
      </c>
      <c r="BM123" s="217" t="s">
        <v>1584</v>
      </c>
    </row>
    <row r="124" s="2" customFormat="1" ht="16.5" customHeight="1">
      <c r="A124" s="38"/>
      <c r="B124" s="39"/>
      <c r="C124" s="205" t="s">
        <v>255</v>
      </c>
      <c r="D124" s="205" t="s">
        <v>154</v>
      </c>
      <c r="E124" s="206" t="s">
        <v>1585</v>
      </c>
      <c r="F124" s="207" t="s">
        <v>1586</v>
      </c>
      <c r="G124" s="208" t="s">
        <v>1538</v>
      </c>
      <c r="H124" s="209">
        <v>200</v>
      </c>
      <c r="I124" s="210"/>
      <c r="J124" s="211">
        <f>ROUND(I124*H124,2)</f>
        <v>0</v>
      </c>
      <c r="K124" s="207" t="s">
        <v>1431</v>
      </c>
      <c r="L124" s="212"/>
      <c r="M124" s="213" t="s">
        <v>19</v>
      </c>
      <c r="N124" s="214" t="s">
        <v>40</v>
      </c>
      <c r="O124" s="84"/>
      <c r="P124" s="215">
        <f>O124*H124</f>
        <v>0</v>
      </c>
      <c r="Q124" s="215">
        <v>0.001</v>
      </c>
      <c r="R124" s="215">
        <f>Q124*H124</f>
        <v>0.20000000000000001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159</v>
      </c>
      <c r="AT124" s="217" t="s">
        <v>154</v>
      </c>
      <c r="AU124" s="217" t="s">
        <v>78</v>
      </c>
      <c r="AY124" s="17" t="s">
        <v>153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7" t="s">
        <v>76</v>
      </c>
      <c r="BK124" s="218">
        <f>ROUND(I124*H124,2)</f>
        <v>0</v>
      </c>
      <c r="BL124" s="17" t="s">
        <v>160</v>
      </c>
      <c r="BM124" s="217" t="s">
        <v>1587</v>
      </c>
    </row>
    <row r="125" s="2" customFormat="1">
      <c r="A125" s="38"/>
      <c r="B125" s="39"/>
      <c r="C125" s="40"/>
      <c r="D125" s="228" t="s">
        <v>313</v>
      </c>
      <c r="E125" s="40"/>
      <c r="F125" s="229" t="s">
        <v>1588</v>
      </c>
      <c r="G125" s="40"/>
      <c r="H125" s="40"/>
      <c r="I125" s="230"/>
      <c r="J125" s="40"/>
      <c r="K125" s="40"/>
      <c r="L125" s="44"/>
      <c r="M125" s="231"/>
      <c r="N125" s="232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313</v>
      </c>
      <c r="AU125" s="17" t="s">
        <v>78</v>
      </c>
    </row>
    <row r="126" s="2" customFormat="1" ht="16.5" customHeight="1">
      <c r="A126" s="38"/>
      <c r="B126" s="39"/>
      <c r="C126" s="205" t="s">
        <v>260</v>
      </c>
      <c r="D126" s="205" t="s">
        <v>154</v>
      </c>
      <c r="E126" s="206" t="s">
        <v>1510</v>
      </c>
      <c r="F126" s="207" t="s">
        <v>1511</v>
      </c>
      <c r="G126" s="208" t="s">
        <v>169</v>
      </c>
      <c r="H126" s="209">
        <v>1</v>
      </c>
      <c r="I126" s="210"/>
      <c r="J126" s="211">
        <f>ROUND(I126*H126,2)</f>
        <v>0</v>
      </c>
      <c r="K126" s="207" t="s">
        <v>1431</v>
      </c>
      <c r="L126" s="212"/>
      <c r="M126" s="213" t="s">
        <v>19</v>
      </c>
      <c r="N126" s="214" t="s">
        <v>40</v>
      </c>
      <c r="O126" s="84"/>
      <c r="P126" s="215">
        <f>O126*H126</f>
        <v>0</v>
      </c>
      <c r="Q126" s="215">
        <v>0.073999999999999996</v>
      </c>
      <c r="R126" s="215">
        <f>Q126*H126</f>
        <v>0.073999999999999996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159</v>
      </c>
      <c r="AT126" s="217" t="s">
        <v>154</v>
      </c>
      <c r="AU126" s="217" t="s">
        <v>78</v>
      </c>
      <c r="AY126" s="17" t="s">
        <v>153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76</v>
      </c>
      <c r="BK126" s="218">
        <f>ROUND(I126*H126,2)</f>
        <v>0</v>
      </c>
      <c r="BL126" s="17" t="s">
        <v>160</v>
      </c>
      <c r="BM126" s="217" t="s">
        <v>1589</v>
      </c>
    </row>
    <row r="127" s="2" customFormat="1">
      <c r="A127" s="38"/>
      <c r="B127" s="39"/>
      <c r="C127" s="219" t="s">
        <v>264</v>
      </c>
      <c r="D127" s="219" t="s">
        <v>162</v>
      </c>
      <c r="E127" s="220" t="s">
        <v>1590</v>
      </c>
      <c r="F127" s="221" t="s">
        <v>1591</v>
      </c>
      <c r="G127" s="222" t="s">
        <v>1430</v>
      </c>
      <c r="H127" s="223">
        <v>3</v>
      </c>
      <c r="I127" s="224"/>
      <c r="J127" s="225">
        <f>ROUND(I127*H127,2)</f>
        <v>0</v>
      </c>
      <c r="K127" s="221" t="s">
        <v>1431</v>
      </c>
      <c r="L127" s="44"/>
      <c r="M127" s="226" t="s">
        <v>19</v>
      </c>
      <c r="N127" s="227" t="s">
        <v>40</v>
      </c>
      <c r="O127" s="84"/>
      <c r="P127" s="215">
        <f>O127*H127</f>
        <v>0</v>
      </c>
      <c r="Q127" s="215">
        <v>2.2563399999999998</v>
      </c>
      <c r="R127" s="215">
        <f>Q127*H127</f>
        <v>6.7690199999999994</v>
      </c>
      <c r="S127" s="215">
        <v>0</v>
      </c>
      <c r="T127" s="21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7" t="s">
        <v>160</v>
      </c>
      <c r="AT127" s="217" t="s">
        <v>162</v>
      </c>
      <c r="AU127" s="217" t="s">
        <v>78</v>
      </c>
      <c r="AY127" s="17" t="s">
        <v>153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7" t="s">
        <v>76</v>
      </c>
      <c r="BK127" s="218">
        <f>ROUND(I127*H127,2)</f>
        <v>0</v>
      </c>
      <c r="BL127" s="17" t="s">
        <v>160</v>
      </c>
      <c r="BM127" s="217" t="s">
        <v>1592</v>
      </c>
    </row>
    <row r="128" s="2" customFormat="1" ht="33" customHeight="1">
      <c r="A128" s="38"/>
      <c r="B128" s="39"/>
      <c r="C128" s="219" t="s">
        <v>268</v>
      </c>
      <c r="D128" s="219" t="s">
        <v>162</v>
      </c>
      <c r="E128" s="220" t="s">
        <v>1593</v>
      </c>
      <c r="F128" s="221" t="s">
        <v>1594</v>
      </c>
      <c r="G128" s="222" t="s">
        <v>1449</v>
      </c>
      <c r="H128" s="223">
        <v>5</v>
      </c>
      <c r="I128" s="224"/>
      <c r="J128" s="225">
        <f>ROUND(I128*H128,2)</f>
        <v>0</v>
      </c>
      <c r="K128" s="221" t="s">
        <v>1431</v>
      </c>
      <c r="L128" s="44"/>
      <c r="M128" s="226" t="s">
        <v>19</v>
      </c>
      <c r="N128" s="227" t="s">
        <v>40</v>
      </c>
      <c r="O128" s="84"/>
      <c r="P128" s="215">
        <f>O128*H128</f>
        <v>0</v>
      </c>
      <c r="Q128" s="215">
        <v>0.093359999999999999</v>
      </c>
      <c r="R128" s="215">
        <f>Q128*H128</f>
        <v>0.46679999999999999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160</v>
      </c>
      <c r="AT128" s="217" t="s">
        <v>162</v>
      </c>
      <c r="AU128" s="217" t="s">
        <v>78</v>
      </c>
      <c r="AY128" s="17" t="s">
        <v>153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76</v>
      </c>
      <c r="BK128" s="218">
        <f>ROUND(I128*H128,2)</f>
        <v>0</v>
      </c>
      <c r="BL128" s="17" t="s">
        <v>160</v>
      </c>
      <c r="BM128" s="217" t="s">
        <v>1595</v>
      </c>
    </row>
    <row r="129" s="2" customFormat="1">
      <c r="A129" s="38"/>
      <c r="B129" s="39"/>
      <c r="C129" s="219" t="s">
        <v>272</v>
      </c>
      <c r="D129" s="219" t="s">
        <v>162</v>
      </c>
      <c r="E129" s="220" t="s">
        <v>1596</v>
      </c>
      <c r="F129" s="221" t="s">
        <v>1597</v>
      </c>
      <c r="G129" s="222" t="s">
        <v>169</v>
      </c>
      <c r="H129" s="223">
        <v>1</v>
      </c>
      <c r="I129" s="224"/>
      <c r="J129" s="225">
        <f>ROUND(I129*H129,2)</f>
        <v>0</v>
      </c>
      <c r="K129" s="221" t="s">
        <v>1431</v>
      </c>
      <c r="L129" s="44"/>
      <c r="M129" s="226" t="s">
        <v>19</v>
      </c>
      <c r="N129" s="227" t="s">
        <v>40</v>
      </c>
      <c r="O129" s="84"/>
      <c r="P129" s="215">
        <f>O129*H129</f>
        <v>0</v>
      </c>
      <c r="Q129" s="215">
        <v>0.44169999999999998</v>
      </c>
      <c r="R129" s="215">
        <f>Q129*H129</f>
        <v>0.44169999999999998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160</v>
      </c>
      <c r="AT129" s="217" t="s">
        <v>162</v>
      </c>
      <c r="AU129" s="217" t="s">
        <v>78</v>
      </c>
      <c r="AY129" s="17" t="s">
        <v>153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7" t="s">
        <v>76</v>
      </c>
      <c r="BK129" s="218">
        <f>ROUND(I129*H129,2)</f>
        <v>0</v>
      </c>
      <c r="BL129" s="17" t="s">
        <v>160</v>
      </c>
      <c r="BM129" s="217" t="s">
        <v>1598</v>
      </c>
    </row>
    <row r="130" s="2" customFormat="1" ht="16.5" customHeight="1">
      <c r="A130" s="38"/>
      <c r="B130" s="39"/>
      <c r="C130" s="205" t="s">
        <v>276</v>
      </c>
      <c r="D130" s="205" t="s">
        <v>154</v>
      </c>
      <c r="E130" s="206" t="s">
        <v>1599</v>
      </c>
      <c r="F130" s="207" t="s">
        <v>1600</v>
      </c>
      <c r="G130" s="208" t="s">
        <v>1430</v>
      </c>
      <c r="H130" s="209">
        <v>7</v>
      </c>
      <c r="I130" s="210"/>
      <c r="J130" s="211">
        <f>ROUND(I130*H130,2)</f>
        <v>0</v>
      </c>
      <c r="K130" s="207" t="s">
        <v>1431</v>
      </c>
      <c r="L130" s="212"/>
      <c r="M130" s="213" t="s">
        <v>19</v>
      </c>
      <c r="N130" s="214" t="s">
        <v>40</v>
      </c>
      <c r="O130" s="84"/>
      <c r="P130" s="215">
        <f>O130*H130</f>
        <v>0</v>
      </c>
      <c r="Q130" s="215">
        <v>2.234</v>
      </c>
      <c r="R130" s="215">
        <f>Q130*H130</f>
        <v>15.638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159</v>
      </c>
      <c r="AT130" s="217" t="s">
        <v>154</v>
      </c>
      <c r="AU130" s="217" t="s">
        <v>78</v>
      </c>
      <c r="AY130" s="17" t="s">
        <v>153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7" t="s">
        <v>76</v>
      </c>
      <c r="BK130" s="218">
        <f>ROUND(I130*H130,2)</f>
        <v>0</v>
      </c>
      <c r="BL130" s="17" t="s">
        <v>160</v>
      </c>
      <c r="BM130" s="217" t="s">
        <v>1601</v>
      </c>
    </row>
    <row r="131" s="2" customFormat="1">
      <c r="A131" s="38"/>
      <c r="B131" s="39"/>
      <c r="C131" s="219" t="s">
        <v>280</v>
      </c>
      <c r="D131" s="219" t="s">
        <v>162</v>
      </c>
      <c r="E131" s="220" t="s">
        <v>1602</v>
      </c>
      <c r="F131" s="221" t="s">
        <v>1603</v>
      </c>
      <c r="G131" s="222" t="s">
        <v>1449</v>
      </c>
      <c r="H131" s="223">
        <v>250</v>
      </c>
      <c r="I131" s="224"/>
      <c r="J131" s="225">
        <f>ROUND(I131*H131,2)</f>
        <v>0</v>
      </c>
      <c r="K131" s="221" t="s">
        <v>1431</v>
      </c>
      <c r="L131" s="44"/>
      <c r="M131" s="226" t="s">
        <v>19</v>
      </c>
      <c r="N131" s="227" t="s">
        <v>40</v>
      </c>
      <c r="O131" s="84"/>
      <c r="P131" s="215">
        <f>O131*H131</f>
        <v>0</v>
      </c>
      <c r="Q131" s="215">
        <v>0.00013999999999999999</v>
      </c>
      <c r="R131" s="215">
        <f>Q131*H131</f>
        <v>0.034999999999999996</v>
      </c>
      <c r="S131" s="215">
        <v>0</v>
      </c>
      <c r="T131" s="21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7" t="s">
        <v>160</v>
      </c>
      <c r="AT131" s="217" t="s">
        <v>162</v>
      </c>
      <c r="AU131" s="217" t="s">
        <v>78</v>
      </c>
      <c r="AY131" s="17" t="s">
        <v>153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7" t="s">
        <v>76</v>
      </c>
      <c r="BK131" s="218">
        <f>ROUND(I131*H131,2)</f>
        <v>0</v>
      </c>
      <c r="BL131" s="17" t="s">
        <v>160</v>
      </c>
      <c r="BM131" s="217" t="s">
        <v>1604</v>
      </c>
    </row>
    <row r="132" s="2" customFormat="1" ht="21.75" customHeight="1">
      <c r="A132" s="38"/>
      <c r="B132" s="39"/>
      <c r="C132" s="219" t="s">
        <v>284</v>
      </c>
      <c r="D132" s="219" t="s">
        <v>162</v>
      </c>
      <c r="E132" s="220" t="s">
        <v>1605</v>
      </c>
      <c r="F132" s="221" t="s">
        <v>1606</v>
      </c>
      <c r="G132" s="222" t="s">
        <v>1449</v>
      </c>
      <c r="H132" s="223">
        <v>250</v>
      </c>
      <c r="I132" s="224"/>
      <c r="J132" s="225">
        <f>ROUND(I132*H132,2)</f>
        <v>0</v>
      </c>
      <c r="K132" s="221" t="s">
        <v>1431</v>
      </c>
      <c r="L132" s="44"/>
      <c r="M132" s="226" t="s">
        <v>19</v>
      </c>
      <c r="N132" s="227" t="s">
        <v>40</v>
      </c>
      <c r="O132" s="84"/>
      <c r="P132" s="215">
        <f>O132*H132</f>
        <v>0</v>
      </c>
      <c r="Q132" s="215">
        <v>0</v>
      </c>
      <c r="R132" s="215">
        <f>Q132*H132</f>
        <v>0</v>
      </c>
      <c r="S132" s="215">
        <v>0.050000000000000003</v>
      </c>
      <c r="T132" s="216">
        <f>S132*H132</f>
        <v>12.5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160</v>
      </c>
      <c r="AT132" s="217" t="s">
        <v>162</v>
      </c>
      <c r="AU132" s="217" t="s">
        <v>78</v>
      </c>
      <c r="AY132" s="17" t="s">
        <v>153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7" t="s">
        <v>76</v>
      </c>
      <c r="BK132" s="218">
        <f>ROUND(I132*H132,2)</f>
        <v>0</v>
      </c>
      <c r="BL132" s="17" t="s">
        <v>160</v>
      </c>
      <c r="BM132" s="217" t="s">
        <v>1607</v>
      </c>
    </row>
    <row r="133" s="2" customFormat="1" ht="21.75" customHeight="1">
      <c r="A133" s="38"/>
      <c r="B133" s="39"/>
      <c r="C133" s="219" t="s">
        <v>288</v>
      </c>
      <c r="D133" s="219" t="s">
        <v>162</v>
      </c>
      <c r="E133" s="220" t="s">
        <v>1608</v>
      </c>
      <c r="F133" s="221" t="s">
        <v>1609</v>
      </c>
      <c r="G133" s="222" t="s">
        <v>1449</v>
      </c>
      <c r="H133" s="223">
        <v>70</v>
      </c>
      <c r="I133" s="224"/>
      <c r="J133" s="225">
        <f>ROUND(I133*H133,2)</f>
        <v>0</v>
      </c>
      <c r="K133" s="221" t="s">
        <v>1431</v>
      </c>
      <c r="L133" s="44"/>
      <c r="M133" s="226" t="s">
        <v>19</v>
      </c>
      <c r="N133" s="227" t="s">
        <v>40</v>
      </c>
      <c r="O133" s="84"/>
      <c r="P133" s="215">
        <f>O133*H133</f>
        <v>0</v>
      </c>
      <c r="Q133" s="215">
        <v>0.0053400000000000001</v>
      </c>
      <c r="R133" s="215">
        <f>Q133*H133</f>
        <v>0.37380000000000002</v>
      </c>
      <c r="S133" s="215">
        <v>0</v>
      </c>
      <c r="T133" s="21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160</v>
      </c>
      <c r="AT133" s="217" t="s">
        <v>162</v>
      </c>
      <c r="AU133" s="217" t="s">
        <v>78</v>
      </c>
      <c r="AY133" s="17" t="s">
        <v>153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7" t="s">
        <v>76</v>
      </c>
      <c r="BK133" s="218">
        <f>ROUND(I133*H133,2)</f>
        <v>0</v>
      </c>
      <c r="BL133" s="17" t="s">
        <v>160</v>
      </c>
      <c r="BM133" s="217" t="s">
        <v>1610</v>
      </c>
    </row>
    <row r="134" s="11" customFormat="1" ht="22.8" customHeight="1">
      <c r="A134" s="11"/>
      <c r="B134" s="191"/>
      <c r="C134" s="192"/>
      <c r="D134" s="193" t="s">
        <v>68</v>
      </c>
      <c r="E134" s="246" t="s">
        <v>192</v>
      </c>
      <c r="F134" s="246" t="s">
        <v>1611</v>
      </c>
      <c r="G134" s="192"/>
      <c r="H134" s="192"/>
      <c r="I134" s="195"/>
      <c r="J134" s="247">
        <f>BK134</f>
        <v>0</v>
      </c>
      <c r="K134" s="192"/>
      <c r="L134" s="197"/>
      <c r="M134" s="198"/>
      <c r="N134" s="199"/>
      <c r="O134" s="199"/>
      <c r="P134" s="200">
        <f>SUM(P135:P146)</f>
        <v>0</v>
      </c>
      <c r="Q134" s="199"/>
      <c r="R134" s="200">
        <f>SUM(R135:R146)</f>
        <v>0.0062500000000000003</v>
      </c>
      <c r="S134" s="199"/>
      <c r="T134" s="201">
        <f>SUM(T135:T146)</f>
        <v>3.5727000000000002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02" t="s">
        <v>76</v>
      </c>
      <c r="AT134" s="203" t="s">
        <v>68</v>
      </c>
      <c r="AU134" s="203" t="s">
        <v>76</v>
      </c>
      <c r="AY134" s="202" t="s">
        <v>153</v>
      </c>
      <c r="BK134" s="204">
        <f>SUM(BK135:BK146)</f>
        <v>0</v>
      </c>
    </row>
    <row r="135" s="2" customFormat="1">
      <c r="A135" s="38"/>
      <c r="B135" s="39"/>
      <c r="C135" s="219" t="s">
        <v>292</v>
      </c>
      <c r="D135" s="219" t="s">
        <v>162</v>
      </c>
      <c r="E135" s="220" t="s">
        <v>1612</v>
      </c>
      <c r="F135" s="221" t="s">
        <v>1613</v>
      </c>
      <c r="G135" s="222" t="s">
        <v>1449</v>
      </c>
      <c r="H135" s="223">
        <v>25</v>
      </c>
      <c r="I135" s="224"/>
      <c r="J135" s="225">
        <f>ROUND(I135*H135,2)</f>
        <v>0</v>
      </c>
      <c r="K135" s="221" t="s">
        <v>1431</v>
      </c>
      <c r="L135" s="44"/>
      <c r="M135" s="226" t="s">
        <v>19</v>
      </c>
      <c r="N135" s="227" t="s">
        <v>40</v>
      </c>
      <c r="O135" s="84"/>
      <c r="P135" s="215">
        <f>O135*H135</f>
        <v>0</v>
      </c>
      <c r="Q135" s="215">
        <v>0.00021000000000000001</v>
      </c>
      <c r="R135" s="215">
        <f>Q135*H135</f>
        <v>0.0052500000000000003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160</v>
      </c>
      <c r="AT135" s="217" t="s">
        <v>162</v>
      </c>
      <c r="AU135" s="217" t="s">
        <v>78</v>
      </c>
      <c r="AY135" s="17" t="s">
        <v>153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76</v>
      </c>
      <c r="BK135" s="218">
        <f>ROUND(I135*H135,2)</f>
        <v>0</v>
      </c>
      <c r="BL135" s="17" t="s">
        <v>160</v>
      </c>
      <c r="BM135" s="217" t="s">
        <v>1614</v>
      </c>
    </row>
    <row r="136" s="2" customFormat="1">
      <c r="A136" s="38"/>
      <c r="B136" s="39"/>
      <c r="C136" s="219" t="s">
        <v>296</v>
      </c>
      <c r="D136" s="219" t="s">
        <v>162</v>
      </c>
      <c r="E136" s="220" t="s">
        <v>1615</v>
      </c>
      <c r="F136" s="221" t="s">
        <v>1616</v>
      </c>
      <c r="G136" s="222" t="s">
        <v>1449</v>
      </c>
      <c r="H136" s="223">
        <v>25</v>
      </c>
      <c r="I136" s="224"/>
      <c r="J136" s="225">
        <f>ROUND(I136*H136,2)</f>
        <v>0</v>
      </c>
      <c r="K136" s="221" t="s">
        <v>1431</v>
      </c>
      <c r="L136" s="44"/>
      <c r="M136" s="226" t="s">
        <v>19</v>
      </c>
      <c r="N136" s="227" t="s">
        <v>40</v>
      </c>
      <c r="O136" s="84"/>
      <c r="P136" s="215">
        <f>O136*H136</f>
        <v>0</v>
      </c>
      <c r="Q136" s="215">
        <v>4.0000000000000003E-05</v>
      </c>
      <c r="R136" s="215">
        <f>Q136*H136</f>
        <v>0.001</v>
      </c>
      <c r="S136" s="215">
        <v>0</v>
      </c>
      <c r="T136" s="21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7" t="s">
        <v>160</v>
      </c>
      <c r="AT136" s="217" t="s">
        <v>162</v>
      </c>
      <c r="AU136" s="217" t="s">
        <v>78</v>
      </c>
      <c r="AY136" s="17" t="s">
        <v>153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7" t="s">
        <v>76</v>
      </c>
      <c r="BK136" s="218">
        <f>ROUND(I136*H136,2)</f>
        <v>0</v>
      </c>
      <c r="BL136" s="17" t="s">
        <v>160</v>
      </c>
      <c r="BM136" s="217" t="s">
        <v>1617</v>
      </c>
    </row>
    <row r="137" s="2" customFormat="1">
      <c r="A137" s="38"/>
      <c r="B137" s="39"/>
      <c r="C137" s="219" t="s">
        <v>300</v>
      </c>
      <c r="D137" s="219" t="s">
        <v>162</v>
      </c>
      <c r="E137" s="220" t="s">
        <v>1618</v>
      </c>
      <c r="F137" s="221" t="s">
        <v>1619</v>
      </c>
      <c r="G137" s="222" t="s">
        <v>1449</v>
      </c>
      <c r="H137" s="223">
        <v>2.5</v>
      </c>
      <c r="I137" s="224"/>
      <c r="J137" s="225">
        <f>ROUND(I137*H137,2)</f>
        <v>0</v>
      </c>
      <c r="K137" s="221" t="s">
        <v>1431</v>
      </c>
      <c r="L137" s="44"/>
      <c r="M137" s="226" t="s">
        <v>19</v>
      </c>
      <c r="N137" s="227" t="s">
        <v>40</v>
      </c>
      <c r="O137" s="84"/>
      <c r="P137" s="215">
        <f>O137*H137</f>
        <v>0</v>
      </c>
      <c r="Q137" s="215">
        <v>0</v>
      </c>
      <c r="R137" s="215">
        <f>Q137*H137</f>
        <v>0</v>
      </c>
      <c r="S137" s="215">
        <v>0.26100000000000001</v>
      </c>
      <c r="T137" s="216">
        <f>S137*H137</f>
        <v>0.65250000000000008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7" t="s">
        <v>160</v>
      </c>
      <c r="AT137" s="217" t="s">
        <v>162</v>
      </c>
      <c r="AU137" s="217" t="s">
        <v>78</v>
      </c>
      <c r="AY137" s="17" t="s">
        <v>153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7" t="s">
        <v>76</v>
      </c>
      <c r="BK137" s="218">
        <f>ROUND(I137*H137,2)</f>
        <v>0</v>
      </c>
      <c r="BL137" s="17" t="s">
        <v>160</v>
      </c>
      <c r="BM137" s="217" t="s">
        <v>1620</v>
      </c>
    </row>
    <row r="138" s="2" customFormat="1">
      <c r="A138" s="38"/>
      <c r="B138" s="39"/>
      <c r="C138" s="219" t="s">
        <v>304</v>
      </c>
      <c r="D138" s="219" t="s">
        <v>162</v>
      </c>
      <c r="E138" s="220" t="s">
        <v>1621</v>
      </c>
      <c r="F138" s="221" t="s">
        <v>1622</v>
      </c>
      <c r="G138" s="222" t="s">
        <v>1449</v>
      </c>
      <c r="H138" s="223">
        <v>8.1999999999999993</v>
      </c>
      <c r="I138" s="224"/>
      <c r="J138" s="225">
        <f>ROUND(I138*H138,2)</f>
        <v>0</v>
      </c>
      <c r="K138" s="221" t="s">
        <v>1431</v>
      </c>
      <c r="L138" s="44"/>
      <c r="M138" s="226" t="s">
        <v>19</v>
      </c>
      <c r="N138" s="227" t="s">
        <v>40</v>
      </c>
      <c r="O138" s="84"/>
      <c r="P138" s="215">
        <f>O138*H138</f>
        <v>0</v>
      </c>
      <c r="Q138" s="215">
        <v>0</v>
      </c>
      <c r="R138" s="215">
        <f>Q138*H138</f>
        <v>0</v>
      </c>
      <c r="S138" s="215">
        <v>0.062</v>
      </c>
      <c r="T138" s="216">
        <f>S138*H138</f>
        <v>0.50839999999999996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160</v>
      </c>
      <c r="AT138" s="217" t="s">
        <v>162</v>
      </c>
      <c r="AU138" s="217" t="s">
        <v>78</v>
      </c>
      <c r="AY138" s="17" t="s">
        <v>153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76</v>
      </c>
      <c r="BK138" s="218">
        <f>ROUND(I138*H138,2)</f>
        <v>0</v>
      </c>
      <c r="BL138" s="17" t="s">
        <v>160</v>
      </c>
      <c r="BM138" s="217" t="s">
        <v>1623</v>
      </c>
    </row>
    <row r="139" s="2" customFormat="1">
      <c r="A139" s="38"/>
      <c r="B139" s="39"/>
      <c r="C139" s="219" t="s">
        <v>308</v>
      </c>
      <c r="D139" s="219" t="s">
        <v>162</v>
      </c>
      <c r="E139" s="220" t="s">
        <v>1624</v>
      </c>
      <c r="F139" s="221" t="s">
        <v>1625</v>
      </c>
      <c r="G139" s="222" t="s">
        <v>1449</v>
      </c>
      <c r="H139" s="223">
        <v>4.5999999999999996</v>
      </c>
      <c r="I139" s="224"/>
      <c r="J139" s="225">
        <f>ROUND(I139*H139,2)</f>
        <v>0</v>
      </c>
      <c r="K139" s="221" t="s">
        <v>1431</v>
      </c>
      <c r="L139" s="44"/>
      <c r="M139" s="226" t="s">
        <v>19</v>
      </c>
      <c r="N139" s="227" t="s">
        <v>40</v>
      </c>
      <c r="O139" s="84"/>
      <c r="P139" s="215">
        <f>O139*H139</f>
        <v>0</v>
      </c>
      <c r="Q139" s="215">
        <v>0</v>
      </c>
      <c r="R139" s="215">
        <f>Q139*H139</f>
        <v>0</v>
      </c>
      <c r="S139" s="215">
        <v>0.087999999999999995</v>
      </c>
      <c r="T139" s="216">
        <f>S139*H139</f>
        <v>0.40479999999999994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7" t="s">
        <v>160</v>
      </c>
      <c r="AT139" s="217" t="s">
        <v>162</v>
      </c>
      <c r="AU139" s="217" t="s">
        <v>78</v>
      </c>
      <c r="AY139" s="17" t="s">
        <v>153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7" t="s">
        <v>76</v>
      </c>
      <c r="BK139" s="218">
        <f>ROUND(I139*H139,2)</f>
        <v>0</v>
      </c>
      <c r="BL139" s="17" t="s">
        <v>160</v>
      </c>
      <c r="BM139" s="217" t="s">
        <v>1626</v>
      </c>
    </row>
    <row r="140" s="2" customFormat="1">
      <c r="A140" s="38"/>
      <c r="B140" s="39"/>
      <c r="C140" s="219" t="s">
        <v>315</v>
      </c>
      <c r="D140" s="219" t="s">
        <v>162</v>
      </c>
      <c r="E140" s="220" t="s">
        <v>1627</v>
      </c>
      <c r="F140" s="221" t="s">
        <v>1628</v>
      </c>
      <c r="G140" s="222" t="s">
        <v>169</v>
      </c>
      <c r="H140" s="223">
        <v>2</v>
      </c>
      <c r="I140" s="224"/>
      <c r="J140" s="225">
        <f>ROUND(I140*H140,2)</f>
        <v>0</v>
      </c>
      <c r="K140" s="221" t="s">
        <v>1431</v>
      </c>
      <c r="L140" s="44"/>
      <c r="M140" s="226" t="s">
        <v>19</v>
      </c>
      <c r="N140" s="227" t="s">
        <v>40</v>
      </c>
      <c r="O140" s="84"/>
      <c r="P140" s="215">
        <f>O140*H140</f>
        <v>0</v>
      </c>
      <c r="Q140" s="215">
        <v>0</v>
      </c>
      <c r="R140" s="215">
        <f>Q140*H140</f>
        <v>0</v>
      </c>
      <c r="S140" s="215">
        <v>0.0080000000000000002</v>
      </c>
      <c r="T140" s="216">
        <f>S140*H140</f>
        <v>0.016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7" t="s">
        <v>160</v>
      </c>
      <c r="AT140" s="217" t="s">
        <v>162</v>
      </c>
      <c r="AU140" s="217" t="s">
        <v>78</v>
      </c>
      <c r="AY140" s="17" t="s">
        <v>153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7" t="s">
        <v>76</v>
      </c>
      <c r="BK140" s="218">
        <f>ROUND(I140*H140,2)</f>
        <v>0</v>
      </c>
      <c r="BL140" s="17" t="s">
        <v>160</v>
      </c>
      <c r="BM140" s="217" t="s">
        <v>1629</v>
      </c>
    </row>
    <row r="141" s="2" customFormat="1">
      <c r="A141" s="38"/>
      <c r="B141" s="39"/>
      <c r="C141" s="219" t="s">
        <v>319</v>
      </c>
      <c r="D141" s="219" t="s">
        <v>162</v>
      </c>
      <c r="E141" s="220" t="s">
        <v>1630</v>
      </c>
      <c r="F141" s="221" t="s">
        <v>1631</v>
      </c>
      <c r="G141" s="222" t="s">
        <v>169</v>
      </c>
      <c r="H141" s="223">
        <v>4</v>
      </c>
      <c r="I141" s="224"/>
      <c r="J141" s="225">
        <f>ROUND(I141*H141,2)</f>
        <v>0</v>
      </c>
      <c r="K141" s="221" t="s">
        <v>1431</v>
      </c>
      <c r="L141" s="44"/>
      <c r="M141" s="226" t="s">
        <v>19</v>
      </c>
      <c r="N141" s="227" t="s">
        <v>40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0.073999999999999996</v>
      </c>
      <c r="T141" s="216">
        <f>S141*H141</f>
        <v>0.29599999999999999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160</v>
      </c>
      <c r="AT141" s="217" t="s">
        <v>162</v>
      </c>
      <c r="AU141" s="217" t="s">
        <v>78</v>
      </c>
      <c r="AY141" s="17" t="s">
        <v>153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76</v>
      </c>
      <c r="BK141" s="218">
        <f>ROUND(I141*H141,2)</f>
        <v>0</v>
      </c>
      <c r="BL141" s="17" t="s">
        <v>160</v>
      </c>
      <c r="BM141" s="217" t="s">
        <v>1632</v>
      </c>
    </row>
    <row r="142" s="2" customFormat="1">
      <c r="A142" s="38"/>
      <c r="B142" s="39"/>
      <c r="C142" s="219" t="s">
        <v>323</v>
      </c>
      <c r="D142" s="219" t="s">
        <v>162</v>
      </c>
      <c r="E142" s="220" t="s">
        <v>1633</v>
      </c>
      <c r="F142" s="221" t="s">
        <v>1634</v>
      </c>
      <c r="G142" s="222" t="s">
        <v>169</v>
      </c>
      <c r="H142" s="223">
        <v>4</v>
      </c>
      <c r="I142" s="224"/>
      <c r="J142" s="225">
        <f>ROUND(I142*H142,2)</f>
        <v>0</v>
      </c>
      <c r="K142" s="221" t="s">
        <v>1431</v>
      </c>
      <c r="L142" s="44"/>
      <c r="M142" s="226" t="s">
        <v>19</v>
      </c>
      <c r="N142" s="227" t="s">
        <v>40</v>
      </c>
      <c r="O142" s="84"/>
      <c r="P142" s="215">
        <f>O142*H142</f>
        <v>0</v>
      </c>
      <c r="Q142" s="215">
        <v>0</v>
      </c>
      <c r="R142" s="215">
        <f>Q142*H142</f>
        <v>0</v>
      </c>
      <c r="S142" s="215">
        <v>0.20699999999999999</v>
      </c>
      <c r="T142" s="216">
        <f>S142*H142</f>
        <v>0.82799999999999996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160</v>
      </c>
      <c r="AT142" s="217" t="s">
        <v>162</v>
      </c>
      <c r="AU142" s="217" t="s">
        <v>78</v>
      </c>
      <c r="AY142" s="17" t="s">
        <v>153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76</v>
      </c>
      <c r="BK142" s="218">
        <f>ROUND(I142*H142,2)</f>
        <v>0</v>
      </c>
      <c r="BL142" s="17" t="s">
        <v>160</v>
      </c>
      <c r="BM142" s="217" t="s">
        <v>1635</v>
      </c>
    </row>
    <row r="143" s="2" customFormat="1">
      <c r="A143" s="38"/>
      <c r="B143" s="39"/>
      <c r="C143" s="219" t="s">
        <v>327</v>
      </c>
      <c r="D143" s="219" t="s">
        <v>162</v>
      </c>
      <c r="E143" s="220" t="s">
        <v>1636</v>
      </c>
      <c r="F143" s="221" t="s">
        <v>1637</v>
      </c>
      <c r="G143" s="222" t="s">
        <v>169</v>
      </c>
      <c r="H143" s="223">
        <v>4</v>
      </c>
      <c r="I143" s="224"/>
      <c r="J143" s="225">
        <f>ROUND(I143*H143,2)</f>
        <v>0</v>
      </c>
      <c r="K143" s="221" t="s">
        <v>1431</v>
      </c>
      <c r="L143" s="44"/>
      <c r="M143" s="226" t="s">
        <v>19</v>
      </c>
      <c r="N143" s="227" t="s">
        <v>40</v>
      </c>
      <c r="O143" s="84"/>
      <c r="P143" s="215">
        <f>O143*H143</f>
        <v>0</v>
      </c>
      <c r="Q143" s="215">
        <v>0</v>
      </c>
      <c r="R143" s="215">
        <f>Q143*H143</f>
        <v>0</v>
      </c>
      <c r="S143" s="215">
        <v>0.089999999999999997</v>
      </c>
      <c r="T143" s="216">
        <f>S143*H143</f>
        <v>0.35999999999999999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7" t="s">
        <v>160</v>
      </c>
      <c r="AT143" s="217" t="s">
        <v>162</v>
      </c>
      <c r="AU143" s="217" t="s">
        <v>78</v>
      </c>
      <c r="AY143" s="17" t="s">
        <v>153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7" t="s">
        <v>76</v>
      </c>
      <c r="BK143" s="218">
        <f>ROUND(I143*H143,2)</f>
        <v>0</v>
      </c>
      <c r="BL143" s="17" t="s">
        <v>160</v>
      </c>
      <c r="BM143" s="217" t="s">
        <v>1638</v>
      </c>
    </row>
    <row r="144" s="2" customFormat="1" ht="21.75" customHeight="1">
      <c r="A144" s="38"/>
      <c r="B144" s="39"/>
      <c r="C144" s="219" t="s">
        <v>331</v>
      </c>
      <c r="D144" s="219" t="s">
        <v>162</v>
      </c>
      <c r="E144" s="220" t="s">
        <v>1639</v>
      </c>
      <c r="F144" s="221" t="s">
        <v>1640</v>
      </c>
      <c r="G144" s="222" t="s">
        <v>157</v>
      </c>
      <c r="H144" s="223">
        <v>25</v>
      </c>
      <c r="I144" s="224"/>
      <c r="J144" s="225">
        <f>ROUND(I144*H144,2)</f>
        <v>0</v>
      </c>
      <c r="K144" s="221" t="s">
        <v>1431</v>
      </c>
      <c r="L144" s="44"/>
      <c r="M144" s="226" t="s">
        <v>19</v>
      </c>
      <c r="N144" s="227" t="s">
        <v>40</v>
      </c>
      <c r="O144" s="84"/>
      <c r="P144" s="215">
        <f>O144*H144</f>
        <v>0</v>
      </c>
      <c r="Q144" s="215">
        <v>0</v>
      </c>
      <c r="R144" s="215">
        <f>Q144*H144</f>
        <v>0</v>
      </c>
      <c r="S144" s="215">
        <v>0.0040000000000000001</v>
      </c>
      <c r="T144" s="216">
        <f>S144*H144</f>
        <v>0.10000000000000001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160</v>
      </c>
      <c r="AT144" s="217" t="s">
        <v>162</v>
      </c>
      <c r="AU144" s="217" t="s">
        <v>78</v>
      </c>
      <c r="AY144" s="17" t="s">
        <v>153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7" t="s">
        <v>76</v>
      </c>
      <c r="BK144" s="218">
        <f>ROUND(I144*H144,2)</f>
        <v>0</v>
      </c>
      <c r="BL144" s="17" t="s">
        <v>160</v>
      </c>
      <c r="BM144" s="217" t="s">
        <v>1641</v>
      </c>
    </row>
    <row r="145" s="2" customFormat="1" ht="21.75" customHeight="1">
      <c r="A145" s="38"/>
      <c r="B145" s="39"/>
      <c r="C145" s="219" t="s">
        <v>335</v>
      </c>
      <c r="D145" s="219" t="s">
        <v>162</v>
      </c>
      <c r="E145" s="220" t="s">
        <v>1642</v>
      </c>
      <c r="F145" s="221" t="s">
        <v>1643</v>
      </c>
      <c r="G145" s="222" t="s">
        <v>157</v>
      </c>
      <c r="H145" s="223">
        <v>15</v>
      </c>
      <c r="I145" s="224"/>
      <c r="J145" s="225">
        <f>ROUND(I145*H145,2)</f>
        <v>0</v>
      </c>
      <c r="K145" s="221" t="s">
        <v>1431</v>
      </c>
      <c r="L145" s="44"/>
      <c r="M145" s="226" t="s">
        <v>19</v>
      </c>
      <c r="N145" s="227" t="s">
        <v>40</v>
      </c>
      <c r="O145" s="84"/>
      <c r="P145" s="215">
        <f>O145*H145</f>
        <v>0</v>
      </c>
      <c r="Q145" s="215">
        <v>0</v>
      </c>
      <c r="R145" s="215">
        <f>Q145*H145</f>
        <v>0</v>
      </c>
      <c r="S145" s="215">
        <v>0.0089999999999999993</v>
      </c>
      <c r="T145" s="216">
        <f>S145*H145</f>
        <v>0.13499999999999998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160</v>
      </c>
      <c r="AT145" s="217" t="s">
        <v>162</v>
      </c>
      <c r="AU145" s="217" t="s">
        <v>78</v>
      </c>
      <c r="AY145" s="17" t="s">
        <v>153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7" t="s">
        <v>76</v>
      </c>
      <c r="BK145" s="218">
        <f>ROUND(I145*H145,2)</f>
        <v>0</v>
      </c>
      <c r="BL145" s="17" t="s">
        <v>160</v>
      </c>
      <c r="BM145" s="217" t="s">
        <v>1644</v>
      </c>
    </row>
    <row r="146" s="2" customFormat="1">
      <c r="A146" s="38"/>
      <c r="B146" s="39"/>
      <c r="C146" s="219" t="s">
        <v>339</v>
      </c>
      <c r="D146" s="219" t="s">
        <v>162</v>
      </c>
      <c r="E146" s="220" t="s">
        <v>1645</v>
      </c>
      <c r="F146" s="221" t="s">
        <v>1646</v>
      </c>
      <c r="G146" s="222" t="s">
        <v>1449</v>
      </c>
      <c r="H146" s="223">
        <v>4</v>
      </c>
      <c r="I146" s="224"/>
      <c r="J146" s="225">
        <f>ROUND(I146*H146,2)</f>
        <v>0</v>
      </c>
      <c r="K146" s="221" t="s">
        <v>1431</v>
      </c>
      <c r="L146" s="44"/>
      <c r="M146" s="226" t="s">
        <v>19</v>
      </c>
      <c r="N146" s="227" t="s">
        <v>40</v>
      </c>
      <c r="O146" s="84"/>
      <c r="P146" s="215">
        <f>O146*H146</f>
        <v>0</v>
      </c>
      <c r="Q146" s="215">
        <v>0</v>
      </c>
      <c r="R146" s="215">
        <f>Q146*H146</f>
        <v>0</v>
      </c>
      <c r="S146" s="215">
        <v>0.068000000000000005</v>
      </c>
      <c r="T146" s="216">
        <f>S146*H146</f>
        <v>0.27200000000000002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7" t="s">
        <v>160</v>
      </c>
      <c r="AT146" s="217" t="s">
        <v>162</v>
      </c>
      <c r="AU146" s="217" t="s">
        <v>78</v>
      </c>
      <c r="AY146" s="17" t="s">
        <v>153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7" t="s">
        <v>76</v>
      </c>
      <c r="BK146" s="218">
        <f>ROUND(I146*H146,2)</f>
        <v>0</v>
      </c>
      <c r="BL146" s="17" t="s">
        <v>160</v>
      </c>
      <c r="BM146" s="217" t="s">
        <v>1647</v>
      </c>
    </row>
    <row r="147" s="11" customFormat="1" ht="22.8" customHeight="1">
      <c r="A147" s="11"/>
      <c r="B147" s="191"/>
      <c r="C147" s="192"/>
      <c r="D147" s="193" t="s">
        <v>68</v>
      </c>
      <c r="E147" s="246" t="s">
        <v>1648</v>
      </c>
      <c r="F147" s="246" t="s">
        <v>1649</v>
      </c>
      <c r="G147" s="192"/>
      <c r="H147" s="192"/>
      <c r="I147" s="195"/>
      <c r="J147" s="247">
        <f>BK147</f>
        <v>0</v>
      </c>
      <c r="K147" s="192"/>
      <c r="L147" s="197"/>
      <c r="M147" s="198"/>
      <c r="N147" s="199"/>
      <c r="O147" s="199"/>
      <c r="P147" s="200">
        <f>SUM(P148:P151)</f>
        <v>0</v>
      </c>
      <c r="Q147" s="199"/>
      <c r="R147" s="200">
        <f>SUM(R148:R151)</f>
        <v>0</v>
      </c>
      <c r="S147" s="199"/>
      <c r="T147" s="201">
        <f>SUM(T148:T151)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02" t="s">
        <v>76</v>
      </c>
      <c r="AT147" s="203" t="s">
        <v>68</v>
      </c>
      <c r="AU147" s="203" t="s">
        <v>76</v>
      </c>
      <c r="AY147" s="202" t="s">
        <v>153</v>
      </c>
      <c r="BK147" s="204">
        <f>SUM(BK148:BK151)</f>
        <v>0</v>
      </c>
    </row>
    <row r="148" s="2" customFormat="1">
      <c r="A148" s="38"/>
      <c r="B148" s="39"/>
      <c r="C148" s="219" t="s">
        <v>343</v>
      </c>
      <c r="D148" s="219" t="s">
        <v>162</v>
      </c>
      <c r="E148" s="220" t="s">
        <v>1650</v>
      </c>
      <c r="F148" s="221" t="s">
        <v>1651</v>
      </c>
      <c r="G148" s="222" t="s">
        <v>455</v>
      </c>
      <c r="H148" s="223">
        <v>16.073</v>
      </c>
      <c r="I148" s="224"/>
      <c r="J148" s="225">
        <f>ROUND(I148*H148,2)</f>
        <v>0</v>
      </c>
      <c r="K148" s="221" t="s">
        <v>1431</v>
      </c>
      <c r="L148" s="44"/>
      <c r="M148" s="226" t="s">
        <v>19</v>
      </c>
      <c r="N148" s="227" t="s">
        <v>40</v>
      </c>
      <c r="O148" s="84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7" t="s">
        <v>160</v>
      </c>
      <c r="AT148" s="217" t="s">
        <v>162</v>
      </c>
      <c r="AU148" s="217" t="s">
        <v>78</v>
      </c>
      <c r="AY148" s="17" t="s">
        <v>153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7" t="s">
        <v>76</v>
      </c>
      <c r="BK148" s="218">
        <f>ROUND(I148*H148,2)</f>
        <v>0</v>
      </c>
      <c r="BL148" s="17" t="s">
        <v>160</v>
      </c>
      <c r="BM148" s="217" t="s">
        <v>1652</v>
      </c>
    </row>
    <row r="149" s="2" customFormat="1" ht="21.75" customHeight="1">
      <c r="A149" s="38"/>
      <c r="B149" s="39"/>
      <c r="C149" s="219" t="s">
        <v>347</v>
      </c>
      <c r="D149" s="219" t="s">
        <v>162</v>
      </c>
      <c r="E149" s="220" t="s">
        <v>1653</v>
      </c>
      <c r="F149" s="221" t="s">
        <v>1654</v>
      </c>
      <c r="G149" s="222" t="s">
        <v>455</v>
      </c>
      <c r="H149" s="223">
        <v>16.073</v>
      </c>
      <c r="I149" s="224"/>
      <c r="J149" s="225">
        <f>ROUND(I149*H149,2)</f>
        <v>0</v>
      </c>
      <c r="K149" s="221" t="s">
        <v>1431</v>
      </c>
      <c r="L149" s="44"/>
      <c r="M149" s="226" t="s">
        <v>19</v>
      </c>
      <c r="N149" s="227" t="s">
        <v>40</v>
      </c>
      <c r="O149" s="84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7" t="s">
        <v>160</v>
      </c>
      <c r="AT149" s="217" t="s">
        <v>162</v>
      </c>
      <c r="AU149" s="217" t="s">
        <v>78</v>
      </c>
      <c r="AY149" s="17" t="s">
        <v>153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7" t="s">
        <v>76</v>
      </c>
      <c r="BK149" s="218">
        <f>ROUND(I149*H149,2)</f>
        <v>0</v>
      </c>
      <c r="BL149" s="17" t="s">
        <v>160</v>
      </c>
      <c r="BM149" s="217" t="s">
        <v>1655</v>
      </c>
    </row>
    <row r="150" s="2" customFormat="1">
      <c r="A150" s="38"/>
      <c r="B150" s="39"/>
      <c r="C150" s="219" t="s">
        <v>351</v>
      </c>
      <c r="D150" s="219" t="s">
        <v>162</v>
      </c>
      <c r="E150" s="220" t="s">
        <v>1656</v>
      </c>
      <c r="F150" s="221" t="s">
        <v>1657</v>
      </c>
      <c r="G150" s="222" t="s">
        <v>455</v>
      </c>
      <c r="H150" s="223">
        <v>16.073</v>
      </c>
      <c r="I150" s="224"/>
      <c r="J150" s="225">
        <f>ROUND(I150*H150,2)</f>
        <v>0</v>
      </c>
      <c r="K150" s="221" t="s">
        <v>1431</v>
      </c>
      <c r="L150" s="44"/>
      <c r="M150" s="226" t="s">
        <v>19</v>
      </c>
      <c r="N150" s="227" t="s">
        <v>40</v>
      </c>
      <c r="O150" s="84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7" t="s">
        <v>160</v>
      </c>
      <c r="AT150" s="217" t="s">
        <v>162</v>
      </c>
      <c r="AU150" s="217" t="s">
        <v>78</v>
      </c>
      <c r="AY150" s="17" t="s">
        <v>153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7" t="s">
        <v>76</v>
      </c>
      <c r="BK150" s="218">
        <f>ROUND(I150*H150,2)</f>
        <v>0</v>
      </c>
      <c r="BL150" s="17" t="s">
        <v>160</v>
      </c>
      <c r="BM150" s="217" t="s">
        <v>1658</v>
      </c>
    </row>
    <row r="151" s="2" customFormat="1">
      <c r="A151" s="38"/>
      <c r="B151" s="39"/>
      <c r="C151" s="219" t="s">
        <v>355</v>
      </c>
      <c r="D151" s="219" t="s">
        <v>162</v>
      </c>
      <c r="E151" s="220" t="s">
        <v>1659</v>
      </c>
      <c r="F151" s="221" t="s">
        <v>1660</v>
      </c>
      <c r="G151" s="222" t="s">
        <v>455</v>
      </c>
      <c r="H151" s="223">
        <v>13.5</v>
      </c>
      <c r="I151" s="224"/>
      <c r="J151" s="225">
        <f>ROUND(I151*H151,2)</f>
        <v>0</v>
      </c>
      <c r="K151" s="221" t="s">
        <v>1431</v>
      </c>
      <c r="L151" s="44"/>
      <c r="M151" s="226" t="s">
        <v>19</v>
      </c>
      <c r="N151" s="227" t="s">
        <v>40</v>
      </c>
      <c r="O151" s="84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7" t="s">
        <v>160</v>
      </c>
      <c r="AT151" s="217" t="s">
        <v>162</v>
      </c>
      <c r="AU151" s="217" t="s">
        <v>78</v>
      </c>
      <c r="AY151" s="17" t="s">
        <v>153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7" t="s">
        <v>76</v>
      </c>
      <c r="BK151" s="218">
        <f>ROUND(I151*H151,2)</f>
        <v>0</v>
      </c>
      <c r="BL151" s="17" t="s">
        <v>160</v>
      </c>
      <c r="BM151" s="217" t="s">
        <v>1661</v>
      </c>
    </row>
    <row r="152" s="11" customFormat="1" ht="22.8" customHeight="1">
      <c r="A152" s="11"/>
      <c r="B152" s="191"/>
      <c r="C152" s="192"/>
      <c r="D152" s="193" t="s">
        <v>68</v>
      </c>
      <c r="E152" s="246" t="s">
        <v>1662</v>
      </c>
      <c r="F152" s="246" t="s">
        <v>1663</v>
      </c>
      <c r="G152" s="192"/>
      <c r="H152" s="192"/>
      <c r="I152" s="195"/>
      <c r="J152" s="247">
        <f>BK152</f>
        <v>0</v>
      </c>
      <c r="K152" s="192"/>
      <c r="L152" s="197"/>
      <c r="M152" s="198"/>
      <c r="N152" s="199"/>
      <c r="O152" s="199"/>
      <c r="P152" s="200">
        <f>P153</f>
        <v>0</v>
      </c>
      <c r="Q152" s="199"/>
      <c r="R152" s="200">
        <f>R153</f>
        <v>0</v>
      </c>
      <c r="S152" s="199"/>
      <c r="T152" s="201">
        <f>T153</f>
        <v>0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R152" s="202" t="s">
        <v>76</v>
      </c>
      <c r="AT152" s="203" t="s">
        <v>68</v>
      </c>
      <c r="AU152" s="203" t="s">
        <v>76</v>
      </c>
      <c r="AY152" s="202" t="s">
        <v>153</v>
      </c>
      <c r="BK152" s="204">
        <f>BK153</f>
        <v>0</v>
      </c>
    </row>
    <row r="153" s="2" customFormat="1" ht="33" customHeight="1">
      <c r="A153" s="38"/>
      <c r="B153" s="39"/>
      <c r="C153" s="219" t="s">
        <v>359</v>
      </c>
      <c r="D153" s="219" t="s">
        <v>162</v>
      </c>
      <c r="E153" s="220" t="s">
        <v>1664</v>
      </c>
      <c r="F153" s="221" t="s">
        <v>1665</v>
      </c>
      <c r="G153" s="222" t="s">
        <v>455</v>
      </c>
      <c r="H153" s="223">
        <v>60.441000000000002</v>
      </c>
      <c r="I153" s="224"/>
      <c r="J153" s="225">
        <f>ROUND(I153*H153,2)</f>
        <v>0</v>
      </c>
      <c r="K153" s="221" t="s">
        <v>1431</v>
      </c>
      <c r="L153" s="44"/>
      <c r="M153" s="233" t="s">
        <v>19</v>
      </c>
      <c r="N153" s="234" t="s">
        <v>40</v>
      </c>
      <c r="O153" s="235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7" t="s">
        <v>160</v>
      </c>
      <c r="AT153" s="217" t="s">
        <v>162</v>
      </c>
      <c r="AU153" s="217" t="s">
        <v>78</v>
      </c>
      <c r="AY153" s="17" t="s">
        <v>153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7" t="s">
        <v>76</v>
      </c>
      <c r="BK153" s="218">
        <f>ROUND(I153*H153,2)</f>
        <v>0</v>
      </c>
      <c r="BL153" s="17" t="s">
        <v>160</v>
      </c>
      <c r="BM153" s="217" t="s">
        <v>1666</v>
      </c>
    </row>
    <row r="154" s="2" customFormat="1" ht="6.96" customHeight="1">
      <c r="A154" s="38"/>
      <c r="B154" s="59"/>
      <c r="C154" s="60"/>
      <c r="D154" s="60"/>
      <c r="E154" s="60"/>
      <c r="F154" s="60"/>
      <c r="G154" s="60"/>
      <c r="H154" s="60"/>
      <c r="I154" s="60"/>
      <c r="J154" s="60"/>
      <c r="K154" s="60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eDyeRxhcYCDjoXjeIskQSm/ZqA3fP3g5hizoOqAotylN1oCeD+hJX4GPJ7rs7QO5PNyacvOi61qfRLQzh2GgnQ==" hashValue="D1bM1AQi9Ga5W/PN2iApfnfr+HAcDaqjd0GYkx/geUJAb3+LW04bfy3dhi1KqqhNxDjBol/XfxYCOrtxgq7HXA==" algorithmName="SHA-512" password="CC35"/>
  <autoFilter ref="C91:K15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126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zakázky'!K6</f>
        <v>Oprava zabezpečení a výstroje trati Nepomuk – Blatná</v>
      </c>
      <c r="F7" s="142"/>
      <c r="G7" s="142"/>
      <c r="H7" s="142"/>
      <c r="L7" s="20"/>
    </row>
    <row r="8" s="1" customFormat="1" ht="12" customHeight="1">
      <c r="B8" s="20"/>
      <c r="D8" s="142" t="s">
        <v>127</v>
      </c>
      <c r="L8" s="20"/>
    </row>
    <row r="9" s="2" customFormat="1" ht="16.5" customHeight="1">
      <c r="A9" s="38"/>
      <c r="B9" s="44"/>
      <c r="C9" s="38"/>
      <c r="D9" s="38"/>
      <c r="E9" s="143" t="s">
        <v>1422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129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1667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zakázky'!AN8</f>
        <v>20. 1. 2021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zakázky'!AN10="","",'Rekapitulace zakázky'!AN10)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zakázky'!E11="","",'Rekapitulace zakázky'!E11)</f>
        <v xml:space="preserve"> </v>
      </c>
      <c r="F17" s="38"/>
      <c r="G17" s="38"/>
      <c r="H17" s="38"/>
      <c r="I17" s="142" t="s">
        <v>27</v>
      </c>
      <c r="J17" s="133" t="str">
        <f>IF('Rekapitulace zakázky'!AN11="","",'Rekapitulace zakázky'!AN11)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zakázky'!AN13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2" t="s">
        <v>27</v>
      </c>
      <c r="J20" s="33" t="str">
        <f>'Rekapitulace zakázky'!AN14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zakázky'!AN16="","",'Rekapitulace zakázky'!AN16)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2" t="s">
        <v>27</v>
      </c>
      <c r="J23" s="133" t="str">
        <f>IF('Rekapitulace zakázky'!AN17="","",'Rekapitulace zakázky'!AN17)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tr">
        <f>IF('Rekapitulace zakázky'!AN19="","",'Rekapitulace zakázky'!AN19)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zakázky'!E20="","",'Rekapitulace zakázky'!E20)</f>
        <v xml:space="preserve"> </v>
      </c>
      <c r="F26" s="38"/>
      <c r="G26" s="38"/>
      <c r="H26" s="38"/>
      <c r="I26" s="142" t="s">
        <v>27</v>
      </c>
      <c r="J26" s="133" t="str">
        <f>IF('Rekapitulace zakázky'!AN20="","",'Rekapitulace zakázky'!AN20)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33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35</v>
      </c>
      <c r="E32" s="38"/>
      <c r="F32" s="38"/>
      <c r="G32" s="38"/>
      <c r="H32" s="38"/>
      <c r="I32" s="38"/>
      <c r="J32" s="153">
        <f>ROUND(J87,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37</v>
      </c>
      <c r="G34" s="38"/>
      <c r="H34" s="38"/>
      <c r="I34" s="154" t="s">
        <v>36</v>
      </c>
      <c r="J34" s="154" t="s">
        <v>38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39</v>
      </c>
      <c r="E35" s="142" t="s">
        <v>40</v>
      </c>
      <c r="F35" s="156">
        <f>ROUND((SUM(BE87:BE108)),  2)</f>
        <v>0</v>
      </c>
      <c r="G35" s="38"/>
      <c r="H35" s="38"/>
      <c r="I35" s="157">
        <v>0.20999999999999999</v>
      </c>
      <c r="J35" s="156">
        <f>ROUND(((SUM(BE87:BE108))*I35),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41</v>
      </c>
      <c r="F36" s="156">
        <f>ROUND((SUM(BF87:BF108)),  2)</f>
        <v>0</v>
      </c>
      <c r="G36" s="38"/>
      <c r="H36" s="38"/>
      <c r="I36" s="157">
        <v>0.14999999999999999</v>
      </c>
      <c r="J36" s="156">
        <f>ROUND(((SUM(BF87:BF108))*I36),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56">
        <f>ROUND((SUM(BG87:BG108)),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43</v>
      </c>
      <c r="F38" s="156">
        <f>ROUND((SUM(BH87:BH108)),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44</v>
      </c>
      <c r="F39" s="156">
        <f>ROUND((SUM(BI87:BI108)),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45</v>
      </c>
      <c r="E41" s="160"/>
      <c r="F41" s="160"/>
      <c r="G41" s="161" t="s">
        <v>46</v>
      </c>
      <c r="H41" s="162" t="s">
        <v>47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131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zabezpečení a výstroje trati Nepomuk – Blatná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127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1422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129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 01.4 - Zemní práce v nz Lnáře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20. 1. 2021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132</v>
      </c>
      <c r="D61" s="171"/>
      <c r="E61" s="171"/>
      <c r="F61" s="171"/>
      <c r="G61" s="171"/>
      <c r="H61" s="171"/>
      <c r="I61" s="171"/>
      <c r="J61" s="172" t="s">
        <v>133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67</v>
      </c>
      <c r="D63" s="40"/>
      <c r="E63" s="40"/>
      <c r="F63" s="40"/>
      <c r="G63" s="40"/>
      <c r="H63" s="40"/>
      <c r="I63" s="40"/>
      <c r="J63" s="102">
        <f>J87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134</v>
      </c>
    </row>
    <row r="64" s="9" customFormat="1" ht="24.96" customHeight="1">
      <c r="A64" s="9"/>
      <c r="B64" s="174"/>
      <c r="C64" s="175"/>
      <c r="D64" s="176" t="s">
        <v>1424</v>
      </c>
      <c r="E64" s="177"/>
      <c r="F64" s="177"/>
      <c r="G64" s="177"/>
      <c r="H64" s="177"/>
      <c r="I64" s="177"/>
      <c r="J64" s="178">
        <f>J88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41"/>
      <c r="C65" s="125"/>
      <c r="D65" s="242" t="s">
        <v>1425</v>
      </c>
      <c r="E65" s="243"/>
      <c r="F65" s="243"/>
      <c r="G65" s="243"/>
      <c r="H65" s="243"/>
      <c r="I65" s="243"/>
      <c r="J65" s="244">
        <f>J89</f>
        <v>0</v>
      </c>
      <c r="K65" s="125"/>
      <c r="L65" s="245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139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9" t="str">
        <f>E7</f>
        <v>Oprava zabezpečení a výstroje trati Nepomuk – Blatná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127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69" t="s">
        <v>1422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129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SO 01.4 - Zemní práce v nz Lnáře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 xml:space="preserve"> </v>
      </c>
      <c r="G81" s="40"/>
      <c r="H81" s="40"/>
      <c r="I81" s="32" t="s">
        <v>23</v>
      </c>
      <c r="J81" s="72" t="str">
        <f>IF(J14="","",J14)</f>
        <v>20. 1. 2021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 xml:space="preserve"> </v>
      </c>
      <c r="G83" s="40"/>
      <c r="H83" s="40"/>
      <c r="I83" s="32" t="s">
        <v>30</v>
      </c>
      <c r="J83" s="36" t="str">
        <f>E23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28</v>
      </c>
      <c r="D84" s="40"/>
      <c r="E84" s="40"/>
      <c r="F84" s="27" t="str">
        <f>IF(E20="","",E20)</f>
        <v>Vyplň údaj</v>
      </c>
      <c r="G84" s="40"/>
      <c r="H84" s="40"/>
      <c r="I84" s="32" t="s">
        <v>32</v>
      </c>
      <c r="J84" s="36" t="str">
        <f>E26</f>
        <v xml:space="preserve"> 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0" customFormat="1" ht="29.28" customHeight="1">
      <c r="A86" s="180"/>
      <c r="B86" s="181"/>
      <c r="C86" s="182" t="s">
        <v>140</v>
      </c>
      <c r="D86" s="183" t="s">
        <v>54</v>
      </c>
      <c r="E86" s="183" t="s">
        <v>50</v>
      </c>
      <c r="F86" s="183" t="s">
        <v>51</v>
      </c>
      <c r="G86" s="183" t="s">
        <v>141</v>
      </c>
      <c r="H86" s="183" t="s">
        <v>142</v>
      </c>
      <c r="I86" s="183" t="s">
        <v>143</v>
      </c>
      <c r="J86" s="183" t="s">
        <v>133</v>
      </c>
      <c r="K86" s="184" t="s">
        <v>144</v>
      </c>
      <c r="L86" s="185"/>
      <c r="M86" s="92" t="s">
        <v>19</v>
      </c>
      <c r="N86" s="93" t="s">
        <v>39</v>
      </c>
      <c r="O86" s="93" t="s">
        <v>145</v>
      </c>
      <c r="P86" s="93" t="s">
        <v>146</v>
      </c>
      <c r="Q86" s="93" t="s">
        <v>147</v>
      </c>
      <c r="R86" s="93" t="s">
        <v>148</v>
      </c>
      <c r="S86" s="93" t="s">
        <v>149</v>
      </c>
      <c r="T86" s="94" t="s">
        <v>150</v>
      </c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</row>
    <row r="87" s="2" customFormat="1" ht="22.8" customHeight="1">
      <c r="A87" s="38"/>
      <c r="B87" s="39"/>
      <c r="C87" s="99" t="s">
        <v>151</v>
      </c>
      <c r="D87" s="40"/>
      <c r="E87" s="40"/>
      <c r="F87" s="40"/>
      <c r="G87" s="40"/>
      <c r="H87" s="40"/>
      <c r="I87" s="40"/>
      <c r="J87" s="186">
        <f>BK87</f>
        <v>0</v>
      </c>
      <c r="K87" s="40"/>
      <c r="L87" s="44"/>
      <c r="M87" s="95"/>
      <c r="N87" s="187"/>
      <c r="O87" s="96"/>
      <c r="P87" s="188">
        <f>P88</f>
        <v>0</v>
      </c>
      <c r="Q87" s="96"/>
      <c r="R87" s="188">
        <f>R88</f>
        <v>0.14999999999999999</v>
      </c>
      <c r="S87" s="96"/>
      <c r="T87" s="189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68</v>
      </c>
      <c r="AU87" s="17" t="s">
        <v>134</v>
      </c>
      <c r="BK87" s="190">
        <f>BK88</f>
        <v>0</v>
      </c>
    </row>
    <row r="88" s="11" customFormat="1" ht="25.92" customHeight="1">
      <c r="A88" s="11"/>
      <c r="B88" s="191"/>
      <c r="C88" s="192"/>
      <c r="D88" s="193" t="s">
        <v>68</v>
      </c>
      <c r="E88" s="194" t="s">
        <v>1426</v>
      </c>
      <c r="F88" s="194" t="s">
        <v>1426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</f>
        <v>0</v>
      </c>
      <c r="Q88" s="199"/>
      <c r="R88" s="200">
        <f>R89</f>
        <v>0.14999999999999999</v>
      </c>
      <c r="S88" s="199"/>
      <c r="T88" s="201">
        <f>T89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202" t="s">
        <v>76</v>
      </c>
      <c r="AT88" s="203" t="s">
        <v>68</v>
      </c>
      <c r="AU88" s="203" t="s">
        <v>69</v>
      </c>
      <c r="AY88" s="202" t="s">
        <v>153</v>
      </c>
      <c r="BK88" s="204">
        <f>BK89</f>
        <v>0</v>
      </c>
    </row>
    <row r="89" s="11" customFormat="1" ht="22.8" customHeight="1">
      <c r="A89" s="11"/>
      <c r="B89" s="191"/>
      <c r="C89" s="192"/>
      <c r="D89" s="193" t="s">
        <v>68</v>
      </c>
      <c r="E89" s="246" t="s">
        <v>76</v>
      </c>
      <c r="F89" s="246" t="s">
        <v>1427</v>
      </c>
      <c r="G89" s="192"/>
      <c r="H89" s="192"/>
      <c r="I89" s="195"/>
      <c r="J89" s="247">
        <f>BK89</f>
        <v>0</v>
      </c>
      <c r="K89" s="192"/>
      <c r="L89" s="197"/>
      <c r="M89" s="198"/>
      <c r="N89" s="199"/>
      <c r="O89" s="199"/>
      <c r="P89" s="200">
        <f>SUM(P90:P108)</f>
        <v>0</v>
      </c>
      <c r="Q89" s="199"/>
      <c r="R89" s="200">
        <f>SUM(R90:R108)</f>
        <v>0.14999999999999999</v>
      </c>
      <c r="S89" s="199"/>
      <c r="T89" s="201">
        <f>SUM(T90:T108)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202" t="s">
        <v>76</v>
      </c>
      <c r="AT89" s="203" t="s">
        <v>68</v>
      </c>
      <c r="AU89" s="203" t="s">
        <v>76</v>
      </c>
      <c r="AY89" s="202" t="s">
        <v>153</v>
      </c>
      <c r="BK89" s="204">
        <f>SUM(BK90:BK108)</f>
        <v>0</v>
      </c>
    </row>
    <row r="90" s="2" customFormat="1">
      <c r="A90" s="38"/>
      <c r="B90" s="39"/>
      <c r="C90" s="219" t="s">
        <v>76</v>
      </c>
      <c r="D90" s="219" t="s">
        <v>162</v>
      </c>
      <c r="E90" s="220" t="s">
        <v>1455</v>
      </c>
      <c r="F90" s="221" t="s">
        <v>1456</v>
      </c>
      <c r="G90" s="222" t="s">
        <v>1449</v>
      </c>
      <c r="H90" s="223">
        <v>50</v>
      </c>
      <c r="I90" s="224"/>
      <c r="J90" s="225">
        <f>ROUND(I90*H90,2)</f>
        <v>0</v>
      </c>
      <c r="K90" s="221" t="s">
        <v>1431</v>
      </c>
      <c r="L90" s="44"/>
      <c r="M90" s="226" t="s">
        <v>19</v>
      </c>
      <c r="N90" s="227" t="s">
        <v>40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160</v>
      </c>
      <c r="AT90" s="217" t="s">
        <v>162</v>
      </c>
      <c r="AU90" s="217" t="s">
        <v>78</v>
      </c>
      <c r="AY90" s="17" t="s">
        <v>153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76</v>
      </c>
      <c r="BK90" s="218">
        <f>ROUND(I90*H90,2)</f>
        <v>0</v>
      </c>
      <c r="BL90" s="17" t="s">
        <v>160</v>
      </c>
      <c r="BM90" s="217" t="s">
        <v>1668</v>
      </c>
    </row>
    <row r="91" s="2" customFormat="1">
      <c r="A91" s="38"/>
      <c r="B91" s="39"/>
      <c r="C91" s="219" t="s">
        <v>78</v>
      </c>
      <c r="D91" s="219" t="s">
        <v>162</v>
      </c>
      <c r="E91" s="220" t="s">
        <v>1428</v>
      </c>
      <c r="F91" s="221" t="s">
        <v>1429</v>
      </c>
      <c r="G91" s="222" t="s">
        <v>1430</v>
      </c>
      <c r="H91" s="223">
        <v>15</v>
      </c>
      <c r="I91" s="224"/>
      <c r="J91" s="225">
        <f>ROUND(I91*H91,2)</f>
        <v>0</v>
      </c>
      <c r="K91" s="221" t="s">
        <v>1431</v>
      </c>
      <c r="L91" s="44"/>
      <c r="M91" s="226" t="s">
        <v>19</v>
      </c>
      <c r="N91" s="227" t="s">
        <v>40</v>
      </c>
      <c r="O91" s="84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7" t="s">
        <v>160</v>
      </c>
      <c r="AT91" s="217" t="s">
        <v>162</v>
      </c>
      <c r="AU91" s="217" t="s">
        <v>78</v>
      </c>
      <c r="AY91" s="17" t="s">
        <v>153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7" t="s">
        <v>76</v>
      </c>
      <c r="BK91" s="218">
        <f>ROUND(I91*H91,2)</f>
        <v>0</v>
      </c>
      <c r="BL91" s="17" t="s">
        <v>160</v>
      </c>
      <c r="BM91" s="217" t="s">
        <v>1669</v>
      </c>
    </row>
    <row r="92" s="2" customFormat="1" ht="33" customHeight="1">
      <c r="A92" s="38"/>
      <c r="B92" s="39"/>
      <c r="C92" s="219" t="s">
        <v>166</v>
      </c>
      <c r="D92" s="219" t="s">
        <v>162</v>
      </c>
      <c r="E92" s="220" t="s">
        <v>1433</v>
      </c>
      <c r="F92" s="221" t="s">
        <v>1434</v>
      </c>
      <c r="G92" s="222" t="s">
        <v>1430</v>
      </c>
      <c r="H92" s="223">
        <v>10</v>
      </c>
      <c r="I92" s="224"/>
      <c r="J92" s="225">
        <f>ROUND(I92*H92,2)</f>
        <v>0</v>
      </c>
      <c r="K92" s="221" t="s">
        <v>1431</v>
      </c>
      <c r="L92" s="44"/>
      <c r="M92" s="226" t="s">
        <v>19</v>
      </c>
      <c r="N92" s="227" t="s">
        <v>40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160</v>
      </c>
      <c r="AT92" s="217" t="s">
        <v>162</v>
      </c>
      <c r="AU92" s="217" t="s">
        <v>78</v>
      </c>
      <c r="AY92" s="17" t="s">
        <v>153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76</v>
      </c>
      <c r="BK92" s="218">
        <f>ROUND(I92*H92,2)</f>
        <v>0</v>
      </c>
      <c r="BL92" s="17" t="s">
        <v>160</v>
      </c>
      <c r="BM92" s="217" t="s">
        <v>1670</v>
      </c>
    </row>
    <row r="93" s="2" customFormat="1">
      <c r="A93" s="38"/>
      <c r="B93" s="39"/>
      <c r="C93" s="219" t="s">
        <v>160</v>
      </c>
      <c r="D93" s="219" t="s">
        <v>162</v>
      </c>
      <c r="E93" s="220" t="s">
        <v>1436</v>
      </c>
      <c r="F93" s="221" t="s">
        <v>1437</v>
      </c>
      <c r="G93" s="222" t="s">
        <v>1430</v>
      </c>
      <c r="H93" s="223">
        <v>246</v>
      </c>
      <c r="I93" s="224"/>
      <c r="J93" s="225">
        <f>ROUND(I93*H93,2)</f>
        <v>0</v>
      </c>
      <c r="K93" s="221" t="s">
        <v>1431</v>
      </c>
      <c r="L93" s="44"/>
      <c r="M93" s="226" t="s">
        <v>19</v>
      </c>
      <c r="N93" s="227" t="s">
        <v>40</v>
      </c>
      <c r="O93" s="84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7" t="s">
        <v>160</v>
      </c>
      <c r="AT93" s="217" t="s">
        <v>162</v>
      </c>
      <c r="AU93" s="217" t="s">
        <v>78</v>
      </c>
      <c r="AY93" s="17" t="s">
        <v>153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7" t="s">
        <v>76</v>
      </c>
      <c r="BK93" s="218">
        <f>ROUND(I93*H93,2)</f>
        <v>0</v>
      </c>
      <c r="BL93" s="17" t="s">
        <v>160</v>
      </c>
      <c r="BM93" s="217" t="s">
        <v>1671</v>
      </c>
    </row>
    <row r="94" s="13" customFormat="1">
      <c r="A94" s="13"/>
      <c r="B94" s="248"/>
      <c r="C94" s="249"/>
      <c r="D94" s="228" t="s">
        <v>1439</v>
      </c>
      <c r="E94" s="250" t="s">
        <v>19</v>
      </c>
      <c r="F94" s="251" t="s">
        <v>1672</v>
      </c>
      <c r="G94" s="249"/>
      <c r="H94" s="252">
        <v>120</v>
      </c>
      <c r="I94" s="253"/>
      <c r="J94" s="249"/>
      <c r="K94" s="249"/>
      <c r="L94" s="254"/>
      <c r="M94" s="255"/>
      <c r="N94" s="256"/>
      <c r="O94" s="256"/>
      <c r="P94" s="256"/>
      <c r="Q94" s="256"/>
      <c r="R94" s="256"/>
      <c r="S94" s="256"/>
      <c r="T94" s="25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58" t="s">
        <v>1439</v>
      </c>
      <c r="AU94" s="258" t="s">
        <v>78</v>
      </c>
      <c r="AV94" s="13" t="s">
        <v>78</v>
      </c>
      <c r="AW94" s="13" t="s">
        <v>31</v>
      </c>
      <c r="AX94" s="13" t="s">
        <v>69</v>
      </c>
      <c r="AY94" s="258" t="s">
        <v>153</v>
      </c>
    </row>
    <row r="95" s="13" customFormat="1">
      <c r="A95" s="13"/>
      <c r="B95" s="248"/>
      <c r="C95" s="249"/>
      <c r="D95" s="228" t="s">
        <v>1439</v>
      </c>
      <c r="E95" s="250" t="s">
        <v>19</v>
      </c>
      <c r="F95" s="251" t="s">
        <v>1673</v>
      </c>
      <c r="G95" s="249"/>
      <c r="H95" s="252">
        <v>126</v>
      </c>
      <c r="I95" s="253"/>
      <c r="J95" s="249"/>
      <c r="K95" s="249"/>
      <c r="L95" s="254"/>
      <c r="M95" s="255"/>
      <c r="N95" s="256"/>
      <c r="O95" s="256"/>
      <c r="P95" s="256"/>
      <c r="Q95" s="256"/>
      <c r="R95" s="256"/>
      <c r="S95" s="256"/>
      <c r="T95" s="25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58" t="s">
        <v>1439</v>
      </c>
      <c r="AU95" s="258" t="s">
        <v>78</v>
      </c>
      <c r="AV95" s="13" t="s">
        <v>78</v>
      </c>
      <c r="AW95" s="13" t="s">
        <v>31</v>
      </c>
      <c r="AX95" s="13" t="s">
        <v>69</v>
      </c>
      <c r="AY95" s="258" t="s">
        <v>153</v>
      </c>
    </row>
    <row r="96" s="14" customFormat="1">
      <c r="A96" s="14"/>
      <c r="B96" s="259"/>
      <c r="C96" s="260"/>
      <c r="D96" s="228" t="s">
        <v>1439</v>
      </c>
      <c r="E96" s="261" t="s">
        <v>19</v>
      </c>
      <c r="F96" s="262" t="s">
        <v>1463</v>
      </c>
      <c r="G96" s="260"/>
      <c r="H96" s="263">
        <v>246</v>
      </c>
      <c r="I96" s="264"/>
      <c r="J96" s="260"/>
      <c r="K96" s="260"/>
      <c r="L96" s="265"/>
      <c r="M96" s="266"/>
      <c r="N96" s="267"/>
      <c r="O96" s="267"/>
      <c r="P96" s="267"/>
      <c r="Q96" s="267"/>
      <c r="R96" s="267"/>
      <c r="S96" s="267"/>
      <c r="T96" s="26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69" t="s">
        <v>1439</v>
      </c>
      <c r="AU96" s="269" t="s">
        <v>78</v>
      </c>
      <c r="AV96" s="14" t="s">
        <v>160</v>
      </c>
      <c r="AW96" s="14" t="s">
        <v>31</v>
      </c>
      <c r="AX96" s="14" t="s">
        <v>76</v>
      </c>
      <c r="AY96" s="269" t="s">
        <v>153</v>
      </c>
    </row>
    <row r="97" s="2" customFormat="1" ht="33" customHeight="1">
      <c r="A97" s="38"/>
      <c r="B97" s="39"/>
      <c r="C97" s="219" t="s">
        <v>174</v>
      </c>
      <c r="D97" s="219" t="s">
        <v>162</v>
      </c>
      <c r="E97" s="220" t="s">
        <v>1467</v>
      </c>
      <c r="F97" s="221" t="s">
        <v>1468</v>
      </c>
      <c r="G97" s="222" t="s">
        <v>157</v>
      </c>
      <c r="H97" s="223">
        <v>16</v>
      </c>
      <c r="I97" s="224"/>
      <c r="J97" s="225">
        <f>ROUND(I97*H97,2)</f>
        <v>0</v>
      </c>
      <c r="K97" s="221" t="s">
        <v>1431</v>
      </c>
      <c r="L97" s="44"/>
      <c r="M97" s="226" t="s">
        <v>19</v>
      </c>
      <c r="N97" s="227" t="s">
        <v>40</v>
      </c>
      <c r="O97" s="84"/>
      <c r="P97" s="215">
        <f>O97*H97</f>
        <v>0</v>
      </c>
      <c r="Q97" s="215">
        <v>0.0040000000000000001</v>
      </c>
      <c r="R97" s="215">
        <f>Q97*H97</f>
        <v>0.064000000000000001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160</v>
      </c>
      <c r="AT97" s="217" t="s">
        <v>162</v>
      </c>
      <c r="AU97" s="217" t="s">
        <v>78</v>
      </c>
      <c r="AY97" s="17" t="s">
        <v>153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76</v>
      </c>
      <c r="BK97" s="218">
        <f>ROUND(I97*H97,2)</f>
        <v>0</v>
      </c>
      <c r="BL97" s="17" t="s">
        <v>160</v>
      </c>
      <c r="BM97" s="217" t="s">
        <v>1674</v>
      </c>
    </row>
    <row r="98" s="2" customFormat="1">
      <c r="A98" s="38"/>
      <c r="B98" s="39"/>
      <c r="C98" s="219" t="s">
        <v>179</v>
      </c>
      <c r="D98" s="219" t="s">
        <v>162</v>
      </c>
      <c r="E98" s="220" t="s">
        <v>1470</v>
      </c>
      <c r="F98" s="221" t="s">
        <v>1471</v>
      </c>
      <c r="G98" s="222" t="s">
        <v>1449</v>
      </c>
      <c r="H98" s="223">
        <v>5</v>
      </c>
      <c r="I98" s="224"/>
      <c r="J98" s="225">
        <f>ROUND(I98*H98,2)</f>
        <v>0</v>
      </c>
      <c r="K98" s="221" t="s">
        <v>1431</v>
      </c>
      <c r="L98" s="44"/>
      <c r="M98" s="226" t="s">
        <v>19</v>
      </c>
      <c r="N98" s="227" t="s">
        <v>40</v>
      </c>
      <c r="O98" s="84"/>
      <c r="P98" s="215">
        <f>O98*H98</f>
        <v>0</v>
      </c>
      <c r="Q98" s="215">
        <v>0.002</v>
      </c>
      <c r="R98" s="215">
        <f>Q98*H98</f>
        <v>0.01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160</v>
      </c>
      <c r="AT98" s="217" t="s">
        <v>162</v>
      </c>
      <c r="AU98" s="217" t="s">
        <v>78</v>
      </c>
      <c r="AY98" s="17" t="s">
        <v>153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76</v>
      </c>
      <c r="BK98" s="218">
        <f>ROUND(I98*H98,2)</f>
        <v>0</v>
      </c>
      <c r="BL98" s="17" t="s">
        <v>160</v>
      </c>
      <c r="BM98" s="217" t="s">
        <v>1675</v>
      </c>
    </row>
    <row r="99" s="2" customFormat="1">
      <c r="A99" s="38"/>
      <c r="B99" s="39"/>
      <c r="C99" s="219" t="s">
        <v>184</v>
      </c>
      <c r="D99" s="219" t="s">
        <v>162</v>
      </c>
      <c r="E99" s="220" t="s">
        <v>1473</v>
      </c>
      <c r="F99" s="221" t="s">
        <v>1474</v>
      </c>
      <c r="G99" s="222" t="s">
        <v>1449</v>
      </c>
      <c r="H99" s="223">
        <v>5</v>
      </c>
      <c r="I99" s="224"/>
      <c r="J99" s="225">
        <f>ROUND(I99*H99,2)</f>
        <v>0</v>
      </c>
      <c r="K99" s="221" t="s">
        <v>1431</v>
      </c>
      <c r="L99" s="44"/>
      <c r="M99" s="226" t="s">
        <v>19</v>
      </c>
      <c r="N99" s="227" t="s">
        <v>40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160</v>
      </c>
      <c r="AT99" s="217" t="s">
        <v>162</v>
      </c>
      <c r="AU99" s="217" t="s">
        <v>78</v>
      </c>
      <c r="AY99" s="17" t="s">
        <v>153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76</v>
      </c>
      <c r="BK99" s="218">
        <f>ROUND(I99*H99,2)</f>
        <v>0</v>
      </c>
      <c r="BL99" s="17" t="s">
        <v>160</v>
      </c>
      <c r="BM99" s="217" t="s">
        <v>1676</v>
      </c>
    </row>
    <row r="100" s="2" customFormat="1">
      <c r="A100" s="38"/>
      <c r="B100" s="39"/>
      <c r="C100" s="219" t="s">
        <v>159</v>
      </c>
      <c r="D100" s="219" t="s">
        <v>162</v>
      </c>
      <c r="E100" s="220" t="s">
        <v>1444</v>
      </c>
      <c r="F100" s="221" t="s">
        <v>1445</v>
      </c>
      <c r="G100" s="222" t="s">
        <v>1430</v>
      </c>
      <c r="H100" s="223">
        <v>246</v>
      </c>
      <c r="I100" s="224"/>
      <c r="J100" s="225">
        <f>ROUND(I100*H100,2)</f>
        <v>0</v>
      </c>
      <c r="K100" s="221" t="s">
        <v>1431</v>
      </c>
      <c r="L100" s="44"/>
      <c r="M100" s="226" t="s">
        <v>19</v>
      </c>
      <c r="N100" s="227" t="s">
        <v>40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160</v>
      </c>
      <c r="AT100" s="217" t="s">
        <v>162</v>
      </c>
      <c r="AU100" s="217" t="s">
        <v>78</v>
      </c>
      <c r="AY100" s="17" t="s">
        <v>153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76</v>
      </c>
      <c r="BK100" s="218">
        <f>ROUND(I100*H100,2)</f>
        <v>0</v>
      </c>
      <c r="BL100" s="17" t="s">
        <v>160</v>
      </c>
      <c r="BM100" s="217" t="s">
        <v>1677</v>
      </c>
    </row>
    <row r="101" s="2" customFormat="1" ht="16.5" customHeight="1">
      <c r="A101" s="38"/>
      <c r="B101" s="39"/>
      <c r="C101" s="219" t="s">
        <v>192</v>
      </c>
      <c r="D101" s="219" t="s">
        <v>162</v>
      </c>
      <c r="E101" s="220" t="s">
        <v>1447</v>
      </c>
      <c r="F101" s="221" t="s">
        <v>1448</v>
      </c>
      <c r="G101" s="222" t="s">
        <v>1449</v>
      </c>
      <c r="H101" s="223">
        <v>150</v>
      </c>
      <c r="I101" s="224"/>
      <c r="J101" s="225">
        <f>ROUND(I101*H101,2)</f>
        <v>0</v>
      </c>
      <c r="K101" s="221" t="s">
        <v>1431</v>
      </c>
      <c r="L101" s="44"/>
      <c r="M101" s="226" t="s">
        <v>19</v>
      </c>
      <c r="N101" s="227" t="s">
        <v>40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160</v>
      </c>
      <c r="AT101" s="217" t="s">
        <v>162</v>
      </c>
      <c r="AU101" s="217" t="s">
        <v>78</v>
      </c>
      <c r="AY101" s="17" t="s">
        <v>153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76</v>
      </c>
      <c r="BK101" s="218">
        <f>ROUND(I101*H101,2)</f>
        <v>0</v>
      </c>
      <c r="BL101" s="17" t="s">
        <v>160</v>
      </c>
      <c r="BM101" s="217" t="s">
        <v>1678</v>
      </c>
    </row>
    <row r="102" s="2" customFormat="1">
      <c r="A102" s="38"/>
      <c r="B102" s="39"/>
      <c r="C102" s="219" t="s">
        <v>196</v>
      </c>
      <c r="D102" s="219" t="s">
        <v>162</v>
      </c>
      <c r="E102" s="220" t="s">
        <v>1478</v>
      </c>
      <c r="F102" s="221" t="s">
        <v>1479</v>
      </c>
      <c r="G102" s="222" t="s">
        <v>1449</v>
      </c>
      <c r="H102" s="223">
        <v>100</v>
      </c>
      <c r="I102" s="224"/>
      <c r="J102" s="225">
        <f>ROUND(I102*H102,2)</f>
        <v>0</v>
      </c>
      <c r="K102" s="221" t="s">
        <v>1431</v>
      </c>
      <c r="L102" s="44"/>
      <c r="M102" s="226" t="s">
        <v>19</v>
      </c>
      <c r="N102" s="227" t="s">
        <v>40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160</v>
      </c>
      <c r="AT102" s="217" t="s">
        <v>162</v>
      </c>
      <c r="AU102" s="217" t="s">
        <v>78</v>
      </c>
      <c r="AY102" s="17" t="s">
        <v>153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76</v>
      </c>
      <c r="BK102" s="218">
        <f>ROUND(I102*H102,2)</f>
        <v>0</v>
      </c>
      <c r="BL102" s="17" t="s">
        <v>160</v>
      </c>
      <c r="BM102" s="217" t="s">
        <v>1679</v>
      </c>
    </row>
    <row r="103" s="2" customFormat="1" ht="16.5" customHeight="1">
      <c r="A103" s="38"/>
      <c r="B103" s="39"/>
      <c r="C103" s="219" t="s">
        <v>201</v>
      </c>
      <c r="D103" s="219" t="s">
        <v>162</v>
      </c>
      <c r="E103" s="220" t="s">
        <v>1481</v>
      </c>
      <c r="F103" s="221" t="s">
        <v>1482</v>
      </c>
      <c r="G103" s="222" t="s">
        <v>1449</v>
      </c>
      <c r="H103" s="223">
        <v>100</v>
      </c>
      <c r="I103" s="224"/>
      <c r="J103" s="225">
        <f>ROUND(I103*H103,2)</f>
        <v>0</v>
      </c>
      <c r="K103" s="221" t="s">
        <v>1431</v>
      </c>
      <c r="L103" s="44"/>
      <c r="M103" s="226" t="s">
        <v>19</v>
      </c>
      <c r="N103" s="227" t="s">
        <v>40</v>
      </c>
      <c r="O103" s="8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160</v>
      </c>
      <c r="AT103" s="217" t="s">
        <v>162</v>
      </c>
      <c r="AU103" s="217" t="s">
        <v>78</v>
      </c>
      <c r="AY103" s="17" t="s">
        <v>153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76</v>
      </c>
      <c r="BK103" s="218">
        <f>ROUND(I103*H103,2)</f>
        <v>0</v>
      </c>
      <c r="BL103" s="17" t="s">
        <v>160</v>
      </c>
      <c r="BM103" s="217" t="s">
        <v>1680</v>
      </c>
    </row>
    <row r="104" s="2" customFormat="1" ht="33" customHeight="1">
      <c r="A104" s="38"/>
      <c r="B104" s="39"/>
      <c r="C104" s="219" t="s">
        <v>205</v>
      </c>
      <c r="D104" s="219" t="s">
        <v>162</v>
      </c>
      <c r="E104" s="220" t="s">
        <v>1484</v>
      </c>
      <c r="F104" s="221" t="s">
        <v>1485</v>
      </c>
      <c r="G104" s="222" t="s">
        <v>1449</v>
      </c>
      <c r="H104" s="223">
        <v>80</v>
      </c>
      <c r="I104" s="224"/>
      <c r="J104" s="225">
        <f>ROUND(I104*H104,2)</f>
        <v>0</v>
      </c>
      <c r="K104" s="221" t="s">
        <v>1431</v>
      </c>
      <c r="L104" s="44"/>
      <c r="M104" s="226" t="s">
        <v>19</v>
      </c>
      <c r="N104" s="227" t="s">
        <v>40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160</v>
      </c>
      <c r="AT104" s="217" t="s">
        <v>162</v>
      </c>
      <c r="AU104" s="217" t="s">
        <v>78</v>
      </c>
      <c r="AY104" s="17" t="s">
        <v>153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76</v>
      </c>
      <c r="BK104" s="218">
        <f>ROUND(I104*H104,2)</f>
        <v>0</v>
      </c>
      <c r="BL104" s="17" t="s">
        <v>160</v>
      </c>
      <c r="BM104" s="217" t="s">
        <v>1681</v>
      </c>
    </row>
    <row r="105" s="2" customFormat="1" ht="33" customHeight="1">
      <c r="A105" s="38"/>
      <c r="B105" s="39"/>
      <c r="C105" s="219" t="s">
        <v>209</v>
      </c>
      <c r="D105" s="219" t="s">
        <v>162</v>
      </c>
      <c r="E105" s="220" t="s">
        <v>1487</v>
      </c>
      <c r="F105" s="221" t="s">
        <v>1488</v>
      </c>
      <c r="G105" s="222" t="s">
        <v>1449</v>
      </c>
      <c r="H105" s="223">
        <v>20</v>
      </c>
      <c r="I105" s="224"/>
      <c r="J105" s="225">
        <f>ROUND(I105*H105,2)</f>
        <v>0</v>
      </c>
      <c r="K105" s="221" t="s">
        <v>1431</v>
      </c>
      <c r="L105" s="44"/>
      <c r="M105" s="226" t="s">
        <v>19</v>
      </c>
      <c r="N105" s="227" t="s">
        <v>40</v>
      </c>
      <c r="O105" s="84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7" t="s">
        <v>160</v>
      </c>
      <c r="AT105" s="217" t="s">
        <v>162</v>
      </c>
      <c r="AU105" s="217" t="s">
        <v>78</v>
      </c>
      <c r="AY105" s="17" t="s">
        <v>153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7" t="s">
        <v>76</v>
      </c>
      <c r="BK105" s="218">
        <f>ROUND(I105*H105,2)</f>
        <v>0</v>
      </c>
      <c r="BL105" s="17" t="s">
        <v>160</v>
      </c>
      <c r="BM105" s="217" t="s">
        <v>1682</v>
      </c>
    </row>
    <row r="106" s="2" customFormat="1" ht="16.5" customHeight="1">
      <c r="A106" s="38"/>
      <c r="B106" s="39"/>
      <c r="C106" s="219" t="s">
        <v>213</v>
      </c>
      <c r="D106" s="219" t="s">
        <v>162</v>
      </c>
      <c r="E106" s="220" t="s">
        <v>1490</v>
      </c>
      <c r="F106" s="221" t="s">
        <v>1491</v>
      </c>
      <c r="G106" s="222" t="s">
        <v>169</v>
      </c>
      <c r="H106" s="223">
        <v>10</v>
      </c>
      <c r="I106" s="224"/>
      <c r="J106" s="225">
        <f>ROUND(I106*H106,2)</f>
        <v>0</v>
      </c>
      <c r="K106" s="221" t="s">
        <v>1431</v>
      </c>
      <c r="L106" s="44"/>
      <c r="M106" s="226" t="s">
        <v>19</v>
      </c>
      <c r="N106" s="227" t="s">
        <v>40</v>
      </c>
      <c r="O106" s="84"/>
      <c r="P106" s="215">
        <f>O106*H106</f>
        <v>0</v>
      </c>
      <c r="Q106" s="215">
        <v>0.0076</v>
      </c>
      <c r="R106" s="215">
        <f>Q106*H106</f>
        <v>0.075999999999999998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182</v>
      </c>
      <c r="AT106" s="217" t="s">
        <v>162</v>
      </c>
      <c r="AU106" s="217" t="s">
        <v>78</v>
      </c>
      <c r="AY106" s="17" t="s">
        <v>153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7" t="s">
        <v>76</v>
      </c>
      <c r="BK106" s="218">
        <f>ROUND(I106*H106,2)</f>
        <v>0</v>
      </c>
      <c r="BL106" s="17" t="s">
        <v>182</v>
      </c>
      <c r="BM106" s="217" t="s">
        <v>1683</v>
      </c>
    </row>
    <row r="107" s="2" customFormat="1">
      <c r="A107" s="38"/>
      <c r="B107" s="39"/>
      <c r="C107" s="219" t="s">
        <v>8</v>
      </c>
      <c r="D107" s="219" t="s">
        <v>162</v>
      </c>
      <c r="E107" s="220" t="s">
        <v>1494</v>
      </c>
      <c r="F107" s="221" t="s">
        <v>1495</v>
      </c>
      <c r="G107" s="222" t="s">
        <v>157</v>
      </c>
      <c r="H107" s="223">
        <v>700</v>
      </c>
      <c r="I107" s="224"/>
      <c r="J107" s="225">
        <f>ROUND(I107*H107,2)</f>
        <v>0</v>
      </c>
      <c r="K107" s="221" t="s">
        <v>1431</v>
      </c>
      <c r="L107" s="44"/>
      <c r="M107" s="226" t="s">
        <v>19</v>
      </c>
      <c r="N107" s="227" t="s">
        <v>40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182</v>
      </c>
      <c r="AT107" s="217" t="s">
        <v>162</v>
      </c>
      <c r="AU107" s="217" t="s">
        <v>78</v>
      </c>
      <c r="AY107" s="17" t="s">
        <v>153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76</v>
      </c>
      <c r="BK107" s="218">
        <f>ROUND(I107*H107,2)</f>
        <v>0</v>
      </c>
      <c r="BL107" s="17" t="s">
        <v>182</v>
      </c>
      <c r="BM107" s="217" t="s">
        <v>1684</v>
      </c>
    </row>
    <row r="108" s="2" customFormat="1" ht="16.5" customHeight="1">
      <c r="A108" s="38"/>
      <c r="B108" s="39"/>
      <c r="C108" s="219" t="s">
        <v>220</v>
      </c>
      <c r="D108" s="219" t="s">
        <v>162</v>
      </c>
      <c r="E108" s="220" t="s">
        <v>1451</v>
      </c>
      <c r="F108" s="221" t="s">
        <v>1452</v>
      </c>
      <c r="G108" s="222" t="s">
        <v>157</v>
      </c>
      <c r="H108" s="223">
        <v>150</v>
      </c>
      <c r="I108" s="224"/>
      <c r="J108" s="225">
        <f>ROUND(I108*H108,2)</f>
        <v>0</v>
      </c>
      <c r="K108" s="221" t="s">
        <v>1431</v>
      </c>
      <c r="L108" s="44"/>
      <c r="M108" s="233" t="s">
        <v>19</v>
      </c>
      <c r="N108" s="234" t="s">
        <v>40</v>
      </c>
      <c r="O108" s="235"/>
      <c r="P108" s="236">
        <f>O108*H108</f>
        <v>0</v>
      </c>
      <c r="Q108" s="236">
        <v>0</v>
      </c>
      <c r="R108" s="236">
        <f>Q108*H108</f>
        <v>0</v>
      </c>
      <c r="S108" s="236">
        <v>0</v>
      </c>
      <c r="T108" s="237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160</v>
      </c>
      <c r="AT108" s="217" t="s">
        <v>162</v>
      </c>
      <c r="AU108" s="217" t="s">
        <v>78</v>
      </c>
      <c r="AY108" s="17" t="s">
        <v>153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76</v>
      </c>
      <c r="BK108" s="218">
        <f>ROUND(I108*H108,2)</f>
        <v>0</v>
      </c>
      <c r="BL108" s="17" t="s">
        <v>160</v>
      </c>
      <c r="BM108" s="217" t="s">
        <v>1685</v>
      </c>
    </row>
    <row r="109" s="2" customFormat="1" ht="6.96" customHeight="1">
      <c r="A109" s="38"/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44"/>
      <c r="M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</sheetData>
  <sheetProtection sheet="1" autoFilter="0" formatColumns="0" formatRows="0" objects="1" scenarios="1" spinCount="100000" saltValue="uCpHbxYwcntFMhbTbBjLnecso+gkD8iVcLigTZg6JHoErnqoI7Tp33ghl5Z7861TXelfRcwbxjQt1MQyt+UIxw==" hashValue="+S6OmzAZKeDoSNOOfilSUIKd8ZXa5klOhqe4BpeGCvLL5JyHBqFvMFVrfhLoME0/izj0BrkzTSsumJzgHwYaDg==" algorithmName="SHA-512" password="CC35"/>
  <autoFilter ref="C86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126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zakázky'!K6</f>
        <v>Oprava zabezpečení a výstroje trati Nepomuk – Blatná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127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1686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zakázky'!AN8</f>
        <v>20. 1. 2021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tr">
        <f>IF('Rekapitulace zakázky'!AN10="","",'Rekapitulace zakázky'!AN10)</f>
        <v/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tr">
        <f>IF('Rekapitulace zakázky'!E11="","",'Rekapitulace zakázky'!E11)</f>
        <v xml:space="preserve"> </v>
      </c>
      <c r="F15" s="38"/>
      <c r="G15" s="38"/>
      <c r="H15" s="38"/>
      <c r="I15" s="142" t="s">
        <v>27</v>
      </c>
      <c r="J15" s="133" t="str">
        <f>IF('Rekapitulace zakázky'!AN11="","",'Rekapitulace zakázky'!AN11)</f>
        <v/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2" t="s">
        <v>26</v>
      </c>
      <c r="J17" s="33" t="str">
        <f>'Rekapitulace zakázky'!AN13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3"/>
      <c r="G18" s="133"/>
      <c r="H18" s="133"/>
      <c r="I18" s="142" t="s">
        <v>27</v>
      </c>
      <c r="J18" s="33" t="str">
        <f>'Rekapitulace zakázky'!AN14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2" t="s">
        <v>26</v>
      </c>
      <c r="J20" s="133" t="str">
        <f>IF('Rekapitulace zakázky'!AN16="","",'Rekapitulace zakázky'!AN16)</f>
        <v/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tr">
        <f>IF('Rekapitulace zakázky'!E17="","",'Rekapitulace zakázky'!E17)</f>
        <v xml:space="preserve"> </v>
      </c>
      <c r="F21" s="38"/>
      <c r="G21" s="38"/>
      <c r="H21" s="38"/>
      <c r="I21" s="142" t="s">
        <v>27</v>
      </c>
      <c r="J21" s="133" t="str">
        <f>IF('Rekapitulace zakázky'!AN17="","",'Rekapitulace zakázky'!AN17)</f>
        <v/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2" t="s">
        <v>26</v>
      </c>
      <c r="J23" s="133" t="str">
        <f>IF('Rekapitulace zakázky'!AN19="","",'Rekapitulace zakázky'!AN19)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zakázky'!E20="","",'Rekapitulace zakázky'!E20)</f>
        <v xml:space="preserve"> </v>
      </c>
      <c r="F24" s="38"/>
      <c r="G24" s="38"/>
      <c r="H24" s="38"/>
      <c r="I24" s="142" t="s">
        <v>27</v>
      </c>
      <c r="J24" s="133" t="str">
        <f>IF('Rekapitulace zakázky'!AN20="","",'Rekapitulace zakázky'!AN20)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33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35</v>
      </c>
      <c r="E30" s="38"/>
      <c r="F30" s="38"/>
      <c r="G30" s="38"/>
      <c r="H30" s="38"/>
      <c r="I30" s="38"/>
      <c r="J30" s="153">
        <f>ROUND(J79,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37</v>
      </c>
      <c r="G32" s="38"/>
      <c r="H32" s="38"/>
      <c r="I32" s="154" t="s">
        <v>36</v>
      </c>
      <c r="J32" s="154" t="s">
        <v>38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39</v>
      </c>
      <c r="E33" s="142" t="s">
        <v>40</v>
      </c>
      <c r="F33" s="156">
        <f>ROUND((SUM(BE79:BE92)),  2)</f>
        <v>0</v>
      </c>
      <c r="G33" s="38"/>
      <c r="H33" s="38"/>
      <c r="I33" s="157">
        <v>0.20999999999999999</v>
      </c>
      <c r="J33" s="156">
        <f>ROUND(((SUM(BE79:BE92))*I33),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41</v>
      </c>
      <c r="F34" s="156">
        <f>ROUND((SUM(BF79:BF92)),  2)</f>
        <v>0</v>
      </c>
      <c r="G34" s="38"/>
      <c r="H34" s="38"/>
      <c r="I34" s="157">
        <v>0.14999999999999999</v>
      </c>
      <c r="J34" s="156">
        <f>ROUND(((SUM(BF79:BF92))*I34),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42</v>
      </c>
      <c r="F35" s="156">
        <f>ROUND((SUM(BG79:BG92)),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43</v>
      </c>
      <c r="F36" s="156">
        <f>ROUND((SUM(BH79:BH92)),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56">
        <f>ROUND((SUM(BI79:BI92)),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45</v>
      </c>
      <c r="E39" s="160"/>
      <c r="F39" s="160"/>
      <c r="G39" s="161" t="s">
        <v>46</v>
      </c>
      <c r="H39" s="162" t="s">
        <v>47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131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Oprava zabezpečení a výstroje trati Nepomuk – Blatná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127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VON - Ostatní náklady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20. 1. 2021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132</v>
      </c>
      <c r="D57" s="171"/>
      <c r="E57" s="171"/>
      <c r="F57" s="171"/>
      <c r="G57" s="171"/>
      <c r="H57" s="171"/>
      <c r="I57" s="171"/>
      <c r="J57" s="172" t="s">
        <v>133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67</v>
      </c>
      <c r="D59" s="40"/>
      <c r="E59" s="40"/>
      <c r="F59" s="40"/>
      <c r="G59" s="40"/>
      <c r="H59" s="40"/>
      <c r="I59" s="40"/>
      <c r="J59" s="102">
        <f>J79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134</v>
      </c>
    </row>
    <row r="60" s="2" customFormat="1" ht="21.84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5" s="2" customFormat="1" ht="6.96" customHeight="1">
      <c r="A65" s="38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24.96" customHeight="1">
      <c r="A66" s="38"/>
      <c r="B66" s="39"/>
      <c r="C66" s="23" t="s">
        <v>139</v>
      </c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12" customHeight="1">
      <c r="A68" s="38"/>
      <c r="B68" s="39"/>
      <c r="C68" s="32" t="s">
        <v>16</v>
      </c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6.5" customHeight="1">
      <c r="A69" s="38"/>
      <c r="B69" s="39"/>
      <c r="C69" s="40"/>
      <c r="D69" s="40"/>
      <c r="E69" s="169" t="str">
        <f>E7</f>
        <v>Oprava zabezpečení a výstroje trati Nepomuk – Blatná</v>
      </c>
      <c r="F69" s="32"/>
      <c r="G69" s="32"/>
      <c r="H69" s="32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127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69" t="str">
        <f>E9</f>
        <v>VON - Ostatní náklady</v>
      </c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21</v>
      </c>
      <c r="D73" s="40"/>
      <c r="E73" s="40"/>
      <c r="F73" s="27" t="str">
        <f>F12</f>
        <v xml:space="preserve"> </v>
      </c>
      <c r="G73" s="40"/>
      <c r="H73" s="40"/>
      <c r="I73" s="32" t="s">
        <v>23</v>
      </c>
      <c r="J73" s="72" t="str">
        <f>IF(J12="","",J12)</f>
        <v>20. 1. 2021</v>
      </c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5.15" customHeight="1">
      <c r="A75" s="38"/>
      <c r="B75" s="39"/>
      <c r="C75" s="32" t="s">
        <v>25</v>
      </c>
      <c r="D75" s="40"/>
      <c r="E75" s="40"/>
      <c r="F75" s="27" t="str">
        <f>E15</f>
        <v xml:space="preserve"> </v>
      </c>
      <c r="G75" s="40"/>
      <c r="H75" s="40"/>
      <c r="I75" s="32" t="s">
        <v>30</v>
      </c>
      <c r="J75" s="36" t="str">
        <f>E21</f>
        <v xml:space="preserve"> </v>
      </c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28</v>
      </c>
      <c r="D76" s="40"/>
      <c r="E76" s="40"/>
      <c r="F76" s="27" t="str">
        <f>IF(E18="","",E18)</f>
        <v>Vyplň údaj</v>
      </c>
      <c r="G76" s="40"/>
      <c r="H76" s="40"/>
      <c r="I76" s="32" t="s">
        <v>32</v>
      </c>
      <c r="J76" s="36" t="str">
        <f>E24</f>
        <v xml:space="preserve"> </v>
      </c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0.32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0" customFormat="1" ht="29.28" customHeight="1">
      <c r="A78" s="180"/>
      <c r="B78" s="181"/>
      <c r="C78" s="182" t="s">
        <v>140</v>
      </c>
      <c r="D78" s="183" t="s">
        <v>54</v>
      </c>
      <c r="E78" s="183" t="s">
        <v>50</v>
      </c>
      <c r="F78" s="183" t="s">
        <v>51</v>
      </c>
      <c r="G78" s="183" t="s">
        <v>141</v>
      </c>
      <c r="H78" s="183" t="s">
        <v>142</v>
      </c>
      <c r="I78" s="183" t="s">
        <v>143</v>
      </c>
      <c r="J78" s="183" t="s">
        <v>133</v>
      </c>
      <c r="K78" s="184" t="s">
        <v>144</v>
      </c>
      <c r="L78" s="185"/>
      <c r="M78" s="92" t="s">
        <v>19</v>
      </c>
      <c r="N78" s="93" t="s">
        <v>39</v>
      </c>
      <c r="O78" s="93" t="s">
        <v>145</v>
      </c>
      <c r="P78" s="93" t="s">
        <v>146</v>
      </c>
      <c r="Q78" s="93" t="s">
        <v>147</v>
      </c>
      <c r="R78" s="93" t="s">
        <v>148</v>
      </c>
      <c r="S78" s="93" t="s">
        <v>149</v>
      </c>
      <c r="T78" s="94" t="s">
        <v>150</v>
      </c>
      <c r="U78" s="180"/>
      <c r="V78" s="180"/>
      <c r="W78" s="180"/>
      <c r="X78" s="180"/>
      <c r="Y78" s="180"/>
      <c r="Z78" s="180"/>
      <c r="AA78" s="180"/>
      <c r="AB78" s="180"/>
      <c r="AC78" s="180"/>
      <c r="AD78" s="180"/>
      <c r="AE78" s="180"/>
    </row>
    <row r="79" s="2" customFormat="1" ht="22.8" customHeight="1">
      <c r="A79" s="38"/>
      <c r="B79" s="39"/>
      <c r="C79" s="99" t="s">
        <v>151</v>
      </c>
      <c r="D79" s="40"/>
      <c r="E79" s="40"/>
      <c r="F79" s="40"/>
      <c r="G79" s="40"/>
      <c r="H79" s="40"/>
      <c r="I79" s="40"/>
      <c r="J79" s="186">
        <f>BK79</f>
        <v>0</v>
      </c>
      <c r="K79" s="40"/>
      <c r="L79" s="44"/>
      <c r="M79" s="95"/>
      <c r="N79" s="187"/>
      <c r="O79" s="96"/>
      <c r="P79" s="188">
        <f>SUM(P80:P92)</f>
        <v>0</v>
      </c>
      <c r="Q79" s="96"/>
      <c r="R79" s="188">
        <f>SUM(R80:R92)</f>
        <v>0</v>
      </c>
      <c r="S79" s="96"/>
      <c r="T79" s="189">
        <f>SUM(T80:T92)</f>
        <v>0</v>
      </c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T79" s="17" t="s">
        <v>68</v>
      </c>
      <c r="AU79" s="17" t="s">
        <v>134</v>
      </c>
      <c r="BK79" s="190">
        <f>SUM(BK80:BK92)</f>
        <v>0</v>
      </c>
    </row>
    <row r="80" s="2" customFormat="1" ht="16.5" customHeight="1">
      <c r="A80" s="38"/>
      <c r="B80" s="39"/>
      <c r="C80" s="219" t="s">
        <v>76</v>
      </c>
      <c r="D80" s="219" t="s">
        <v>162</v>
      </c>
      <c r="E80" s="220" t="s">
        <v>1687</v>
      </c>
      <c r="F80" s="221" t="s">
        <v>1688</v>
      </c>
      <c r="G80" s="222" t="s">
        <v>1689</v>
      </c>
      <c r="H80" s="270"/>
      <c r="I80" s="224"/>
      <c r="J80" s="225">
        <f>ROUND(I80*H80,2)</f>
        <v>0</v>
      </c>
      <c r="K80" s="221" t="s">
        <v>158</v>
      </c>
      <c r="L80" s="44"/>
      <c r="M80" s="226" t="s">
        <v>19</v>
      </c>
      <c r="N80" s="227" t="s">
        <v>40</v>
      </c>
      <c r="O80" s="84"/>
      <c r="P80" s="215">
        <f>O80*H80</f>
        <v>0</v>
      </c>
      <c r="Q80" s="215">
        <v>0</v>
      </c>
      <c r="R80" s="215">
        <f>Q80*H80</f>
        <v>0</v>
      </c>
      <c r="S80" s="215">
        <v>0</v>
      </c>
      <c r="T80" s="216">
        <f>S80*H80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R80" s="217" t="s">
        <v>160</v>
      </c>
      <c r="AT80" s="217" t="s">
        <v>162</v>
      </c>
      <c r="AU80" s="217" t="s">
        <v>69</v>
      </c>
      <c r="AY80" s="17" t="s">
        <v>153</v>
      </c>
      <c r="BE80" s="218">
        <f>IF(N80="základní",J80,0)</f>
        <v>0</v>
      </c>
      <c r="BF80" s="218">
        <f>IF(N80="snížená",J80,0)</f>
        <v>0</v>
      </c>
      <c r="BG80" s="218">
        <f>IF(N80="zákl. přenesená",J80,0)</f>
        <v>0</v>
      </c>
      <c r="BH80" s="218">
        <f>IF(N80="sníž. přenesená",J80,0)</f>
        <v>0</v>
      </c>
      <c r="BI80" s="218">
        <f>IF(N80="nulová",J80,0)</f>
        <v>0</v>
      </c>
      <c r="BJ80" s="17" t="s">
        <v>76</v>
      </c>
      <c r="BK80" s="218">
        <f>ROUND(I80*H80,2)</f>
        <v>0</v>
      </c>
      <c r="BL80" s="17" t="s">
        <v>160</v>
      </c>
      <c r="BM80" s="217" t="s">
        <v>1690</v>
      </c>
    </row>
    <row r="81" s="2" customFormat="1">
      <c r="A81" s="38"/>
      <c r="B81" s="39"/>
      <c r="C81" s="40"/>
      <c r="D81" s="228" t="s">
        <v>313</v>
      </c>
      <c r="E81" s="40"/>
      <c r="F81" s="229" t="s">
        <v>1691</v>
      </c>
      <c r="G81" s="40"/>
      <c r="H81" s="40"/>
      <c r="I81" s="230"/>
      <c r="J81" s="40"/>
      <c r="K81" s="40"/>
      <c r="L81" s="44"/>
      <c r="M81" s="231"/>
      <c r="N81" s="232"/>
      <c r="O81" s="84"/>
      <c r="P81" s="84"/>
      <c r="Q81" s="84"/>
      <c r="R81" s="84"/>
      <c r="S81" s="84"/>
      <c r="T81" s="85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313</v>
      </c>
      <c r="AU81" s="17" t="s">
        <v>69</v>
      </c>
    </row>
    <row r="82" s="2" customFormat="1">
      <c r="A82" s="38"/>
      <c r="B82" s="39"/>
      <c r="C82" s="219" t="s">
        <v>78</v>
      </c>
      <c r="D82" s="219" t="s">
        <v>162</v>
      </c>
      <c r="E82" s="220" t="s">
        <v>1692</v>
      </c>
      <c r="F82" s="221" t="s">
        <v>1693</v>
      </c>
      <c r="G82" s="222" t="s">
        <v>1689</v>
      </c>
      <c r="H82" s="270"/>
      <c r="I82" s="224"/>
      <c r="J82" s="225">
        <f>ROUND(I82*H82,2)</f>
        <v>0</v>
      </c>
      <c r="K82" s="221" t="s">
        <v>158</v>
      </c>
      <c r="L82" s="44"/>
      <c r="M82" s="226" t="s">
        <v>19</v>
      </c>
      <c r="N82" s="227" t="s">
        <v>40</v>
      </c>
      <c r="O82" s="84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17" t="s">
        <v>160</v>
      </c>
      <c r="AT82" s="217" t="s">
        <v>162</v>
      </c>
      <c r="AU82" s="217" t="s">
        <v>69</v>
      </c>
      <c r="AY82" s="17" t="s">
        <v>153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7" t="s">
        <v>76</v>
      </c>
      <c r="BK82" s="218">
        <f>ROUND(I82*H82,2)</f>
        <v>0</v>
      </c>
      <c r="BL82" s="17" t="s">
        <v>160</v>
      </c>
      <c r="BM82" s="217" t="s">
        <v>1694</v>
      </c>
    </row>
    <row r="83" s="2" customFormat="1">
      <c r="A83" s="38"/>
      <c r="B83" s="39"/>
      <c r="C83" s="40"/>
      <c r="D83" s="228" t="s">
        <v>313</v>
      </c>
      <c r="E83" s="40"/>
      <c r="F83" s="229" t="s">
        <v>1691</v>
      </c>
      <c r="G83" s="40"/>
      <c r="H83" s="40"/>
      <c r="I83" s="230"/>
      <c r="J83" s="40"/>
      <c r="K83" s="40"/>
      <c r="L83" s="44"/>
      <c r="M83" s="231"/>
      <c r="N83" s="232"/>
      <c r="O83" s="84"/>
      <c r="P83" s="84"/>
      <c r="Q83" s="84"/>
      <c r="R83" s="84"/>
      <c r="S83" s="84"/>
      <c r="T83" s="85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313</v>
      </c>
      <c r="AU83" s="17" t="s">
        <v>69</v>
      </c>
    </row>
    <row r="84" s="2" customFormat="1" ht="21.75" customHeight="1">
      <c r="A84" s="38"/>
      <c r="B84" s="39"/>
      <c r="C84" s="219" t="s">
        <v>166</v>
      </c>
      <c r="D84" s="219" t="s">
        <v>162</v>
      </c>
      <c r="E84" s="220" t="s">
        <v>1695</v>
      </c>
      <c r="F84" s="221" t="s">
        <v>1696</v>
      </c>
      <c r="G84" s="222" t="s">
        <v>1689</v>
      </c>
      <c r="H84" s="270"/>
      <c r="I84" s="224"/>
      <c r="J84" s="225">
        <f>ROUND(I84*H84,2)</f>
        <v>0</v>
      </c>
      <c r="K84" s="221" t="s">
        <v>158</v>
      </c>
      <c r="L84" s="44"/>
      <c r="M84" s="226" t="s">
        <v>19</v>
      </c>
      <c r="N84" s="227" t="s">
        <v>40</v>
      </c>
      <c r="O84" s="84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7" t="s">
        <v>160</v>
      </c>
      <c r="AT84" s="217" t="s">
        <v>162</v>
      </c>
      <c r="AU84" s="217" t="s">
        <v>69</v>
      </c>
      <c r="AY84" s="17" t="s">
        <v>153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7" t="s">
        <v>76</v>
      </c>
      <c r="BK84" s="218">
        <f>ROUND(I84*H84,2)</f>
        <v>0</v>
      </c>
      <c r="BL84" s="17" t="s">
        <v>160</v>
      </c>
      <c r="BM84" s="217" t="s">
        <v>1697</v>
      </c>
    </row>
    <row r="85" s="2" customFormat="1">
      <c r="A85" s="38"/>
      <c r="B85" s="39"/>
      <c r="C85" s="40"/>
      <c r="D85" s="228" t="s">
        <v>313</v>
      </c>
      <c r="E85" s="40"/>
      <c r="F85" s="229" t="s">
        <v>1698</v>
      </c>
      <c r="G85" s="40"/>
      <c r="H85" s="40"/>
      <c r="I85" s="230"/>
      <c r="J85" s="40"/>
      <c r="K85" s="40"/>
      <c r="L85" s="44"/>
      <c r="M85" s="231"/>
      <c r="N85" s="232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313</v>
      </c>
      <c r="AU85" s="17" t="s">
        <v>69</v>
      </c>
    </row>
    <row r="86" s="2" customFormat="1" ht="44.25" customHeight="1">
      <c r="A86" s="38"/>
      <c r="B86" s="39"/>
      <c r="C86" s="219" t="s">
        <v>160</v>
      </c>
      <c r="D86" s="219" t="s">
        <v>162</v>
      </c>
      <c r="E86" s="220" t="s">
        <v>1699</v>
      </c>
      <c r="F86" s="221" t="s">
        <v>1700</v>
      </c>
      <c r="G86" s="222" t="s">
        <v>1689</v>
      </c>
      <c r="H86" s="270"/>
      <c r="I86" s="224"/>
      <c r="J86" s="225">
        <f>ROUND(I86*H86,2)</f>
        <v>0</v>
      </c>
      <c r="K86" s="221" t="s">
        <v>158</v>
      </c>
      <c r="L86" s="44"/>
      <c r="M86" s="226" t="s">
        <v>19</v>
      </c>
      <c r="N86" s="227" t="s">
        <v>40</v>
      </c>
      <c r="O86" s="84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7" t="s">
        <v>160</v>
      </c>
      <c r="AT86" s="217" t="s">
        <v>162</v>
      </c>
      <c r="AU86" s="217" t="s">
        <v>69</v>
      </c>
      <c r="AY86" s="17" t="s">
        <v>153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7" t="s">
        <v>76</v>
      </c>
      <c r="BK86" s="218">
        <f>ROUND(I86*H86,2)</f>
        <v>0</v>
      </c>
      <c r="BL86" s="17" t="s">
        <v>160</v>
      </c>
      <c r="BM86" s="217" t="s">
        <v>1701</v>
      </c>
    </row>
    <row r="87" s="2" customFormat="1">
      <c r="A87" s="38"/>
      <c r="B87" s="39"/>
      <c r="C87" s="40"/>
      <c r="D87" s="228" t="s">
        <v>313</v>
      </c>
      <c r="E87" s="40"/>
      <c r="F87" s="229" t="s">
        <v>1702</v>
      </c>
      <c r="G87" s="40"/>
      <c r="H87" s="40"/>
      <c r="I87" s="230"/>
      <c r="J87" s="40"/>
      <c r="K87" s="40"/>
      <c r="L87" s="44"/>
      <c r="M87" s="231"/>
      <c r="N87" s="23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313</v>
      </c>
      <c r="AU87" s="17" t="s">
        <v>69</v>
      </c>
    </row>
    <row r="88" s="2" customFormat="1">
      <c r="A88" s="38"/>
      <c r="B88" s="39"/>
      <c r="C88" s="219" t="s">
        <v>174</v>
      </c>
      <c r="D88" s="219" t="s">
        <v>162</v>
      </c>
      <c r="E88" s="220" t="s">
        <v>1703</v>
      </c>
      <c r="F88" s="221" t="s">
        <v>1704</v>
      </c>
      <c r="G88" s="222" t="s">
        <v>1689</v>
      </c>
      <c r="H88" s="270"/>
      <c r="I88" s="224"/>
      <c r="J88" s="225">
        <f>ROUND(I88*H88,2)</f>
        <v>0</v>
      </c>
      <c r="K88" s="221" t="s">
        <v>158</v>
      </c>
      <c r="L88" s="44"/>
      <c r="M88" s="226" t="s">
        <v>19</v>
      </c>
      <c r="N88" s="227" t="s">
        <v>40</v>
      </c>
      <c r="O88" s="84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160</v>
      </c>
      <c r="AT88" s="217" t="s">
        <v>162</v>
      </c>
      <c r="AU88" s="217" t="s">
        <v>69</v>
      </c>
      <c r="AY88" s="17" t="s">
        <v>153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7" t="s">
        <v>76</v>
      </c>
      <c r="BK88" s="218">
        <f>ROUND(I88*H88,2)</f>
        <v>0</v>
      </c>
      <c r="BL88" s="17" t="s">
        <v>160</v>
      </c>
      <c r="BM88" s="217" t="s">
        <v>1705</v>
      </c>
    </row>
    <row r="89" s="2" customFormat="1">
      <c r="A89" s="38"/>
      <c r="B89" s="39"/>
      <c r="C89" s="40"/>
      <c r="D89" s="228" t="s">
        <v>313</v>
      </c>
      <c r="E89" s="40"/>
      <c r="F89" s="229" t="s">
        <v>1706</v>
      </c>
      <c r="G89" s="40"/>
      <c r="H89" s="40"/>
      <c r="I89" s="230"/>
      <c r="J89" s="40"/>
      <c r="K89" s="40"/>
      <c r="L89" s="44"/>
      <c r="M89" s="231"/>
      <c r="N89" s="232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313</v>
      </c>
      <c r="AU89" s="17" t="s">
        <v>69</v>
      </c>
    </row>
    <row r="90" s="2" customFormat="1" ht="16.5" customHeight="1">
      <c r="A90" s="38"/>
      <c r="B90" s="39"/>
      <c r="C90" s="219" t="s">
        <v>179</v>
      </c>
      <c r="D90" s="219" t="s">
        <v>162</v>
      </c>
      <c r="E90" s="220" t="s">
        <v>1707</v>
      </c>
      <c r="F90" s="221" t="s">
        <v>1708</v>
      </c>
      <c r="G90" s="222" t="s">
        <v>1689</v>
      </c>
      <c r="H90" s="270"/>
      <c r="I90" s="224"/>
      <c r="J90" s="225">
        <f>ROUND(I90*H90,2)</f>
        <v>0</v>
      </c>
      <c r="K90" s="221" t="s">
        <v>158</v>
      </c>
      <c r="L90" s="44"/>
      <c r="M90" s="226" t="s">
        <v>19</v>
      </c>
      <c r="N90" s="227" t="s">
        <v>40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160</v>
      </c>
      <c r="AT90" s="217" t="s">
        <v>162</v>
      </c>
      <c r="AU90" s="217" t="s">
        <v>69</v>
      </c>
      <c r="AY90" s="17" t="s">
        <v>153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76</v>
      </c>
      <c r="BK90" s="218">
        <f>ROUND(I90*H90,2)</f>
        <v>0</v>
      </c>
      <c r="BL90" s="17" t="s">
        <v>160</v>
      </c>
      <c r="BM90" s="217" t="s">
        <v>1709</v>
      </c>
    </row>
    <row r="91" s="2" customFormat="1" ht="16.5" customHeight="1">
      <c r="A91" s="38"/>
      <c r="B91" s="39"/>
      <c r="C91" s="219" t="s">
        <v>184</v>
      </c>
      <c r="D91" s="219" t="s">
        <v>162</v>
      </c>
      <c r="E91" s="220" t="s">
        <v>1710</v>
      </c>
      <c r="F91" s="221" t="s">
        <v>1711</v>
      </c>
      <c r="G91" s="222" t="s">
        <v>1689</v>
      </c>
      <c r="H91" s="270"/>
      <c r="I91" s="224"/>
      <c r="J91" s="225">
        <f>ROUND(I91*H91,2)</f>
        <v>0</v>
      </c>
      <c r="K91" s="221" t="s">
        <v>158</v>
      </c>
      <c r="L91" s="44"/>
      <c r="M91" s="226" t="s">
        <v>19</v>
      </c>
      <c r="N91" s="227" t="s">
        <v>40</v>
      </c>
      <c r="O91" s="84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7" t="s">
        <v>160</v>
      </c>
      <c r="AT91" s="217" t="s">
        <v>162</v>
      </c>
      <c r="AU91" s="217" t="s">
        <v>69</v>
      </c>
      <c r="AY91" s="17" t="s">
        <v>153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7" t="s">
        <v>76</v>
      </c>
      <c r="BK91" s="218">
        <f>ROUND(I91*H91,2)</f>
        <v>0</v>
      </c>
      <c r="BL91" s="17" t="s">
        <v>160</v>
      </c>
      <c r="BM91" s="217" t="s">
        <v>1712</v>
      </c>
    </row>
    <row r="92" s="2" customFormat="1">
      <c r="A92" s="38"/>
      <c r="B92" s="39"/>
      <c r="C92" s="219" t="s">
        <v>159</v>
      </c>
      <c r="D92" s="219" t="s">
        <v>162</v>
      </c>
      <c r="E92" s="220" t="s">
        <v>1713</v>
      </c>
      <c r="F92" s="221" t="s">
        <v>1714</v>
      </c>
      <c r="G92" s="222" t="s">
        <v>1689</v>
      </c>
      <c r="H92" s="270"/>
      <c r="I92" s="224"/>
      <c r="J92" s="225">
        <f>ROUND(I92*H92,2)</f>
        <v>0</v>
      </c>
      <c r="K92" s="221" t="s">
        <v>158</v>
      </c>
      <c r="L92" s="44"/>
      <c r="M92" s="233" t="s">
        <v>19</v>
      </c>
      <c r="N92" s="234" t="s">
        <v>40</v>
      </c>
      <c r="O92" s="235"/>
      <c r="P92" s="236">
        <f>O92*H92</f>
        <v>0</v>
      </c>
      <c r="Q92" s="236">
        <v>0</v>
      </c>
      <c r="R92" s="236">
        <f>Q92*H92</f>
        <v>0</v>
      </c>
      <c r="S92" s="236">
        <v>0</v>
      </c>
      <c r="T92" s="237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160</v>
      </c>
      <c r="AT92" s="217" t="s">
        <v>162</v>
      </c>
      <c r="AU92" s="217" t="s">
        <v>69</v>
      </c>
      <c r="AY92" s="17" t="s">
        <v>153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76</v>
      </c>
      <c r="BK92" s="218">
        <f>ROUND(I92*H92,2)</f>
        <v>0</v>
      </c>
      <c r="BL92" s="17" t="s">
        <v>160</v>
      </c>
      <c r="BM92" s="217" t="s">
        <v>1715</v>
      </c>
    </row>
    <row r="93" s="2" customFormat="1" ht="6.96" customHeight="1">
      <c r="A93" s="38"/>
      <c r="B93" s="59"/>
      <c r="C93" s="60"/>
      <c r="D93" s="60"/>
      <c r="E93" s="60"/>
      <c r="F93" s="60"/>
      <c r="G93" s="60"/>
      <c r="H93" s="60"/>
      <c r="I93" s="60"/>
      <c r="J93" s="60"/>
      <c r="K93" s="60"/>
      <c r="L93" s="44"/>
      <c r="M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</sheetData>
  <sheetProtection sheet="1" autoFilter="0" formatColumns="0" formatRows="0" objects="1" scenarios="1" spinCount="100000" saltValue="OdrjfQxHkR+v/2Zg0KRiurs8kQTAYzXQxuqmG2UvgolVqN0XwJks8HtGPYTFrKX/eRKNzsgnQOtaD8QTZ/48Yg==" hashValue="bGhEH7whTxoj6IjVWN7UhS3+EVS040k0q9aObEmf6+mokj0jaXZeGOPdUUxR/vDEYiBj4t2YlZLCnbTwzpNNoQ==" algorithmName="SHA-512" password="CC35"/>
  <autoFilter ref="C78:K92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71" customWidth="1"/>
    <col min="2" max="2" width="1.667969" style="271" customWidth="1"/>
    <col min="3" max="4" width="5" style="271" customWidth="1"/>
    <col min="5" max="5" width="11.66016" style="271" customWidth="1"/>
    <col min="6" max="6" width="9.160156" style="271" customWidth="1"/>
    <col min="7" max="7" width="5" style="271" customWidth="1"/>
    <col min="8" max="8" width="77.83203" style="271" customWidth="1"/>
    <col min="9" max="10" width="20" style="271" customWidth="1"/>
    <col min="11" max="11" width="1.667969" style="271" customWidth="1"/>
  </cols>
  <sheetData>
    <row r="1" s="1" customFormat="1" ht="37.5" customHeight="1"/>
    <row r="2" s="1" customFormat="1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="15" customFormat="1" ht="45" customHeight="1">
      <c r="B3" s="275"/>
      <c r="C3" s="276" t="s">
        <v>1716</v>
      </c>
      <c r="D3" s="276"/>
      <c r="E3" s="276"/>
      <c r="F3" s="276"/>
      <c r="G3" s="276"/>
      <c r="H3" s="276"/>
      <c r="I3" s="276"/>
      <c r="J3" s="276"/>
      <c r="K3" s="277"/>
    </row>
    <row r="4" s="1" customFormat="1" ht="25.5" customHeight="1">
      <c r="B4" s="278"/>
      <c r="C4" s="279" t="s">
        <v>1717</v>
      </c>
      <c r="D4" s="279"/>
      <c r="E4" s="279"/>
      <c r="F4" s="279"/>
      <c r="G4" s="279"/>
      <c r="H4" s="279"/>
      <c r="I4" s="279"/>
      <c r="J4" s="279"/>
      <c r="K4" s="280"/>
    </row>
    <row r="5" s="1" customFormat="1" ht="5.25" customHeight="1">
      <c r="B5" s="278"/>
      <c r="C5" s="281"/>
      <c r="D5" s="281"/>
      <c r="E5" s="281"/>
      <c r="F5" s="281"/>
      <c r="G5" s="281"/>
      <c r="H5" s="281"/>
      <c r="I5" s="281"/>
      <c r="J5" s="281"/>
      <c r="K5" s="280"/>
    </row>
    <row r="6" s="1" customFormat="1" ht="15" customHeight="1">
      <c r="B6" s="278"/>
      <c r="C6" s="282" t="s">
        <v>1718</v>
      </c>
      <c r="D6" s="282"/>
      <c r="E6" s="282"/>
      <c r="F6" s="282"/>
      <c r="G6" s="282"/>
      <c r="H6" s="282"/>
      <c r="I6" s="282"/>
      <c r="J6" s="282"/>
      <c r="K6" s="280"/>
    </row>
    <row r="7" s="1" customFormat="1" ht="15" customHeight="1">
      <c r="B7" s="283"/>
      <c r="C7" s="282" t="s">
        <v>1719</v>
      </c>
      <c r="D7" s="282"/>
      <c r="E7" s="282"/>
      <c r="F7" s="282"/>
      <c r="G7" s="282"/>
      <c r="H7" s="282"/>
      <c r="I7" s="282"/>
      <c r="J7" s="282"/>
      <c r="K7" s="280"/>
    </row>
    <row r="8" s="1" customFormat="1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s="1" customFormat="1" ht="15" customHeight="1">
      <c r="B9" s="283"/>
      <c r="C9" s="282" t="s">
        <v>1720</v>
      </c>
      <c r="D9" s="282"/>
      <c r="E9" s="282"/>
      <c r="F9" s="282"/>
      <c r="G9" s="282"/>
      <c r="H9" s="282"/>
      <c r="I9" s="282"/>
      <c r="J9" s="282"/>
      <c r="K9" s="280"/>
    </row>
    <row r="10" s="1" customFormat="1" ht="15" customHeight="1">
      <c r="B10" s="283"/>
      <c r="C10" s="282"/>
      <c r="D10" s="282" t="s">
        <v>1721</v>
      </c>
      <c r="E10" s="282"/>
      <c r="F10" s="282"/>
      <c r="G10" s="282"/>
      <c r="H10" s="282"/>
      <c r="I10" s="282"/>
      <c r="J10" s="282"/>
      <c r="K10" s="280"/>
    </row>
    <row r="11" s="1" customFormat="1" ht="15" customHeight="1">
      <c r="B11" s="283"/>
      <c r="C11" s="284"/>
      <c r="D11" s="282" t="s">
        <v>1722</v>
      </c>
      <c r="E11" s="282"/>
      <c r="F11" s="282"/>
      <c r="G11" s="282"/>
      <c r="H11" s="282"/>
      <c r="I11" s="282"/>
      <c r="J11" s="282"/>
      <c r="K11" s="280"/>
    </row>
    <row r="12" s="1" customFormat="1" ht="15" customHeight="1">
      <c r="B12" s="283"/>
      <c r="C12" s="284"/>
      <c r="D12" s="282"/>
      <c r="E12" s="282"/>
      <c r="F12" s="282"/>
      <c r="G12" s="282"/>
      <c r="H12" s="282"/>
      <c r="I12" s="282"/>
      <c r="J12" s="282"/>
      <c r="K12" s="280"/>
    </row>
    <row r="13" s="1" customFormat="1" ht="15" customHeight="1">
      <c r="B13" s="283"/>
      <c r="C13" s="284"/>
      <c r="D13" s="285" t="s">
        <v>1723</v>
      </c>
      <c r="E13" s="282"/>
      <c r="F13" s="282"/>
      <c r="G13" s="282"/>
      <c r="H13" s="282"/>
      <c r="I13" s="282"/>
      <c r="J13" s="282"/>
      <c r="K13" s="280"/>
    </row>
    <row r="14" s="1" customFormat="1" ht="12.75" customHeight="1">
      <c r="B14" s="283"/>
      <c r="C14" s="284"/>
      <c r="D14" s="284"/>
      <c r="E14" s="284"/>
      <c r="F14" s="284"/>
      <c r="G14" s="284"/>
      <c r="H14" s="284"/>
      <c r="I14" s="284"/>
      <c r="J14" s="284"/>
      <c r="K14" s="280"/>
    </row>
    <row r="15" s="1" customFormat="1" ht="15" customHeight="1">
      <c r="B15" s="283"/>
      <c r="C15" s="284"/>
      <c r="D15" s="282" t="s">
        <v>1724</v>
      </c>
      <c r="E15" s="282"/>
      <c r="F15" s="282"/>
      <c r="G15" s="282"/>
      <c r="H15" s="282"/>
      <c r="I15" s="282"/>
      <c r="J15" s="282"/>
      <c r="K15" s="280"/>
    </row>
    <row r="16" s="1" customFormat="1" ht="15" customHeight="1">
      <c r="B16" s="283"/>
      <c r="C16" s="284"/>
      <c r="D16" s="282" t="s">
        <v>1725</v>
      </c>
      <c r="E16" s="282"/>
      <c r="F16" s="282"/>
      <c r="G16" s="282"/>
      <c r="H16" s="282"/>
      <c r="I16" s="282"/>
      <c r="J16" s="282"/>
      <c r="K16" s="280"/>
    </row>
    <row r="17" s="1" customFormat="1" ht="15" customHeight="1">
      <c r="B17" s="283"/>
      <c r="C17" s="284"/>
      <c r="D17" s="282" t="s">
        <v>1726</v>
      </c>
      <c r="E17" s="282"/>
      <c r="F17" s="282"/>
      <c r="G17" s="282"/>
      <c r="H17" s="282"/>
      <c r="I17" s="282"/>
      <c r="J17" s="282"/>
      <c r="K17" s="280"/>
    </row>
    <row r="18" s="1" customFormat="1" ht="15" customHeight="1">
      <c r="B18" s="283"/>
      <c r="C18" s="284"/>
      <c r="D18" s="284"/>
      <c r="E18" s="286" t="s">
        <v>75</v>
      </c>
      <c r="F18" s="282" t="s">
        <v>1727</v>
      </c>
      <c r="G18" s="282"/>
      <c r="H18" s="282"/>
      <c r="I18" s="282"/>
      <c r="J18" s="282"/>
      <c r="K18" s="280"/>
    </row>
    <row r="19" s="1" customFormat="1" ht="15" customHeight="1">
      <c r="B19" s="283"/>
      <c r="C19" s="284"/>
      <c r="D19" s="284"/>
      <c r="E19" s="286" t="s">
        <v>1728</v>
      </c>
      <c r="F19" s="282" t="s">
        <v>1729</v>
      </c>
      <c r="G19" s="282"/>
      <c r="H19" s="282"/>
      <c r="I19" s="282"/>
      <c r="J19" s="282"/>
      <c r="K19" s="280"/>
    </row>
    <row r="20" s="1" customFormat="1" ht="15" customHeight="1">
      <c r="B20" s="283"/>
      <c r="C20" s="284"/>
      <c r="D20" s="284"/>
      <c r="E20" s="286" t="s">
        <v>1730</v>
      </c>
      <c r="F20" s="282" t="s">
        <v>1731</v>
      </c>
      <c r="G20" s="282"/>
      <c r="H20" s="282"/>
      <c r="I20" s="282"/>
      <c r="J20" s="282"/>
      <c r="K20" s="280"/>
    </row>
    <row r="21" s="1" customFormat="1" ht="15" customHeight="1">
      <c r="B21" s="283"/>
      <c r="C21" s="284"/>
      <c r="D21" s="284"/>
      <c r="E21" s="286" t="s">
        <v>123</v>
      </c>
      <c r="F21" s="282" t="s">
        <v>1732</v>
      </c>
      <c r="G21" s="282"/>
      <c r="H21" s="282"/>
      <c r="I21" s="282"/>
      <c r="J21" s="282"/>
      <c r="K21" s="280"/>
    </row>
    <row r="22" s="1" customFormat="1" ht="15" customHeight="1">
      <c r="B22" s="283"/>
      <c r="C22" s="284"/>
      <c r="D22" s="284"/>
      <c r="E22" s="286" t="s">
        <v>1733</v>
      </c>
      <c r="F22" s="282" t="s">
        <v>1734</v>
      </c>
      <c r="G22" s="282"/>
      <c r="H22" s="282"/>
      <c r="I22" s="282"/>
      <c r="J22" s="282"/>
      <c r="K22" s="280"/>
    </row>
    <row r="23" s="1" customFormat="1" ht="15" customHeight="1">
      <c r="B23" s="283"/>
      <c r="C23" s="284"/>
      <c r="D23" s="284"/>
      <c r="E23" s="286" t="s">
        <v>82</v>
      </c>
      <c r="F23" s="282" t="s">
        <v>1735</v>
      </c>
      <c r="G23" s="282"/>
      <c r="H23" s="282"/>
      <c r="I23" s="282"/>
      <c r="J23" s="282"/>
      <c r="K23" s="280"/>
    </row>
    <row r="24" s="1" customFormat="1" ht="12.75" customHeight="1">
      <c r="B24" s="283"/>
      <c r="C24" s="284"/>
      <c r="D24" s="284"/>
      <c r="E24" s="284"/>
      <c r="F24" s="284"/>
      <c r="G24" s="284"/>
      <c r="H24" s="284"/>
      <c r="I24" s="284"/>
      <c r="J24" s="284"/>
      <c r="K24" s="280"/>
    </row>
    <row r="25" s="1" customFormat="1" ht="15" customHeight="1">
      <c r="B25" s="283"/>
      <c r="C25" s="282" t="s">
        <v>1736</v>
      </c>
      <c r="D25" s="282"/>
      <c r="E25" s="282"/>
      <c r="F25" s="282"/>
      <c r="G25" s="282"/>
      <c r="H25" s="282"/>
      <c r="I25" s="282"/>
      <c r="J25" s="282"/>
      <c r="K25" s="280"/>
    </row>
    <row r="26" s="1" customFormat="1" ht="15" customHeight="1">
      <c r="B26" s="283"/>
      <c r="C26" s="282" t="s">
        <v>1737</v>
      </c>
      <c r="D26" s="282"/>
      <c r="E26" s="282"/>
      <c r="F26" s="282"/>
      <c r="G26" s="282"/>
      <c r="H26" s="282"/>
      <c r="I26" s="282"/>
      <c r="J26" s="282"/>
      <c r="K26" s="280"/>
    </row>
    <row r="27" s="1" customFormat="1" ht="15" customHeight="1">
      <c r="B27" s="283"/>
      <c r="C27" s="282"/>
      <c r="D27" s="282" t="s">
        <v>1738</v>
      </c>
      <c r="E27" s="282"/>
      <c r="F27" s="282"/>
      <c r="G27" s="282"/>
      <c r="H27" s="282"/>
      <c r="I27" s="282"/>
      <c r="J27" s="282"/>
      <c r="K27" s="280"/>
    </row>
    <row r="28" s="1" customFormat="1" ht="15" customHeight="1">
      <c r="B28" s="283"/>
      <c r="C28" s="284"/>
      <c r="D28" s="282" t="s">
        <v>1739</v>
      </c>
      <c r="E28" s="282"/>
      <c r="F28" s="282"/>
      <c r="G28" s="282"/>
      <c r="H28" s="282"/>
      <c r="I28" s="282"/>
      <c r="J28" s="282"/>
      <c r="K28" s="280"/>
    </row>
    <row r="29" s="1" customFormat="1" ht="12.75" customHeight="1">
      <c r="B29" s="283"/>
      <c r="C29" s="284"/>
      <c r="D29" s="284"/>
      <c r="E29" s="284"/>
      <c r="F29" s="284"/>
      <c r="G29" s="284"/>
      <c r="H29" s="284"/>
      <c r="I29" s="284"/>
      <c r="J29" s="284"/>
      <c r="K29" s="280"/>
    </row>
    <row r="30" s="1" customFormat="1" ht="15" customHeight="1">
      <c r="B30" s="283"/>
      <c r="C30" s="284"/>
      <c r="D30" s="282" t="s">
        <v>1740</v>
      </c>
      <c r="E30" s="282"/>
      <c r="F30" s="282"/>
      <c r="G30" s="282"/>
      <c r="H30" s="282"/>
      <c r="I30" s="282"/>
      <c r="J30" s="282"/>
      <c r="K30" s="280"/>
    </row>
    <row r="31" s="1" customFormat="1" ht="15" customHeight="1">
      <c r="B31" s="283"/>
      <c r="C31" s="284"/>
      <c r="D31" s="282" t="s">
        <v>1741</v>
      </c>
      <c r="E31" s="282"/>
      <c r="F31" s="282"/>
      <c r="G31" s="282"/>
      <c r="H31" s="282"/>
      <c r="I31" s="282"/>
      <c r="J31" s="282"/>
      <c r="K31" s="280"/>
    </row>
    <row r="32" s="1" customFormat="1" ht="12.75" customHeight="1">
      <c r="B32" s="283"/>
      <c r="C32" s="284"/>
      <c r="D32" s="284"/>
      <c r="E32" s="284"/>
      <c r="F32" s="284"/>
      <c r="G32" s="284"/>
      <c r="H32" s="284"/>
      <c r="I32" s="284"/>
      <c r="J32" s="284"/>
      <c r="K32" s="280"/>
    </row>
    <row r="33" s="1" customFormat="1" ht="15" customHeight="1">
      <c r="B33" s="283"/>
      <c r="C33" s="284"/>
      <c r="D33" s="282" t="s">
        <v>1742</v>
      </c>
      <c r="E33" s="282"/>
      <c r="F33" s="282"/>
      <c r="G33" s="282"/>
      <c r="H33" s="282"/>
      <c r="I33" s="282"/>
      <c r="J33" s="282"/>
      <c r="K33" s="280"/>
    </row>
    <row r="34" s="1" customFormat="1" ht="15" customHeight="1">
      <c r="B34" s="283"/>
      <c r="C34" s="284"/>
      <c r="D34" s="282" t="s">
        <v>1743</v>
      </c>
      <c r="E34" s="282"/>
      <c r="F34" s="282"/>
      <c r="G34" s="282"/>
      <c r="H34" s="282"/>
      <c r="I34" s="282"/>
      <c r="J34" s="282"/>
      <c r="K34" s="280"/>
    </row>
    <row r="35" s="1" customFormat="1" ht="15" customHeight="1">
      <c r="B35" s="283"/>
      <c r="C35" s="284"/>
      <c r="D35" s="282" t="s">
        <v>1744</v>
      </c>
      <c r="E35" s="282"/>
      <c r="F35" s="282"/>
      <c r="G35" s="282"/>
      <c r="H35" s="282"/>
      <c r="I35" s="282"/>
      <c r="J35" s="282"/>
      <c r="K35" s="280"/>
    </row>
    <row r="36" s="1" customFormat="1" ht="15" customHeight="1">
      <c r="B36" s="283"/>
      <c r="C36" s="284"/>
      <c r="D36" s="282"/>
      <c r="E36" s="285" t="s">
        <v>140</v>
      </c>
      <c r="F36" s="282"/>
      <c r="G36" s="282" t="s">
        <v>1745</v>
      </c>
      <c r="H36" s="282"/>
      <c r="I36" s="282"/>
      <c r="J36" s="282"/>
      <c r="K36" s="280"/>
    </row>
    <row r="37" s="1" customFormat="1" ht="30.75" customHeight="1">
      <c r="B37" s="283"/>
      <c r="C37" s="284"/>
      <c r="D37" s="282"/>
      <c r="E37" s="285" t="s">
        <v>1746</v>
      </c>
      <c r="F37" s="282"/>
      <c r="G37" s="282" t="s">
        <v>1747</v>
      </c>
      <c r="H37" s="282"/>
      <c r="I37" s="282"/>
      <c r="J37" s="282"/>
      <c r="K37" s="280"/>
    </row>
    <row r="38" s="1" customFormat="1" ht="15" customHeight="1">
      <c r="B38" s="283"/>
      <c r="C38" s="284"/>
      <c r="D38" s="282"/>
      <c r="E38" s="285" t="s">
        <v>50</v>
      </c>
      <c r="F38" s="282"/>
      <c r="G38" s="282" t="s">
        <v>1748</v>
      </c>
      <c r="H38" s="282"/>
      <c r="I38" s="282"/>
      <c r="J38" s="282"/>
      <c r="K38" s="280"/>
    </row>
    <row r="39" s="1" customFormat="1" ht="15" customHeight="1">
      <c r="B39" s="283"/>
      <c r="C39" s="284"/>
      <c r="D39" s="282"/>
      <c r="E39" s="285" t="s">
        <v>51</v>
      </c>
      <c r="F39" s="282"/>
      <c r="G39" s="282" t="s">
        <v>1749</v>
      </c>
      <c r="H39" s="282"/>
      <c r="I39" s="282"/>
      <c r="J39" s="282"/>
      <c r="K39" s="280"/>
    </row>
    <row r="40" s="1" customFormat="1" ht="15" customHeight="1">
      <c r="B40" s="283"/>
      <c r="C40" s="284"/>
      <c r="D40" s="282"/>
      <c r="E40" s="285" t="s">
        <v>141</v>
      </c>
      <c r="F40" s="282"/>
      <c r="G40" s="282" t="s">
        <v>1750</v>
      </c>
      <c r="H40" s="282"/>
      <c r="I40" s="282"/>
      <c r="J40" s="282"/>
      <c r="K40" s="280"/>
    </row>
    <row r="41" s="1" customFormat="1" ht="15" customHeight="1">
      <c r="B41" s="283"/>
      <c r="C41" s="284"/>
      <c r="D41" s="282"/>
      <c r="E41" s="285" t="s">
        <v>142</v>
      </c>
      <c r="F41" s="282"/>
      <c r="G41" s="282" t="s">
        <v>1751</v>
      </c>
      <c r="H41" s="282"/>
      <c r="I41" s="282"/>
      <c r="J41" s="282"/>
      <c r="K41" s="280"/>
    </row>
    <row r="42" s="1" customFormat="1" ht="15" customHeight="1">
      <c r="B42" s="283"/>
      <c r="C42" s="284"/>
      <c r="D42" s="282"/>
      <c r="E42" s="285" t="s">
        <v>1752</v>
      </c>
      <c r="F42" s="282"/>
      <c r="G42" s="282" t="s">
        <v>1753</v>
      </c>
      <c r="H42" s="282"/>
      <c r="I42" s="282"/>
      <c r="J42" s="282"/>
      <c r="K42" s="280"/>
    </row>
    <row r="43" s="1" customFormat="1" ht="15" customHeight="1">
      <c r="B43" s="283"/>
      <c r="C43" s="284"/>
      <c r="D43" s="282"/>
      <c r="E43" s="285"/>
      <c r="F43" s="282"/>
      <c r="G43" s="282" t="s">
        <v>1754</v>
      </c>
      <c r="H43" s="282"/>
      <c r="I43" s="282"/>
      <c r="J43" s="282"/>
      <c r="K43" s="280"/>
    </row>
    <row r="44" s="1" customFormat="1" ht="15" customHeight="1">
      <c r="B44" s="283"/>
      <c r="C44" s="284"/>
      <c r="D44" s="282"/>
      <c r="E44" s="285" t="s">
        <v>1755</v>
      </c>
      <c r="F44" s="282"/>
      <c r="G44" s="282" t="s">
        <v>1756</v>
      </c>
      <c r="H44" s="282"/>
      <c r="I44" s="282"/>
      <c r="J44" s="282"/>
      <c r="K44" s="280"/>
    </row>
    <row r="45" s="1" customFormat="1" ht="15" customHeight="1">
      <c r="B45" s="283"/>
      <c r="C45" s="284"/>
      <c r="D45" s="282"/>
      <c r="E45" s="285" t="s">
        <v>144</v>
      </c>
      <c r="F45" s="282"/>
      <c r="G45" s="282" t="s">
        <v>1757</v>
      </c>
      <c r="H45" s="282"/>
      <c r="I45" s="282"/>
      <c r="J45" s="282"/>
      <c r="K45" s="280"/>
    </row>
    <row r="46" s="1" customFormat="1" ht="12.75" customHeight="1">
      <c r="B46" s="283"/>
      <c r="C46" s="284"/>
      <c r="D46" s="282"/>
      <c r="E46" s="282"/>
      <c r="F46" s="282"/>
      <c r="G46" s="282"/>
      <c r="H46" s="282"/>
      <c r="I46" s="282"/>
      <c r="J46" s="282"/>
      <c r="K46" s="280"/>
    </row>
    <row r="47" s="1" customFormat="1" ht="15" customHeight="1">
      <c r="B47" s="283"/>
      <c r="C47" s="284"/>
      <c r="D47" s="282" t="s">
        <v>1758</v>
      </c>
      <c r="E47" s="282"/>
      <c r="F47" s="282"/>
      <c r="G47" s="282"/>
      <c r="H47" s="282"/>
      <c r="I47" s="282"/>
      <c r="J47" s="282"/>
      <c r="K47" s="280"/>
    </row>
    <row r="48" s="1" customFormat="1" ht="15" customHeight="1">
      <c r="B48" s="283"/>
      <c r="C48" s="284"/>
      <c r="D48" s="284"/>
      <c r="E48" s="282" t="s">
        <v>1759</v>
      </c>
      <c r="F48" s="282"/>
      <c r="G48" s="282"/>
      <c r="H48" s="282"/>
      <c r="I48" s="282"/>
      <c r="J48" s="282"/>
      <c r="K48" s="280"/>
    </row>
    <row r="49" s="1" customFormat="1" ht="15" customHeight="1">
      <c r="B49" s="283"/>
      <c r="C49" s="284"/>
      <c r="D49" s="284"/>
      <c r="E49" s="282" t="s">
        <v>1760</v>
      </c>
      <c r="F49" s="282"/>
      <c r="G49" s="282"/>
      <c r="H49" s="282"/>
      <c r="I49" s="282"/>
      <c r="J49" s="282"/>
      <c r="K49" s="280"/>
    </row>
    <row r="50" s="1" customFormat="1" ht="15" customHeight="1">
      <c r="B50" s="283"/>
      <c r="C50" s="284"/>
      <c r="D50" s="284"/>
      <c r="E50" s="282" t="s">
        <v>1761</v>
      </c>
      <c r="F50" s="282"/>
      <c r="G50" s="282"/>
      <c r="H50" s="282"/>
      <c r="I50" s="282"/>
      <c r="J50" s="282"/>
      <c r="K50" s="280"/>
    </row>
    <row r="51" s="1" customFormat="1" ht="15" customHeight="1">
      <c r="B51" s="283"/>
      <c r="C51" s="284"/>
      <c r="D51" s="282" t="s">
        <v>1762</v>
      </c>
      <c r="E51" s="282"/>
      <c r="F51" s="282"/>
      <c r="G51" s="282"/>
      <c r="H51" s="282"/>
      <c r="I51" s="282"/>
      <c r="J51" s="282"/>
      <c r="K51" s="280"/>
    </row>
    <row r="52" s="1" customFormat="1" ht="25.5" customHeight="1">
      <c r="B52" s="278"/>
      <c r="C52" s="279" t="s">
        <v>1763</v>
      </c>
      <c r="D52" s="279"/>
      <c r="E52" s="279"/>
      <c r="F52" s="279"/>
      <c r="G52" s="279"/>
      <c r="H52" s="279"/>
      <c r="I52" s="279"/>
      <c r="J52" s="279"/>
      <c r="K52" s="280"/>
    </row>
    <row r="53" s="1" customFormat="1" ht="5.25" customHeight="1">
      <c r="B53" s="278"/>
      <c r="C53" s="281"/>
      <c r="D53" s="281"/>
      <c r="E53" s="281"/>
      <c r="F53" s="281"/>
      <c r="G53" s="281"/>
      <c r="H53" s="281"/>
      <c r="I53" s="281"/>
      <c r="J53" s="281"/>
      <c r="K53" s="280"/>
    </row>
    <row r="54" s="1" customFormat="1" ht="15" customHeight="1">
      <c r="B54" s="278"/>
      <c r="C54" s="282" t="s">
        <v>1764</v>
      </c>
      <c r="D54" s="282"/>
      <c r="E54" s="282"/>
      <c r="F54" s="282"/>
      <c r="G54" s="282"/>
      <c r="H54" s="282"/>
      <c r="I54" s="282"/>
      <c r="J54" s="282"/>
      <c r="K54" s="280"/>
    </row>
    <row r="55" s="1" customFormat="1" ht="15" customHeight="1">
      <c r="B55" s="278"/>
      <c r="C55" s="282" t="s">
        <v>1765</v>
      </c>
      <c r="D55" s="282"/>
      <c r="E55" s="282"/>
      <c r="F55" s="282"/>
      <c r="G55" s="282"/>
      <c r="H55" s="282"/>
      <c r="I55" s="282"/>
      <c r="J55" s="282"/>
      <c r="K55" s="280"/>
    </row>
    <row r="56" s="1" customFormat="1" ht="12.75" customHeight="1">
      <c r="B56" s="278"/>
      <c r="C56" s="282"/>
      <c r="D56" s="282"/>
      <c r="E56" s="282"/>
      <c r="F56" s="282"/>
      <c r="G56" s="282"/>
      <c r="H56" s="282"/>
      <c r="I56" s="282"/>
      <c r="J56" s="282"/>
      <c r="K56" s="280"/>
    </row>
    <row r="57" s="1" customFormat="1" ht="15" customHeight="1">
      <c r="B57" s="278"/>
      <c r="C57" s="282" t="s">
        <v>1766</v>
      </c>
      <c r="D57" s="282"/>
      <c r="E57" s="282"/>
      <c r="F57" s="282"/>
      <c r="G57" s="282"/>
      <c r="H57" s="282"/>
      <c r="I57" s="282"/>
      <c r="J57" s="282"/>
      <c r="K57" s="280"/>
    </row>
    <row r="58" s="1" customFormat="1" ht="15" customHeight="1">
      <c r="B58" s="278"/>
      <c r="C58" s="284"/>
      <c r="D58" s="282" t="s">
        <v>1767</v>
      </c>
      <c r="E58" s="282"/>
      <c r="F58" s="282"/>
      <c r="G58" s="282"/>
      <c r="H58" s="282"/>
      <c r="I58" s="282"/>
      <c r="J58" s="282"/>
      <c r="K58" s="280"/>
    </row>
    <row r="59" s="1" customFormat="1" ht="15" customHeight="1">
      <c r="B59" s="278"/>
      <c r="C59" s="284"/>
      <c r="D59" s="282" t="s">
        <v>1768</v>
      </c>
      <c r="E59" s="282"/>
      <c r="F59" s="282"/>
      <c r="G59" s="282"/>
      <c r="H59" s="282"/>
      <c r="I59" s="282"/>
      <c r="J59" s="282"/>
      <c r="K59" s="280"/>
    </row>
    <row r="60" s="1" customFormat="1" ht="15" customHeight="1">
      <c r="B60" s="278"/>
      <c r="C60" s="284"/>
      <c r="D60" s="282" t="s">
        <v>1769</v>
      </c>
      <c r="E60" s="282"/>
      <c r="F60" s="282"/>
      <c r="G60" s="282"/>
      <c r="H60" s="282"/>
      <c r="I60" s="282"/>
      <c r="J60" s="282"/>
      <c r="K60" s="280"/>
    </row>
    <row r="61" s="1" customFormat="1" ht="15" customHeight="1">
      <c r="B61" s="278"/>
      <c r="C61" s="284"/>
      <c r="D61" s="282" t="s">
        <v>1770</v>
      </c>
      <c r="E61" s="282"/>
      <c r="F61" s="282"/>
      <c r="G61" s="282"/>
      <c r="H61" s="282"/>
      <c r="I61" s="282"/>
      <c r="J61" s="282"/>
      <c r="K61" s="280"/>
    </row>
    <row r="62" s="1" customFormat="1" ht="15" customHeight="1">
      <c r="B62" s="278"/>
      <c r="C62" s="284"/>
      <c r="D62" s="287" t="s">
        <v>1771</v>
      </c>
      <c r="E62" s="287"/>
      <c r="F62" s="287"/>
      <c r="G62" s="287"/>
      <c r="H62" s="287"/>
      <c r="I62" s="287"/>
      <c r="J62" s="287"/>
      <c r="K62" s="280"/>
    </row>
    <row r="63" s="1" customFormat="1" ht="15" customHeight="1">
      <c r="B63" s="278"/>
      <c r="C63" s="284"/>
      <c r="D63" s="282" t="s">
        <v>1772</v>
      </c>
      <c r="E63" s="282"/>
      <c r="F63" s="282"/>
      <c r="G63" s="282"/>
      <c r="H63" s="282"/>
      <c r="I63" s="282"/>
      <c r="J63" s="282"/>
      <c r="K63" s="280"/>
    </row>
    <row r="64" s="1" customFormat="1" ht="12.75" customHeight="1">
      <c r="B64" s="278"/>
      <c r="C64" s="284"/>
      <c r="D64" s="284"/>
      <c r="E64" s="288"/>
      <c r="F64" s="284"/>
      <c r="G64" s="284"/>
      <c r="H64" s="284"/>
      <c r="I64" s="284"/>
      <c r="J64" s="284"/>
      <c r="K64" s="280"/>
    </row>
    <row r="65" s="1" customFormat="1" ht="15" customHeight="1">
      <c r="B65" s="278"/>
      <c r="C65" s="284"/>
      <c r="D65" s="282" t="s">
        <v>1773</v>
      </c>
      <c r="E65" s="282"/>
      <c r="F65" s="282"/>
      <c r="G65" s="282"/>
      <c r="H65" s="282"/>
      <c r="I65" s="282"/>
      <c r="J65" s="282"/>
      <c r="K65" s="280"/>
    </row>
    <row r="66" s="1" customFormat="1" ht="15" customHeight="1">
      <c r="B66" s="278"/>
      <c r="C66" s="284"/>
      <c r="D66" s="287" t="s">
        <v>1774</v>
      </c>
      <c r="E66" s="287"/>
      <c r="F66" s="287"/>
      <c r="G66" s="287"/>
      <c r="H66" s="287"/>
      <c r="I66" s="287"/>
      <c r="J66" s="287"/>
      <c r="K66" s="280"/>
    </row>
    <row r="67" s="1" customFormat="1" ht="15" customHeight="1">
      <c r="B67" s="278"/>
      <c r="C67" s="284"/>
      <c r="D67" s="282" t="s">
        <v>1775</v>
      </c>
      <c r="E67" s="282"/>
      <c r="F67" s="282"/>
      <c r="G67" s="282"/>
      <c r="H67" s="282"/>
      <c r="I67" s="282"/>
      <c r="J67" s="282"/>
      <c r="K67" s="280"/>
    </row>
    <row r="68" s="1" customFormat="1" ht="15" customHeight="1">
      <c r="B68" s="278"/>
      <c r="C68" s="284"/>
      <c r="D68" s="282" t="s">
        <v>1776</v>
      </c>
      <c r="E68" s="282"/>
      <c r="F68" s="282"/>
      <c r="G68" s="282"/>
      <c r="H68" s="282"/>
      <c r="I68" s="282"/>
      <c r="J68" s="282"/>
      <c r="K68" s="280"/>
    </row>
    <row r="69" s="1" customFormat="1" ht="15" customHeight="1">
      <c r="B69" s="278"/>
      <c r="C69" s="284"/>
      <c r="D69" s="282" t="s">
        <v>1777</v>
      </c>
      <c r="E69" s="282"/>
      <c r="F69" s="282"/>
      <c r="G69" s="282"/>
      <c r="H69" s="282"/>
      <c r="I69" s="282"/>
      <c r="J69" s="282"/>
      <c r="K69" s="280"/>
    </row>
    <row r="70" s="1" customFormat="1" ht="15" customHeight="1">
      <c r="B70" s="278"/>
      <c r="C70" s="284"/>
      <c r="D70" s="282" t="s">
        <v>1778</v>
      </c>
      <c r="E70" s="282"/>
      <c r="F70" s="282"/>
      <c r="G70" s="282"/>
      <c r="H70" s="282"/>
      <c r="I70" s="282"/>
      <c r="J70" s="282"/>
      <c r="K70" s="280"/>
    </row>
    <row r="71" s="1" customFormat="1" ht="12.75" customHeight="1">
      <c r="B71" s="289"/>
      <c r="C71" s="290"/>
      <c r="D71" s="290"/>
      <c r="E71" s="290"/>
      <c r="F71" s="290"/>
      <c r="G71" s="290"/>
      <c r="H71" s="290"/>
      <c r="I71" s="290"/>
      <c r="J71" s="290"/>
      <c r="K71" s="291"/>
    </row>
    <row r="72" s="1" customFormat="1" ht="18.75" customHeight="1">
      <c r="B72" s="292"/>
      <c r="C72" s="292"/>
      <c r="D72" s="292"/>
      <c r="E72" s="292"/>
      <c r="F72" s="292"/>
      <c r="G72" s="292"/>
      <c r="H72" s="292"/>
      <c r="I72" s="292"/>
      <c r="J72" s="292"/>
      <c r="K72" s="293"/>
    </row>
    <row r="73" s="1" customFormat="1" ht="18.75" customHeight="1">
      <c r="B73" s="293"/>
      <c r="C73" s="293"/>
      <c r="D73" s="293"/>
      <c r="E73" s="293"/>
      <c r="F73" s="293"/>
      <c r="G73" s="293"/>
      <c r="H73" s="293"/>
      <c r="I73" s="293"/>
      <c r="J73" s="293"/>
      <c r="K73" s="293"/>
    </row>
    <row r="74" s="1" customFormat="1" ht="7.5" customHeight="1">
      <c r="B74" s="294"/>
      <c r="C74" s="295"/>
      <c r="D74" s="295"/>
      <c r="E74" s="295"/>
      <c r="F74" s="295"/>
      <c r="G74" s="295"/>
      <c r="H74" s="295"/>
      <c r="I74" s="295"/>
      <c r="J74" s="295"/>
      <c r="K74" s="296"/>
    </row>
    <row r="75" s="1" customFormat="1" ht="45" customHeight="1">
      <c r="B75" s="297"/>
      <c r="C75" s="298" t="s">
        <v>1779</v>
      </c>
      <c r="D75" s="298"/>
      <c r="E75" s="298"/>
      <c r="F75" s="298"/>
      <c r="G75" s="298"/>
      <c r="H75" s="298"/>
      <c r="I75" s="298"/>
      <c r="J75" s="298"/>
      <c r="K75" s="299"/>
    </row>
    <row r="76" s="1" customFormat="1" ht="17.25" customHeight="1">
      <c r="B76" s="297"/>
      <c r="C76" s="300" t="s">
        <v>1780</v>
      </c>
      <c r="D76" s="300"/>
      <c r="E76" s="300"/>
      <c r="F76" s="300" t="s">
        <v>1781</v>
      </c>
      <c r="G76" s="301"/>
      <c r="H76" s="300" t="s">
        <v>51</v>
      </c>
      <c r="I76" s="300" t="s">
        <v>54</v>
      </c>
      <c r="J76" s="300" t="s">
        <v>1782</v>
      </c>
      <c r="K76" s="299"/>
    </row>
    <row r="77" s="1" customFormat="1" ht="17.25" customHeight="1">
      <c r="B77" s="297"/>
      <c r="C77" s="302" t="s">
        <v>1783</v>
      </c>
      <c r="D77" s="302"/>
      <c r="E77" s="302"/>
      <c r="F77" s="303" t="s">
        <v>1784</v>
      </c>
      <c r="G77" s="304"/>
      <c r="H77" s="302"/>
      <c r="I77" s="302"/>
      <c r="J77" s="302" t="s">
        <v>1785</v>
      </c>
      <c r="K77" s="299"/>
    </row>
    <row r="78" s="1" customFormat="1" ht="5.25" customHeight="1">
      <c r="B78" s="297"/>
      <c r="C78" s="305"/>
      <c r="D78" s="305"/>
      <c r="E78" s="305"/>
      <c r="F78" s="305"/>
      <c r="G78" s="306"/>
      <c r="H78" s="305"/>
      <c r="I78" s="305"/>
      <c r="J78" s="305"/>
      <c r="K78" s="299"/>
    </row>
    <row r="79" s="1" customFormat="1" ht="15" customHeight="1">
      <c r="B79" s="297"/>
      <c r="C79" s="285" t="s">
        <v>50</v>
      </c>
      <c r="D79" s="307"/>
      <c r="E79" s="307"/>
      <c r="F79" s="308" t="s">
        <v>1786</v>
      </c>
      <c r="G79" s="309"/>
      <c r="H79" s="285" t="s">
        <v>1787</v>
      </c>
      <c r="I79" s="285" t="s">
        <v>1788</v>
      </c>
      <c r="J79" s="285">
        <v>20</v>
      </c>
      <c r="K79" s="299"/>
    </row>
    <row r="80" s="1" customFormat="1" ht="15" customHeight="1">
      <c r="B80" s="297"/>
      <c r="C80" s="285" t="s">
        <v>1789</v>
      </c>
      <c r="D80" s="285"/>
      <c r="E80" s="285"/>
      <c r="F80" s="308" t="s">
        <v>1786</v>
      </c>
      <c r="G80" s="309"/>
      <c r="H80" s="285" t="s">
        <v>1790</v>
      </c>
      <c r="I80" s="285" t="s">
        <v>1788</v>
      </c>
      <c r="J80" s="285">
        <v>120</v>
      </c>
      <c r="K80" s="299"/>
    </row>
    <row r="81" s="1" customFormat="1" ht="15" customHeight="1">
      <c r="B81" s="310"/>
      <c r="C81" s="285" t="s">
        <v>1791</v>
      </c>
      <c r="D81" s="285"/>
      <c r="E81" s="285"/>
      <c r="F81" s="308" t="s">
        <v>1792</v>
      </c>
      <c r="G81" s="309"/>
      <c r="H81" s="285" t="s">
        <v>1793</v>
      </c>
      <c r="I81" s="285" t="s">
        <v>1788</v>
      </c>
      <c r="J81" s="285">
        <v>50</v>
      </c>
      <c r="K81" s="299"/>
    </row>
    <row r="82" s="1" customFormat="1" ht="15" customHeight="1">
      <c r="B82" s="310"/>
      <c r="C82" s="285" t="s">
        <v>1794</v>
      </c>
      <c r="D82" s="285"/>
      <c r="E82" s="285"/>
      <c r="F82" s="308" t="s">
        <v>1786</v>
      </c>
      <c r="G82" s="309"/>
      <c r="H82" s="285" t="s">
        <v>1795</v>
      </c>
      <c r="I82" s="285" t="s">
        <v>1796</v>
      </c>
      <c r="J82" s="285"/>
      <c r="K82" s="299"/>
    </row>
    <row r="83" s="1" customFormat="1" ht="15" customHeight="1">
      <c r="B83" s="310"/>
      <c r="C83" s="311" t="s">
        <v>1797</v>
      </c>
      <c r="D83" s="311"/>
      <c r="E83" s="311"/>
      <c r="F83" s="312" t="s">
        <v>1792</v>
      </c>
      <c r="G83" s="311"/>
      <c r="H83" s="311" t="s">
        <v>1798</v>
      </c>
      <c r="I83" s="311" t="s">
        <v>1788</v>
      </c>
      <c r="J83" s="311">
        <v>15</v>
      </c>
      <c r="K83" s="299"/>
    </row>
    <row r="84" s="1" customFormat="1" ht="15" customHeight="1">
      <c r="B84" s="310"/>
      <c r="C84" s="311" t="s">
        <v>1799</v>
      </c>
      <c r="D84" s="311"/>
      <c r="E84" s="311"/>
      <c r="F84" s="312" t="s">
        <v>1792</v>
      </c>
      <c r="G84" s="311"/>
      <c r="H84" s="311" t="s">
        <v>1800</v>
      </c>
      <c r="I84" s="311" t="s">
        <v>1788</v>
      </c>
      <c r="J84" s="311">
        <v>15</v>
      </c>
      <c r="K84" s="299"/>
    </row>
    <row r="85" s="1" customFormat="1" ht="15" customHeight="1">
      <c r="B85" s="310"/>
      <c r="C85" s="311" t="s">
        <v>1801</v>
      </c>
      <c r="D85" s="311"/>
      <c r="E85" s="311"/>
      <c r="F85" s="312" t="s">
        <v>1792</v>
      </c>
      <c r="G85" s="311"/>
      <c r="H85" s="311" t="s">
        <v>1802</v>
      </c>
      <c r="I85" s="311" t="s">
        <v>1788</v>
      </c>
      <c r="J85" s="311">
        <v>20</v>
      </c>
      <c r="K85" s="299"/>
    </row>
    <row r="86" s="1" customFormat="1" ht="15" customHeight="1">
      <c r="B86" s="310"/>
      <c r="C86" s="311" t="s">
        <v>1803</v>
      </c>
      <c r="D86" s="311"/>
      <c r="E86" s="311"/>
      <c r="F86" s="312" t="s">
        <v>1792</v>
      </c>
      <c r="G86" s="311"/>
      <c r="H86" s="311" t="s">
        <v>1804</v>
      </c>
      <c r="I86" s="311" t="s">
        <v>1788</v>
      </c>
      <c r="J86" s="311">
        <v>20</v>
      </c>
      <c r="K86" s="299"/>
    </row>
    <row r="87" s="1" customFormat="1" ht="15" customHeight="1">
      <c r="B87" s="310"/>
      <c r="C87" s="285" t="s">
        <v>1805</v>
      </c>
      <c r="D87" s="285"/>
      <c r="E87" s="285"/>
      <c r="F87" s="308" t="s">
        <v>1792</v>
      </c>
      <c r="G87" s="309"/>
      <c r="H87" s="285" t="s">
        <v>1806</v>
      </c>
      <c r="I87" s="285" t="s">
        <v>1788</v>
      </c>
      <c r="J87" s="285">
        <v>50</v>
      </c>
      <c r="K87" s="299"/>
    </row>
    <row r="88" s="1" customFormat="1" ht="15" customHeight="1">
      <c r="B88" s="310"/>
      <c r="C88" s="285" t="s">
        <v>1807</v>
      </c>
      <c r="D88" s="285"/>
      <c r="E88" s="285"/>
      <c r="F88" s="308" t="s">
        <v>1792</v>
      </c>
      <c r="G88" s="309"/>
      <c r="H88" s="285" t="s">
        <v>1808</v>
      </c>
      <c r="I88" s="285" t="s">
        <v>1788</v>
      </c>
      <c r="J88" s="285">
        <v>20</v>
      </c>
      <c r="K88" s="299"/>
    </row>
    <row r="89" s="1" customFormat="1" ht="15" customHeight="1">
      <c r="B89" s="310"/>
      <c r="C89" s="285" t="s">
        <v>1809</v>
      </c>
      <c r="D89" s="285"/>
      <c r="E89" s="285"/>
      <c r="F89" s="308" t="s">
        <v>1792</v>
      </c>
      <c r="G89" s="309"/>
      <c r="H89" s="285" t="s">
        <v>1810</v>
      </c>
      <c r="I89" s="285" t="s">
        <v>1788</v>
      </c>
      <c r="J89" s="285">
        <v>20</v>
      </c>
      <c r="K89" s="299"/>
    </row>
    <row r="90" s="1" customFormat="1" ht="15" customHeight="1">
      <c r="B90" s="310"/>
      <c r="C90" s="285" t="s">
        <v>1811</v>
      </c>
      <c r="D90" s="285"/>
      <c r="E90" s="285"/>
      <c r="F90" s="308" t="s">
        <v>1792</v>
      </c>
      <c r="G90" s="309"/>
      <c r="H90" s="285" t="s">
        <v>1812</v>
      </c>
      <c r="I90" s="285" t="s">
        <v>1788</v>
      </c>
      <c r="J90" s="285">
        <v>50</v>
      </c>
      <c r="K90" s="299"/>
    </row>
    <row r="91" s="1" customFormat="1" ht="15" customHeight="1">
      <c r="B91" s="310"/>
      <c r="C91" s="285" t="s">
        <v>1813</v>
      </c>
      <c r="D91" s="285"/>
      <c r="E91" s="285"/>
      <c r="F91" s="308" t="s">
        <v>1792</v>
      </c>
      <c r="G91" s="309"/>
      <c r="H91" s="285" t="s">
        <v>1813</v>
      </c>
      <c r="I91" s="285" t="s">
        <v>1788</v>
      </c>
      <c r="J91" s="285">
        <v>50</v>
      </c>
      <c r="K91" s="299"/>
    </row>
    <row r="92" s="1" customFormat="1" ht="15" customHeight="1">
      <c r="B92" s="310"/>
      <c r="C92" s="285" t="s">
        <v>1814</v>
      </c>
      <c r="D92" s="285"/>
      <c r="E92" s="285"/>
      <c r="F92" s="308" t="s">
        <v>1792</v>
      </c>
      <c r="G92" s="309"/>
      <c r="H92" s="285" t="s">
        <v>1815</v>
      </c>
      <c r="I92" s="285" t="s">
        <v>1788</v>
      </c>
      <c r="J92" s="285">
        <v>255</v>
      </c>
      <c r="K92" s="299"/>
    </row>
    <row r="93" s="1" customFormat="1" ht="15" customHeight="1">
      <c r="B93" s="310"/>
      <c r="C93" s="285" t="s">
        <v>1816</v>
      </c>
      <c r="D93" s="285"/>
      <c r="E93" s="285"/>
      <c r="F93" s="308" t="s">
        <v>1786</v>
      </c>
      <c r="G93" s="309"/>
      <c r="H93" s="285" t="s">
        <v>1817</v>
      </c>
      <c r="I93" s="285" t="s">
        <v>1818</v>
      </c>
      <c r="J93" s="285"/>
      <c r="K93" s="299"/>
    </row>
    <row r="94" s="1" customFormat="1" ht="15" customHeight="1">
      <c r="B94" s="310"/>
      <c r="C94" s="285" t="s">
        <v>1819</v>
      </c>
      <c r="D94" s="285"/>
      <c r="E94" s="285"/>
      <c r="F94" s="308" t="s">
        <v>1786</v>
      </c>
      <c r="G94" s="309"/>
      <c r="H94" s="285" t="s">
        <v>1820</v>
      </c>
      <c r="I94" s="285" t="s">
        <v>1821</v>
      </c>
      <c r="J94" s="285"/>
      <c r="K94" s="299"/>
    </row>
    <row r="95" s="1" customFormat="1" ht="15" customHeight="1">
      <c r="B95" s="310"/>
      <c r="C95" s="285" t="s">
        <v>1822</v>
      </c>
      <c r="D95" s="285"/>
      <c r="E95" s="285"/>
      <c r="F95" s="308" t="s">
        <v>1786</v>
      </c>
      <c r="G95" s="309"/>
      <c r="H95" s="285" t="s">
        <v>1822</v>
      </c>
      <c r="I95" s="285" t="s">
        <v>1821</v>
      </c>
      <c r="J95" s="285"/>
      <c r="K95" s="299"/>
    </row>
    <row r="96" s="1" customFormat="1" ht="15" customHeight="1">
      <c r="B96" s="310"/>
      <c r="C96" s="285" t="s">
        <v>35</v>
      </c>
      <c r="D96" s="285"/>
      <c r="E96" s="285"/>
      <c r="F96" s="308" t="s">
        <v>1786</v>
      </c>
      <c r="G96" s="309"/>
      <c r="H96" s="285" t="s">
        <v>1823</v>
      </c>
      <c r="I96" s="285" t="s">
        <v>1821</v>
      </c>
      <c r="J96" s="285"/>
      <c r="K96" s="299"/>
    </row>
    <row r="97" s="1" customFormat="1" ht="15" customHeight="1">
      <c r="B97" s="310"/>
      <c r="C97" s="285" t="s">
        <v>45</v>
      </c>
      <c r="D97" s="285"/>
      <c r="E97" s="285"/>
      <c r="F97" s="308" t="s">
        <v>1786</v>
      </c>
      <c r="G97" s="309"/>
      <c r="H97" s="285" t="s">
        <v>1824</v>
      </c>
      <c r="I97" s="285" t="s">
        <v>1821</v>
      </c>
      <c r="J97" s="285"/>
      <c r="K97" s="299"/>
    </row>
    <row r="98" s="1" customFormat="1" ht="15" customHeight="1">
      <c r="B98" s="313"/>
      <c r="C98" s="314"/>
      <c r="D98" s="314"/>
      <c r="E98" s="314"/>
      <c r="F98" s="314"/>
      <c r="G98" s="314"/>
      <c r="H98" s="314"/>
      <c r="I98" s="314"/>
      <c r="J98" s="314"/>
      <c r="K98" s="315"/>
    </row>
    <row r="99" s="1" customFormat="1" ht="18.75" customHeight="1">
      <c r="B99" s="316"/>
      <c r="C99" s="317"/>
      <c r="D99" s="317"/>
      <c r="E99" s="317"/>
      <c r="F99" s="317"/>
      <c r="G99" s="317"/>
      <c r="H99" s="317"/>
      <c r="I99" s="317"/>
      <c r="J99" s="317"/>
      <c r="K99" s="316"/>
    </row>
    <row r="100" s="1" customFormat="1" ht="18.75" customHeight="1">
      <c r="B100" s="293"/>
      <c r="C100" s="293"/>
      <c r="D100" s="293"/>
      <c r="E100" s="293"/>
      <c r="F100" s="293"/>
      <c r="G100" s="293"/>
      <c r="H100" s="293"/>
      <c r="I100" s="293"/>
      <c r="J100" s="293"/>
      <c r="K100" s="293"/>
    </row>
    <row r="101" s="1" customFormat="1" ht="7.5" customHeight="1">
      <c r="B101" s="294"/>
      <c r="C101" s="295"/>
      <c r="D101" s="295"/>
      <c r="E101" s="295"/>
      <c r="F101" s="295"/>
      <c r="G101" s="295"/>
      <c r="H101" s="295"/>
      <c r="I101" s="295"/>
      <c r="J101" s="295"/>
      <c r="K101" s="296"/>
    </row>
    <row r="102" s="1" customFormat="1" ht="45" customHeight="1">
      <c r="B102" s="297"/>
      <c r="C102" s="298" t="s">
        <v>1825</v>
      </c>
      <c r="D102" s="298"/>
      <c r="E102" s="298"/>
      <c r="F102" s="298"/>
      <c r="G102" s="298"/>
      <c r="H102" s="298"/>
      <c r="I102" s="298"/>
      <c r="J102" s="298"/>
      <c r="K102" s="299"/>
    </row>
    <row r="103" s="1" customFormat="1" ht="17.25" customHeight="1">
      <c r="B103" s="297"/>
      <c r="C103" s="300" t="s">
        <v>1780</v>
      </c>
      <c r="D103" s="300"/>
      <c r="E103" s="300"/>
      <c r="F103" s="300" t="s">
        <v>1781</v>
      </c>
      <c r="G103" s="301"/>
      <c r="H103" s="300" t="s">
        <v>51</v>
      </c>
      <c r="I103" s="300" t="s">
        <v>54</v>
      </c>
      <c r="J103" s="300" t="s">
        <v>1782</v>
      </c>
      <c r="K103" s="299"/>
    </row>
    <row r="104" s="1" customFormat="1" ht="17.25" customHeight="1">
      <c r="B104" s="297"/>
      <c r="C104" s="302" t="s">
        <v>1783</v>
      </c>
      <c r="D104" s="302"/>
      <c r="E104" s="302"/>
      <c r="F104" s="303" t="s">
        <v>1784</v>
      </c>
      <c r="G104" s="304"/>
      <c r="H104" s="302"/>
      <c r="I104" s="302"/>
      <c r="J104" s="302" t="s">
        <v>1785</v>
      </c>
      <c r="K104" s="299"/>
    </row>
    <row r="105" s="1" customFormat="1" ht="5.25" customHeight="1">
      <c r="B105" s="297"/>
      <c r="C105" s="300"/>
      <c r="D105" s="300"/>
      <c r="E105" s="300"/>
      <c r="F105" s="300"/>
      <c r="G105" s="318"/>
      <c r="H105" s="300"/>
      <c r="I105" s="300"/>
      <c r="J105" s="300"/>
      <c r="K105" s="299"/>
    </row>
    <row r="106" s="1" customFormat="1" ht="15" customHeight="1">
      <c r="B106" s="297"/>
      <c r="C106" s="285" t="s">
        <v>50</v>
      </c>
      <c r="D106" s="307"/>
      <c r="E106" s="307"/>
      <c r="F106" s="308" t="s">
        <v>1786</v>
      </c>
      <c r="G106" s="285"/>
      <c r="H106" s="285" t="s">
        <v>1826</v>
      </c>
      <c r="I106" s="285" t="s">
        <v>1788</v>
      </c>
      <c r="J106" s="285">
        <v>20</v>
      </c>
      <c r="K106" s="299"/>
    </row>
    <row r="107" s="1" customFormat="1" ht="15" customHeight="1">
      <c r="B107" s="297"/>
      <c r="C107" s="285" t="s">
        <v>1789</v>
      </c>
      <c r="D107" s="285"/>
      <c r="E107" s="285"/>
      <c r="F107" s="308" t="s">
        <v>1786</v>
      </c>
      <c r="G107" s="285"/>
      <c r="H107" s="285" t="s">
        <v>1826</v>
      </c>
      <c r="I107" s="285" t="s">
        <v>1788</v>
      </c>
      <c r="J107" s="285">
        <v>120</v>
      </c>
      <c r="K107" s="299"/>
    </row>
    <row r="108" s="1" customFormat="1" ht="15" customHeight="1">
      <c r="B108" s="310"/>
      <c r="C108" s="285" t="s">
        <v>1791</v>
      </c>
      <c r="D108" s="285"/>
      <c r="E108" s="285"/>
      <c r="F108" s="308" t="s">
        <v>1792</v>
      </c>
      <c r="G108" s="285"/>
      <c r="H108" s="285" t="s">
        <v>1826</v>
      </c>
      <c r="I108" s="285" t="s">
        <v>1788</v>
      </c>
      <c r="J108" s="285">
        <v>50</v>
      </c>
      <c r="K108" s="299"/>
    </row>
    <row r="109" s="1" customFormat="1" ht="15" customHeight="1">
      <c r="B109" s="310"/>
      <c r="C109" s="285" t="s">
        <v>1794</v>
      </c>
      <c r="D109" s="285"/>
      <c r="E109" s="285"/>
      <c r="F109" s="308" t="s">
        <v>1786</v>
      </c>
      <c r="G109" s="285"/>
      <c r="H109" s="285" t="s">
        <v>1826</v>
      </c>
      <c r="I109" s="285" t="s">
        <v>1796</v>
      </c>
      <c r="J109" s="285"/>
      <c r="K109" s="299"/>
    </row>
    <row r="110" s="1" customFormat="1" ht="15" customHeight="1">
      <c r="B110" s="310"/>
      <c r="C110" s="285" t="s">
        <v>1805</v>
      </c>
      <c r="D110" s="285"/>
      <c r="E110" s="285"/>
      <c r="F110" s="308" t="s">
        <v>1792</v>
      </c>
      <c r="G110" s="285"/>
      <c r="H110" s="285" t="s">
        <v>1826</v>
      </c>
      <c r="I110" s="285" t="s">
        <v>1788</v>
      </c>
      <c r="J110" s="285">
        <v>50</v>
      </c>
      <c r="K110" s="299"/>
    </row>
    <row r="111" s="1" customFormat="1" ht="15" customHeight="1">
      <c r="B111" s="310"/>
      <c r="C111" s="285" t="s">
        <v>1813</v>
      </c>
      <c r="D111" s="285"/>
      <c r="E111" s="285"/>
      <c r="F111" s="308" t="s">
        <v>1792</v>
      </c>
      <c r="G111" s="285"/>
      <c r="H111" s="285" t="s">
        <v>1826</v>
      </c>
      <c r="I111" s="285" t="s">
        <v>1788</v>
      </c>
      <c r="J111" s="285">
        <v>50</v>
      </c>
      <c r="K111" s="299"/>
    </row>
    <row r="112" s="1" customFormat="1" ht="15" customHeight="1">
      <c r="B112" s="310"/>
      <c r="C112" s="285" t="s">
        <v>1811</v>
      </c>
      <c r="D112" s="285"/>
      <c r="E112" s="285"/>
      <c r="F112" s="308" t="s">
        <v>1792</v>
      </c>
      <c r="G112" s="285"/>
      <c r="H112" s="285" t="s">
        <v>1826</v>
      </c>
      <c r="I112" s="285" t="s">
        <v>1788</v>
      </c>
      <c r="J112" s="285">
        <v>50</v>
      </c>
      <c r="K112" s="299"/>
    </row>
    <row r="113" s="1" customFormat="1" ht="15" customHeight="1">
      <c r="B113" s="310"/>
      <c r="C113" s="285" t="s">
        <v>50</v>
      </c>
      <c r="D113" s="285"/>
      <c r="E113" s="285"/>
      <c r="F113" s="308" t="s">
        <v>1786</v>
      </c>
      <c r="G113" s="285"/>
      <c r="H113" s="285" t="s">
        <v>1827</v>
      </c>
      <c r="I113" s="285" t="s">
        <v>1788</v>
      </c>
      <c r="J113" s="285">
        <v>20</v>
      </c>
      <c r="K113" s="299"/>
    </row>
    <row r="114" s="1" customFormat="1" ht="15" customHeight="1">
      <c r="B114" s="310"/>
      <c r="C114" s="285" t="s">
        <v>1828</v>
      </c>
      <c r="D114" s="285"/>
      <c r="E114" s="285"/>
      <c r="F114" s="308" t="s">
        <v>1786</v>
      </c>
      <c r="G114" s="285"/>
      <c r="H114" s="285" t="s">
        <v>1829</v>
      </c>
      <c r="I114" s="285" t="s">
        <v>1788</v>
      </c>
      <c r="J114" s="285">
        <v>120</v>
      </c>
      <c r="K114" s="299"/>
    </row>
    <row r="115" s="1" customFormat="1" ht="15" customHeight="1">
      <c r="B115" s="310"/>
      <c r="C115" s="285" t="s">
        <v>35</v>
      </c>
      <c r="D115" s="285"/>
      <c r="E115" s="285"/>
      <c r="F115" s="308" t="s">
        <v>1786</v>
      </c>
      <c r="G115" s="285"/>
      <c r="H115" s="285" t="s">
        <v>1830</v>
      </c>
      <c r="I115" s="285" t="s">
        <v>1821</v>
      </c>
      <c r="J115" s="285"/>
      <c r="K115" s="299"/>
    </row>
    <row r="116" s="1" customFormat="1" ht="15" customHeight="1">
      <c r="B116" s="310"/>
      <c r="C116" s="285" t="s">
        <v>45</v>
      </c>
      <c r="D116" s="285"/>
      <c r="E116" s="285"/>
      <c r="F116" s="308" t="s">
        <v>1786</v>
      </c>
      <c r="G116" s="285"/>
      <c r="H116" s="285" t="s">
        <v>1831</v>
      </c>
      <c r="I116" s="285" t="s">
        <v>1821</v>
      </c>
      <c r="J116" s="285"/>
      <c r="K116" s="299"/>
    </row>
    <row r="117" s="1" customFormat="1" ht="15" customHeight="1">
      <c r="B117" s="310"/>
      <c r="C117" s="285" t="s">
        <v>54</v>
      </c>
      <c r="D117" s="285"/>
      <c r="E117" s="285"/>
      <c r="F117" s="308" t="s">
        <v>1786</v>
      </c>
      <c r="G117" s="285"/>
      <c r="H117" s="285" t="s">
        <v>1832</v>
      </c>
      <c r="I117" s="285" t="s">
        <v>1833</v>
      </c>
      <c r="J117" s="285"/>
      <c r="K117" s="299"/>
    </row>
    <row r="118" s="1" customFormat="1" ht="15" customHeight="1">
      <c r="B118" s="313"/>
      <c r="C118" s="319"/>
      <c r="D118" s="319"/>
      <c r="E118" s="319"/>
      <c r="F118" s="319"/>
      <c r="G118" s="319"/>
      <c r="H118" s="319"/>
      <c r="I118" s="319"/>
      <c r="J118" s="319"/>
      <c r="K118" s="315"/>
    </row>
    <row r="119" s="1" customFormat="1" ht="18.75" customHeight="1">
      <c r="B119" s="320"/>
      <c r="C119" s="321"/>
      <c r="D119" s="321"/>
      <c r="E119" s="321"/>
      <c r="F119" s="322"/>
      <c r="G119" s="321"/>
      <c r="H119" s="321"/>
      <c r="I119" s="321"/>
      <c r="J119" s="321"/>
      <c r="K119" s="320"/>
    </row>
    <row r="120" s="1" customFormat="1" ht="18.75" customHeight="1">
      <c r="B120" s="293"/>
      <c r="C120" s="293"/>
      <c r="D120" s="293"/>
      <c r="E120" s="293"/>
      <c r="F120" s="293"/>
      <c r="G120" s="293"/>
      <c r="H120" s="293"/>
      <c r="I120" s="293"/>
      <c r="J120" s="293"/>
      <c r="K120" s="293"/>
    </row>
    <row r="121" s="1" customFormat="1" ht="7.5" customHeight="1">
      <c r="B121" s="323"/>
      <c r="C121" s="324"/>
      <c r="D121" s="324"/>
      <c r="E121" s="324"/>
      <c r="F121" s="324"/>
      <c r="G121" s="324"/>
      <c r="H121" s="324"/>
      <c r="I121" s="324"/>
      <c r="J121" s="324"/>
      <c r="K121" s="325"/>
    </row>
    <row r="122" s="1" customFormat="1" ht="45" customHeight="1">
      <c r="B122" s="326"/>
      <c r="C122" s="276" t="s">
        <v>1834</v>
      </c>
      <c r="D122" s="276"/>
      <c r="E122" s="276"/>
      <c r="F122" s="276"/>
      <c r="G122" s="276"/>
      <c r="H122" s="276"/>
      <c r="I122" s="276"/>
      <c r="J122" s="276"/>
      <c r="K122" s="327"/>
    </row>
    <row r="123" s="1" customFormat="1" ht="17.25" customHeight="1">
      <c r="B123" s="328"/>
      <c r="C123" s="300" t="s">
        <v>1780</v>
      </c>
      <c r="D123" s="300"/>
      <c r="E123" s="300"/>
      <c r="F123" s="300" t="s">
        <v>1781</v>
      </c>
      <c r="G123" s="301"/>
      <c r="H123" s="300" t="s">
        <v>51</v>
      </c>
      <c r="I123" s="300" t="s">
        <v>54</v>
      </c>
      <c r="J123" s="300" t="s">
        <v>1782</v>
      </c>
      <c r="K123" s="329"/>
    </row>
    <row r="124" s="1" customFormat="1" ht="17.25" customHeight="1">
      <c r="B124" s="328"/>
      <c r="C124" s="302" t="s">
        <v>1783</v>
      </c>
      <c r="D124" s="302"/>
      <c r="E124" s="302"/>
      <c r="F124" s="303" t="s">
        <v>1784</v>
      </c>
      <c r="G124" s="304"/>
      <c r="H124" s="302"/>
      <c r="I124" s="302"/>
      <c r="J124" s="302" t="s">
        <v>1785</v>
      </c>
      <c r="K124" s="329"/>
    </row>
    <row r="125" s="1" customFormat="1" ht="5.25" customHeight="1">
      <c r="B125" s="330"/>
      <c r="C125" s="305"/>
      <c r="D125" s="305"/>
      <c r="E125" s="305"/>
      <c r="F125" s="305"/>
      <c r="G125" s="331"/>
      <c r="H125" s="305"/>
      <c r="I125" s="305"/>
      <c r="J125" s="305"/>
      <c r="K125" s="332"/>
    </row>
    <row r="126" s="1" customFormat="1" ht="15" customHeight="1">
      <c r="B126" s="330"/>
      <c r="C126" s="285" t="s">
        <v>1789</v>
      </c>
      <c r="D126" s="307"/>
      <c r="E126" s="307"/>
      <c r="F126" s="308" t="s">
        <v>1786</v>
      </c>
      <c r="G126" s="285"/>
      <c r="H126" s="285" t="s">
        <v>1826</v>
      </c>
      <c r="I126" s="285" t="s">
        <v>1788</v>
      </c>
      <c r="J126" s="285">
        <v>120</v>
      </c>
      <c r="K126" s="333"/>
    </row>
    <row r="127" s="1" customFormat="1" ht="15" customHeight="1">
      <c r="B127" s="330"/>
      <c r="C127" s="285" t="s">
        <v>1835</v>
      </c>
      <c r="D127" s="285"/>
      <c r="E127" s="285"/>
      <c r="F127" s="308" t="s">
        <v>1786</v>
      </c>
      <c r="G127" s="285"/>
      <c r="H127" s="285" t="s">
        <v>1836</v>
      </c>
      <c r="I127" s="285" t="s">
        <v>1788</v>
      </c>
      <c r="J127" s="285" t="s">
        <v>1837</v>
      </c>
      <c r="K127" s="333"/>
    </row>
    <row r="128" s="1" customFormat="1" ht="15" customHeight="1">
      <c r="B128" s="330"/>
      <c r="C128" s="285" t="s">
        <v>82</v>
      </c>
      <c r="D128" s="285"/>
      <c r="E128" s="285"/>
      <c r="F128" s="308" t="s">
        <v>1786</v>
      </c>
      <c r="G128" s="285"/>
      <c r="H128" s="285" t="s">
        <v>1838</v>
      </c>
      <c r="I128" s="285" t="s">
        <v>1788</v>
      </c>
      <c r="J128" s="285" t="s">
        <v>1837</v>
      </c>
      <c r="K128" s="333"/>
    </row>
    <row r="129" s="1" customFormat="1" ht="15" customHeight="1">
      <c r="B129" s="330"/>
      <c r="C129" s="285" t="s">
        <v>1797</v>
      </c>
      <c r="D129" s="285"/>
      <c r="E129" s="285"/>
      <c r="F129" s="308" t="s">
        <v>1792</v>
      </c>
      <c r="G129" s="285"/>
      <c r="H129" s="285" t="s">
        <v>1798</v>
      </c>
      <c r="I129" s="285" t="s">
        <v>1788</v>
      </c>
      <c r="J129" s="285">
        <v>15</v>
      </c>
      <c r="K129" s="333"/>
    </row>
    <row r="130" s="1" customFormat="1" ht="15" customHeight="1">
      <c r="B130" s="330"/>
      <c r="C130" s="311" t="s">
        <v>1799</v>
      </c>
      <c r="D130" s="311"/>
      <c r="E130" s="311"/>
      <c r="F130" s="312" t="s">
        <v>1792</v>
      </c>
      <c r="G130" s="311"/>
      <c r="H130" s="311" t="s">
        <v>1800</v>
      </c>
      <c r="I130" s="311" t="s">
        <v>1788</v>
      </c>
      <c r="J130" s="311">
        <v>15</v>
      </c>
      <c r="K130" s="333"/>
    </row>
    <row r="131" s="1" customFormat="1" ht="15" customHeight="1">
      <c r="B131" s="330"/>
      <c r="C131" s="311" t="s">
        <v>1801</v>
      </c>
      <c r="D131" s="311"/>
      <c r="E131" s="311"/>
      <c r="F131" s="312" t="s">
        <v>1792</v>
      </c>
      <c r="G131" s="311"/>
      <c r="H131" s="311" t="s">
        <v>1802</v>
      </c>
      <c r="I131" s="311" t="s">
        <v>1788</v>
      </c>
      <c r="J131" s="311">
        <v>20</v>
      </c>
      <c r="K131" s="333"/>
    </row>
    <row r="132" s="1" customFormat="1" ht="15" customHeight="1">
      <c r="B132" s="330"/>
      <c r="C132" s="311" t="s">
        <v>1803</v>
      </c>
      <c r="D132" s="311"/>
      <c r="E132" s="311"/>
      <c r="F132" s="312" t="s">
        <v>1792</v>
      </c>
      <c r="G132" s="311"/>
      <c r="H132" s="311" t="s">
        <v>1804</v>
      </c>
      <c r="I132" s="311" t="s">
        <v>1788</v>
      </c>
      <c r="J132" s="311">
        <v>20</v>
      </c>
      <c r="K132" s="333"/>
    </row>
    <row r="133" s="1" customFormat="1" ht="15" customHeight="1">
      <c r="B133" s="330"/>
      <c r="C133" s="285" t="s">
        <v>1791</v>
      </c>
      <c r="D133" s="285"/>
      <c r="E133" s="285"/>
      <c r="F133" s="308" t="s">
        <v>1792</v>
      </c>
      <c r="G133" s="285"/>
      <c r="H133" s="285" t="s">
        <v>1826</v>
      </c>
      <c r="I133" s="285" t="s">
        <v>1788</v>
      </c>
      <c r="J133" s="285">
        <v>50</v>
      </c>
      <c r="K133" s="333"/>
    </row>
    <row r="134" s="1" customFormat="1" ht="15" customHeight="1">
      <c r="B134" s="330"/>
      <c r="C134" s="285" t="s">
        <v>1805</v>
      </c>
      <c r="D134" s="285"/>
      <c r="E134" s="285"/>
      <c r="F134" s="308" t="s">
        <v>1792</v>
      </c>
      <c r="G134" s="285"/>
      <c r="H134" s="285" t="s">
        <v>1826</v>
      </c>
      <c r="I134" s="285" t="s">
        <v>1788</v>
      </c>
      <c r="J134" s="285">
        <v>50</v>
      </c>
      <c r="K134" s="333"/>
    </row>
    <row r="135" s="1" customFormat="1" ht="15" customHeight="1">
      <c r="B135" s="330"/>
      <c r="C135" s="285" t="s">
        <v>1811</v>
      </c>
      <c r="D135" s="285"/>
      <c r="E135" s="285"/>
      <c r="F135" s="308" t="s">
        <v>1792</v>
      </c>
      <c r="G135" s="285"/>
      <c r="H135" s="285" t="s">
        <v>1826</v>
      </c>
      <c r="I135" s="285" t="s">
        <v>1788</v>
      </c>
      <c r="J135" s="285">
        <v>50</v>
      </c>
      <c r="K135" s="333"/>
    </row>
    <row r="136" s="1" customFormat="1" ht="15" customHeight="1">
      <c r="B136" s="330"/>
      <c r="C136" s="285" t="s">
        <v>1813</v>
      </c>
      <c r="D136" s="285"/>
      <c r="E136" s="285"/>
      <c r="F136" s="308" t="s">
        <v>1792</v>
      </c>
      <c r="G136" s="285"/>
      <c r="H136" s="285" t="s">
        <v>1826</v>
      </c>
      <c r="I136" s="285" t="s">
        <v>1788</v>
      </c>
      <c r="J136" s="285">
        <v>50</v>
      </c>
      <c r="K136" s="333"/>
    </row>
    <row r="137" s="1" customFormat="1" ht="15" customHeight="1">
      <c r="B137" s="330"/>
      <c r="C137" s="285" t="s">
        <v>1814</v>
      </c>
      <c r="D137" s="285"/>
      <c r="E137" s="285"/>
      <c r="F137" s="308" t="s">
        <v>1792</v>
      </c>
      <c r="G137" s="285"/>
      <c r="H137" s="285" t="s">
        <v>1839</v>
      </c>
      <c r="I137" s="285" t="s">
        <v>1788</v>
      </c>
      <c r="J137" s="285">
        <v>255</v>
      </c>
      <c r="K137" s="333"/>
    </row>
    <row r="138" s="1" customFormat="1" ht="15" customHeight="1">
      <c r="B138" s="330"/>
      <c r="C138" s="285" t="s">
        <v>1816</v>
      </c>
      <c r="D138" s="285"/>
      <c r="E138" s="285"/>
      <c r="F138" s="308" t="s">
        <v>1786</v>
      </c>
      <c r="G138" s="285"/>
      <c r="H138" s="285" t="s">
        <v>1840</v>
      </c>
      <c r="I138" s="285" t="s">
        <v>1818</v>
      </c>
      <c r="J138" s="285"/>
      <c r="K138" s="333"/>
    </row>
    <row r="139" s="1" customFormat="1" ht="15" customHeight="1">
      <c r="B139" s="330"/>
      <c r="C139" s="285" t="s">
        <v>1819</v>
      </c>
      <c r="D139" s="285"/>
      <c r="E139" s="285"/>
      <c r="F139" s="308" t="s">
        <v>1786</v>
      </c>
      <c r="G139" s="285"/>
      <c r="H139" s="285" t="s">
        <v>1841</v>
      </c>
      <c r="I139" s="285" t="s">
        <v>1821</v>
      </c>
      <c r="J139" s="285"/>
      <c r="K139" s="333"/>
    </row>
    <row r="140" s="1" customFormat="1" ht="15" customHeight="1">
      <c r="B140" s="330"/>
      <c r="C140" s="285" t="s">
        <v>1822</v>
      </c>
      <c r="D140" s="285"/>
      <c r="E140" s="285"/>
      <c r="F140" s="308" t="s">
        <v>1786</v>
      </c>
      <c r="G140" s="285"/>
      <c r="H140" s="285" t="s">
        <v>1822</v>
      </c>
      <c r="I140" s="285" t="s">
        <v>1821</v>
      </c>
      <c r="J140" s="285"/>
      <c r="K140" s="333"/>
    </row>
    <row r="141" s="1" customFormat="1" ht="15" customHeight="1">
      <c r="B141" s="330"/>
      <c r="C141" s="285" t="s">
        <v>35</v>
      </c>
      <c r="D141" s="285"/>
      <c r="E141" s="285"/>
      <c r="F141" s="308" t="s">
        <v>1786</v>
      </c>
      <c r="G141" s="285"/>
      <c r="H141" s="285" t="s">
        <v>1842</v>
      </c>
      <c r="I141" s="285" t="s">
        <v>1821</v>
      </c>
      <c r="J141" s="285"/>
      <c r="K141" s="333"/>
    </row>
    <row r="142" s="1" customFormat="1" ht="15" customHeight="1">
      <c r="B142" s="330"/>
      <c r="C142" s="285" t="s">
        <v>1843</v>
      </c>
      <c r="D142" s="285"/>
      <c r="E142" s="285"/>
      <c r="F142" s="308" t="s">
        <v>1786</v>
      </c>
      <c r="G142" s="285"/>
      <c r="H142" s="285" t="s">
        <v>1844</v>
      </c>
      <c r="I142" s="285" t="s">
        <v>1821</v>
      </c>
      <c r="J142" s="285"/>
      <c r="K142" s="333"/>
    </row>
    <row r="143" s="1" customFormat="1" ht="15" customHeight="1">
      <c r="B143" s="334"/>
      <c r="C143" s="335"/>
      <c r="D143" s="335"/>
      <c r="E143" s="335"/>
      <c r="F143" s="335"/>
      <c r="G143" s="335"/>
      <c r="H143" s="335"/>
      <c r="I143" s="335"/>
      <c r="J143" s="335"/>
      <c r="K143" s="336"/>
    </row>
    <row r="144" s="1" customFormat="1" ht="18.75" customHeight="1">
      <c r="B144" s="321"/>
      <c r="C144" s="321"/>
      <c r="D144" s="321"/>
      <c r="E144" s="321"/>
      <c r="F144" s="322"/>
      <c r="G144" s="321"/>
      <c r="H144" s="321"/>
      <c r="I144" s="321"/>
      <c r="J144" s="321"/>
      <c r="K144" s="321"/>
    </row>
    <row r="145" s="1" customFormat="1" ht="18.75" customHeight="1">
      <c r="B145" s="293"/>
      <c r="C145" s="293"/>
      <c r="D145" s="293"/>
      <c r="E145" s="293"/>
      <c r="F145" s="293"/>
      <c r="G145" s="293"/>
      <c r="H145" s="293"/>
      <c r="I145" s="293"/>
      <c r="J145" s="293"/>
      <c r="K145" s="293"/>
    </row>
    <row r="146" s="1" customFormat="1" ht="7.5" customHeight="1">
      <c r="B146" s="294"/>
      <c r="C146" s="295"/>
      <c r="D146" s="295"/>
      <c r="E146" s="295"/>
      <c r="F146" s="295"/>
      <c r="G146" s="295"/>
      <c r="H146" s="295"/>
      <c r="I146" s="295"/>
      <c r="J146" s="295"/>
      <c r="K146" s="296"/>
    </row>
    <row r="147" s="1" customFormat="1" ht="45" customHeight="1">
      <c r="B147" s="297"/>
      <c r="C147" s="298" t="s">
        <v>1845</v>
      </c>
      <c r="D147" s="298"/>
      <c r="E147" s="298"/>
      <c r="F147" s="298"/>
      <c r="G147" s="298"/>
      <c r="H147" s="298"/>
      <c r="I147" s="298"/>
      <c r="J147" s="298"/>
      <c r="K147" s="299"/>
    </row>
    <row r="148" s="1" customFormat="1" ht="17.25" customHeight="1">
      <c r="B148" s="297"/>
      <c r="C148" s="300" t="s">
        <v>1780</v>
      </c>
      <c r="D148" s="300"/>
      <c r="E148" s="300"/>
      <c r="F148" s="300" t="s">
        <v>1781</v>
      </c>
      <c r="G148" s="301"/>
      <c r="H148" s="300" t="s">
        <v>51</v>
      </c>
      <c r="I148" s="300" t="s">
        <v>54</v>
      </c>
      <c r="J148" s="300" t="s">
        <v>1782</v>
      </c>
      <c r="K148" s="299"/>
    </row>
    <row r="149" s="1" customFormat="1" ht="17.25" customHeight="1">
      <c r="B149" s="297"/>
      <c r="C149" s="302" t="s">
        <v>1783</v>
      </c>
      <c r="D149" s="302"/>
      <c r="E149" s="302"/>
      <c r="F149" s="303" t="s">
        <v>1784</v>
      </c>
      <c r="G149" s="304"/>
      <c r="H149" s="302"/>
      <c r="I149" s="302"/>
      <c r="J149" s="302" t="s">
        <v>1785</v>
      </c>
      <c r="K149" s="299"/>
    </row>
    <row r="150" s="1" customFormat="1" ht="5.25" customHeight="1">
      <c r="B150" s="310"/>
      <c r="C150" s="305"/>
      <c r="D150" s="305"/>
      <c r="E150" s="305"/>
      <c r="F150" s="305"/>
      <c r="G150" s="306"/>
      <c r="H150" s="305"/>
      <c r="I150" s="305"/>
      <c r="J150" s="305"/>
      <c r="K150" s="333"/>
    </row>
    <row r="151" s="1" customFormat="1" ht="15" customHeight="1">
      <c r="B151" s="310"/>
      <c r="C151" s="337" t="s">
        <v>1789</v>
      </c>
      <c r="D151" s="285"/>
      <c r="E151" s="285"/>
      <c r="F151" s="338" t="s">
        <v>1786</v>
      </c>
      <c r="G151" s="285"/>
      <c r="H151" s="337" t="s">
        <v>1826</v>
      </c>
      <c r="I151" s="337" t="s">
        <v>1788</v>
      </c>
      <c r="J151" s="337">
        <v>120</v>
      </c>
      <c r="K151" s="333"/>
    </row>
    <row r="152" s="1" customFormat="1" ht="15" customHeight="1">
      <c r="B152" s="310"/>
      <c r="C152" s="337" t="s">
        <v>1835</v>
      </c>
      <c r="D152" s="285"/>
      <c r="E152" s="285"/>
      <c r="F152" s="338" t="s">
        <v>1786</v>
      </c>
      <c r="G152" s="285"/>
      <c r="H152" s="337" t="s">
        <v>1846</v>
      </c>
      <c r="I152" s="337" t="s">
        <v>1788</v>
      </c>
      <c r="J152" s="337" t="s">
        <v>1837</v>
      </c>
      <c r="K152" s="333"/>
    </row>
    <row r="153" s="1" customFormat="1" ht="15" customHeight="1">
      <c r="B153" s="310"/>
      <c r="C153" s="337" t="s">
        <v>82</v>
      </c>
      <c r="D153" s="285"/>
      <c r="E153" s="285"/>
      <c r="F153" s="338" t="s">
        <v>1786</v>
      </c>
      <c r="G153" s="285"/>
      <c r="H153" s="337" t="s">
        <v>1847</v>
      </c>
      <c r="I153" s="337" t="s">
        <v>1788</v>
      </c>
      <c r="J153" s="337" t="s">
        <v>1837</v>
      </c>
      <c r="K153" s="333"/>
    </row>
    <row r="154" s="1" customFormat="1" ht="15" customHeight="1">
      <c r="B154" s="310"/>
      <c r="C154" s="337" t="s">
        <v>1791</v>
      </c>
      <c r="D154" s="285"/>
      <c r="E154" s="285"/>
      <c r="F154" s="338" t="s">
        <v>1792</v>
      </c>
      <c r="G154" s="285"/>
      <c r="H154" s="337" t="s">
        <v>1826</v>
      </c>
      <c r="I154" s="337" t="s">
        <v>1788</v>
      </c>
      <c r="J154" s="337">
        <v>50</v>
      </c>
      <c r="K154" s="333"/>
    </row>
    <row r="155" s="1" customFormat="1" ht="15" customHeight="1">
      <c r="B155" s="310"/>
      <c r="C155" s="337" t="s">
        <v>1794</v>
      </c>
      <c r="D155" s="285"/>
      <c r="E155" s="285"/>
      <c r="F155" s="338" t="s">
        <v>1786</v>
      </c>
      <c r="G155" s="285"/>
      <c r="H155" s="337" t="s">
        <v>1826</v>
      </c>
      <c r="I155" s="337" t="s">
        <v>1796</v>
      </c>
      <c r="J155" s="337"/>
      <c r="K155" s="333"/>
    </row>
    <row r="156" s="1" customFormat="1" ht="15" customHeight="1">
      <c r="B156" s="310"/>
      <c r="C156" s="337" t="s">
        <v>1805</v>
      </c>
      <c r="D156" s="285"/>
      <c r="E156" s="285"/>
      <c r="F156" s="338" t="s">
        <v>1792</v>
      </c>
      <c r="G156" s="285"/>
      <c r="H156" s="337" t="s">
        <v>1826</v>
      </c>
      <c r="I156" s="337" t="s">
        <v>1788</v>
      </c>
      <c r="J156" s="337">
        <v>50</v>
      </c>
      <c r="K156" s="333"/>
    </row>
    <row r="157" s="1" customFormat="1" ht="15" customHeight="1">
      <c r="B157" s="310"/>
      <c r="C157" s="337" t="s">
        <v>1813</v>
      </c>
      <c r="D157" s="285"/>
      <c r="E157" s="285"/>
      <c r="F157" s="338" t="s">
        <v>1792</v>
      </c>
      <c r="G157" s="285"/>
      <c r="H157" s="337" t="s">
        <v>1826</v>
      </c>
      <c r="I157" s="337" t="s">
        <v>1788</v>
      </c>
      <c r="J157" s="337">
        <v>50</v>
      </c>
      <c r="K157" s="333"/>
    </row>
    <row r="158" s="1" customFormat="1" ht="15" customHeight="1">
      <c r="B158" s="310"/>
      <c r="C158" s="337" t="s">
        <v>1811</v>
      </c>
      <c r="D158" s="285"/>
      <c r="E158" s="285"/>
      <c r="F158" s="338" t="s">
        <v>1792</v>
      </c>
      <c r="G158" s="285"/>
      <c r="H158" s="337" t="s">
        <v>1826</v>
      </c>
      <c r="I158" s="337" t="s">
        <v>1788</v>
      </c>
      <c r="J158" s="337">
        <v>50</v>
      </c>
      <c r="K158" s="333"/>
    </row>
    <row r="159" s="1" customFormat="1" ht="15" customHeight="1">
      <c r="B159" s="310"/>
      <c r="C159" s="337" t="s">
        <v>132</v>
      </c>
      <c r="D159" s="285"/>
      <c r="E159" s="285"/>
      <c r="F159" s="338" t="s">
        <v>1786</v>
      </c>
      <c r="G159" s="285"/>
      <c r="H159" s="337" t="s">
        <v>1848</v>
      </c>
      <c r="I159" s="337" t="s">
        <v>1788</v>
      </c>
      <c r="J159" s="337" t="s">
        <v>1849</v>
      </c>
      <c r="K159" s="333"/>
    </row>
    <row r="160" s="1" customFormat="1" ht="15" customHeight="1">
      <c r="B160" s="310"/>
      <c r="C160" s="337" t="s">
        <v>1850</v>
      </c>
      <c r="D160" s="285"/>
      <c r="E160" s="285"/>
      <c r="F160" s="338" t="s">
        <v>1786</v>
      </c>
      <c r="G160" s="285"/>
      <c r="H160" s="337" t="s">
        <v>1851</v>
      </c>
      <c r="I160" s="337" t="s">
        <v>1821</v>
      </c>
      <c r="J160" s="337"/>
      <c r="K160" s="333"/>
    </row>
    <row r="161" s="1" customFormat="1" ht="15" customHeight="1">
      <c r="B161" s="339"/>
      <c r="C161" s="340"/>
      <c r="D161" s="340"/>
      <c r="E161" s="340"/>
      <c r="F161" s="340"/>
      <c r="G161" s="340"/>
      <c r="H161" s="340"/>
      <c r="I161" s="340"/>
      <c r="J161" s="340"/>
      <c r="K161" s="341"/>
    </row>
    <row r="162" s="1" customFormat="1" ht="18.75" customHeight="1">
      <c r="B162" s="321"/>
      <c r="C162" s="331"/>
      <c r="D162" s="331"/>
      <c r="E162" s="331"/>
      <c r="F162" s="342"/>
      <c r="G162" s="331"/>
      <c r="H162" s="331"/>
      <c r="I162" s="331"/>
      <c r="J162" s="331"/>
      <c r="K162" s="321"/>
    </row>
    <row r="163" s="1" customFormat="1" ht="18.75" customHeight="1">
      <c r="B163" s="321"/>
      <c r="C163" s="331"/>
      <c r="D163" s="331"/>
      <c r="E163" s="331"/>
      <c r="F163" s="342"/>
      <c r="G163" s="331"/>
      <c r="H163" s="331"/>
      <c r="I163" s="331"/>
      <c r="J163" s="331"/>
      <c r="K163" s="321"/>
    </row>
    <row r="164" s="1" customFormat="1" ht="18.75" customHeight="1">
      <c r="B164" s="321"/>
      <c r="C164" s="331"/>
      <c r="D164" s="331"/>
      <c r="E164" s="331"/>
      <c r="F164" s="342"/>
      <c r="G164" s="331"/>
      <c r="H164" s="331"/>
      <c r="I164" s="331"/>
      <c r="J164" s="331"/>
      <c r="K164" s="321"/>
    </row>
    <row r="165" s="1" customFormat="1" ht="18.75" customHeight="1">
      <c r="B165" s="321"/>
      <c r="C165" s="331"/>
      <c r="D165" s="331"/>
      <c r="E165" s="331"/>
      <c r="F165" s="342"/>
      <c r="G165" s="331"/>
      <c r="H165" s="331"/>
      <c r="I165" s="331"/>
      <c r="J165" s="331"/>
      <c r="K165" s="321"/>
    </row>
    <row r="166" s="1" customFormat="1" ht="18.75" customHeight="1">
      <c r="B166" s="321"/>
      <c r="C166" s="331"/>
      <c r="D166" s="331"/>
      <c r="E166" s="331"/>
      <c r="F166" s="342"/>
      <c r="G166" s="331"/>
      <c r="H166" s="331"/>
      <c r="I166" s="331"/>
      <c r="J166" s="331"/>
      <c r="K166" s="321"/>
    </row>
    <row r="167" s="1" customFormat="1" ht="18.75" customHeight="1">
      <c r="B167" s="321"/>
      <c r="C167" s="331"/>
      <c r="D167" s="331"/>
      <c r="E167" s="331"/>
      <c r="F167" s="342"/>
      <c r="G167" s="331"/>
      <c r="H167" s="331"/>
      <c r="I167" s="331"/>
      <c r="J167" s="331"/>
      <c r="K167" s="321"/>
    </row>
    <row r="168" s="1" customFormat="1" ht="18.75" customHeight="1">
      <c r="B168" s="321"/>
      <c r="C168" s="331"/>
      <c r="D168" s="331"/>
      <c r="E168" s="331"/>
      <c r="F168" s="342"/>
      <c r="G168" s="331"/>
      <c r="H168" s="331"/>
      <c r="I168" s="331"/>
      <c r="J168" s="331"/>
      <c r="K168" s="321"/>
    </row>
    <row r="169" s="1" customFormat="1" ht="18.75" customHeight="1">
      <c r="B169" s="293"/>
      <c r="C169" s="293"/>
      <c r="D169" s="293"/>
      <c r="E169" s="293"/>
      <c r="F169" s="293"/>
      <c r="G169" s="293"/>
      <c r="H169" s="293"/>
      <c r="I169" s="293"/>
      <c r="J169" s="293"/>
      <c r="K169" s="293"/>
    </row>
    <row r="170" s="1" customFormat="1" ht="7.5" customHeight="1">
      <c r="B170" s="272"/>
      <c r="C170" s="273"/>
      <c r="D170" s="273"/>
      <c r="E170" s="273"/>
      <c r="F170" s="273"/>
      <c r="G170" s="273"/>
      <c r="H170" s="273"/>
      <c r="I170" s="273"/>
      <c r="J170" s="273"/>
      <c r="K170" s="274"/>
    </row>
    <row r="171" s="1" customFormat="1" ht="45" customHeight="1">
      <c r="B171" s="275"/>
      <c r="C171" s="276" t="s">
        <v>1852</v>
      </c>
      <c r="D171" s="276"/>
      <c r="E171" s="276"/>
      <c r="F171" s="276"/>
      <c r="G171" s="276"/>
      <c r="H171" s="276"/>
      <c r="I171" s="276"/>
      <c r="J171" s="276"/>
      <c r="K171" s="277"/>
    </row>
    <row r="172" s="1" customFormat="1" ht="17.25" customHeight="1">
      <c r="B172" s="275"/>
      <c r="C172" s="300" t="s">
        <v>1780</v>
      </c>
      <c r="D172" s="300"/>
      <c r="E172" s="300"/>
      <c r="F172" s="300" t="s">
        <v>1781</v>
      </c>
      <c r="G172" s="343"/>
      <c r="H172" s="344" t="s">
        <v>51</v>
      </c>
      <c r="I172" s="344" t="s">
        <v>54</v>
      </c>
      <c r="J172" s="300" t="s">
        <v>1782</v>
      </c>
      <c r="K172" s="277"/>
    </row>
    <row r="173" s="1" customFormat="1" ht="17.25" customHeight="1">
      <c r="B173" s="278"/>
      <c r="C173" s="302" t="s">
        <v>1783</v>
      </c>
      <c r="D173" s="302"/>
      <c r="E173" s="302"/>
      <c r="F173" s="303" t="s">
        <v>1784</v>
      </c>
      <c r="G173" s="345"/>
      <c r="H173" s="346"/>
      <c r="I173" s="346"/>
      <c r="J173" s="302" t="s">
        <v>1785</v>
      </c>
      <c r="K173" s="280"/>
    </row>
    <row r="174" s="1" customFormat="1" ht="5.25" customHeight="1">
      <c r="B174" s="310"/>
      <c r="C174" s="305"/>
      <c r="D174" s="305"/>
      <c r="E174" s="305"/>
      <c r="F174" s="305"/>
      <c r="G174" s="306"/>
      <c r="H174" s="305"/>
      <c r="I174" s="305"/>
      <c r="J174" s="305"/>
      <c r="K174" s="333"/>
    </row>
    <row r="175" s="1" customFormat="1" ht="15" customHeight="1">
      <c r="B175" s="310"/>
      <c r="C175" s="285" t="s">
        <v>1789</v>
      </c>
      <c r="D175" s="285"/>
      <c r="E175" s="285"/>
      <c r="F175" s="308" t="s">
        <v>1786</v>
      </c>
      <c r="G175" s="285"/>
      <c r="H175" s="285" t="s">
        <v>1826</v>
      </c>
      <c r="I175" s="285" t="s">
        <v>1788</v>
      </c>
      <c r="J175" s="285">
        <v>120</v>
      </c>
      <c r="K175" s="333"/>
    </row>
    <row r="176" s="1" customFormat="1" ht="15" customHeight="1">
      <c r="B176" s="310"/>
      <c r="C176" s="285" t="s">
        <v>1835</v>
      </c>
      <c r="D176" s="285"/>
      <c r="E176" s="285"/>
      <c r="F176" s="308" t="s">
        <v>1786</v>
      </c>
      <c r="G176" s="285"/>
      <c r="H176" s="285" t="s">
        <v>1836</v>
      </c>
      <c r="I176" s="285" t="s">
        <v>1788</v>
      </c>
      <c r="J176" s="285" t="s">
        <v>1837</v>
      </c>
      <c r="K176" s="333"/>
    </row>
    <row r="177" s="1" customFormat="1" ht="15" customHeight="1">
      <c r="B177" s="310"/>
      <c r="C177" s="285" t="s">
        <v>82</v>
      </c>
      <c r="D177" s="285"/>
      <c r="E177" s="285"/>
      <c r="F177" s="308" t="s">
        <v>1786</v>
      </c>
      <c r="G177" s="285"/>
      <c r="H177" s="285" t="s">
        <v>1853</v>
      </c>
      <c r="I177" s="285" t="s">
        <v>1788</v>
      </c>
      <c r="J177" s="285" t="s">
        <v>1837</v>
      </c>
      <c r="K177" s="333"/>
    </row>
    <row r="178" s="1" customFormat="1" ht="15" customHeight="1">
      <c r="B178" s="310"/>
      <c r="C178" s="285" t="s">
        <v>1791</v>
      </c>
      <c r="D178" s="285"/>
      <c r="E178" s="285"/>
      <c r="F178" s="308" t="s">
        <v>1792</v>
      </c>
      <c r="G178" s="285"/>
      <c r="H178" s="285" t="s">
        <v>1853</v>
      </c>
      <c r="I178" s="285" t="s">
        <v>1788</v>
      </c>
      <c r="J178" s="285">
        <v>50</v>
      </c>
      <c r="K178" s="333"/>
    </row>
    <row r="179" s="1" customFormat="1" ht="15" customHeight="1">
      <c r="B179" s="310"/>
      <c r="C179" s="285" t="s">
        <v>1794</v>
      </c>
      <c r="D179" s="285"/>
      <c r="E179" s="285"/>
      <c r="F179" s="308" t="s">
        <v>1786</v>
      </c>
      <c r="G179" s="285"/>
      <c r="H179" s="285" t="s">
        <v>1853</v>
      </c>
      <c r="I179" s="285" t="s">
        <v>1796</v>
      </c>
      <c r="J179" s="285"/>
      <c r="K179" s="333"/>
    </row>
    <row r="180" s="1" customFormat="1" ht="15" customHeight="1">
      <c r="B180" s="310"/>
      <c r="C180" s="285" t="s">
        <v>1805</v>
      </c>
      <c r="D180" s="285"/>
      <c r="E180" s="285"/>
      <c r="F180" s="308" t="s">
        <v>1792</v>
      </c>
      <c r="G180" s="285"/>
      <c r="H180" s="285" t="s">
        <v>1853</v>
      </c>
      <c r="I180" s="285" t="s">
        <v>1788</v>
      </c>
      <c r="J180" s="285">
        <v>50</v>
      </c>
      <c r="K180" s="333"/>
    </row>
    <row r="181" s="1" customFormat="1" ht="15" customHeight="1">
      <c r="B181" s="310"/>
      <c r="C181" s="285" t="s">
        <v>1813</v>
      </c>
      <c r="D181" s="285"/>
      <c r="E181" s="285"/>
      <c r="F181" s="308" t="s">
        <v>1792</v>
      </c>
      <c r="G181" s="285"/>
      <c r="H181" s="285" t="s">
        <v>1853</v>
      </c>
      <c r="I181" s="285" t="s">
        <v>1788</v>
      </c>
      <c r="J181" s="285">
        <v>50</v>
      </c>
      <c r="K181" s="333"/>
    </row>
    <row r="182" s="1" customFormat="1" ht="15" customHeight="1">
      <c r="B182" s="310"/>
      <c r="C182" s="285" t="s">
        <v>1811</v>
      </c>
      <c r="D182" s="285"/>
      <c r="E182" s="285"/>
      <c r="F182" s="308" t="s">
        <v>1792</v>
      </c>
      <c r="G182" s="285"/>
      <c r="H182" s="285" t="s">
        <v>1853</v>
      </c>
      <c r="I182" s="285" t="s">
        <v>1788</v>
      </c>
      <c r="J182" s="285">
        <v>50</v>
      </c>
      <c r="K182" s="333"/>
    </row>
    <row r="183" s="1" customFormat="1" ht="15" customHeight="1">
      <c r="B183" s="310"/>
      <c r="C183" s="285" t="s">
        <v>140</v>
      </c>
      <c r="D183" s="285"/>
      <c r="E183" s="285"/>
      <c r="F183" s="308" t="s">
        <v>1786</v>
      </c>
      <c r="G183" s="285"/>
      <c r="H183" s="285" t="s">
        <v>1854</v>
      </c>
      <c r="I183" s="285" t="s">
        <v>1855</v>
      </c>
      <c r="J183" s="285"/>
      <c r="K183" s="333"/>
    </row>
    <row r="184" s="1" customFormat="1" ht="15" customHeight="1">
      <c r="B184" s="310"/>
      <c r="C184" s="285" t="s">
        <v>54</v>
      </c>
      <c r="D184" s="285"/>
      <c r="E184" s="285"/>
      <c r="F184" s="308" t="s">
        <v>1786</v>
      </c>
      <c r="G184" s="285"/>
      <c r="H184" s="285" t="s">
        <v>1856</v>
      </c>
      <c r="I184" s="285" t="s">
        <v>1857</v>
      </c>
      <c r="J184" s="285">
        <v>1</v>
      </c>
      <c r="K184" s="333"/>
    </row>
    <row r="185" s="1" customFormat="1" ht="15" customHeight="1">
      <c r="B185" s="310"/>
      <c r="C185" s="285" t="s">
        <v>50</v>
      </c>
      <c r="D185" s="285"/>
      <c r="E185" s="285"/>
      <c r="F185" s="308" t="s">
        <v>1786</v>
      </c>
      <c r="G185" s="285"/>
      <c r="H185" s="285" t="s">
        <v>1858</v>
      </c>
      <c r="I185" s="285" t="s">
        <v>1788</v>
      </c>
      <c r="J185" s="285">
        <v>20</v>
      </c>
      <c r="K185" s="333"/>
    </row>
    <row r="186" s="1" customFormat="1" ht="15" customHeight="1">
      <c r="B186" s="310"/>
      <c r="C186" s="285" t="s">
        <v>51</v>
      </c>
      <c r="D186" s="285"/>
      <c r="E186" s="285"/>
      <c r="F186" s="308" t="s">
        <v>1786</v>
      </c>
      <c r="G186" s="285"/>
      <c r="H186" s="285" t="s">
        <v>1859</v>
      </c>
      <c r="I186" s="285" t="s">
        <v>1788</v>
      </c>
      <c r="J186" s="285">
        <v>255</v>
      </c>
      <c r="K186" s="333"/>
    </row>
    <row r="187" s="1" customFormat="1" ht="15" customHeight="1">
      <c r="B187" s="310"/>
      <c r="C187" s="285" t="s">
        <v>141</v>
      </c>
      <c r="D187" s="285"/>
      <c r="E187" s="285"/>
      <c r="F187" s="308" t="s">
        <v>1786</v>
      </c>
      <c r="G187" s="285"/>
      <c r="H187" s="285" t="s">
        <v>1750</v>
      </c>
      <c r="I187" s="285" t="s">
        <v>1788</v>
      </c>
      <c r="J187" s="285">
        <v>10</v>
      </c>
      <c r="K187" s="333"/>
    </row>
    <row r="188" s="1" customFormat="1" ht="15" customHeight="1">
      <c r="B188" s="310"/>
      <c r="C188" s="285" t="s">
        <v>142</v>
      </c>
      <c r="D188" s="285"/>
      <c r="E188" s="285"/>
      <c r="F188" s="308" t="s">
        <v>1786</v>
      </c>
      <c r="G188" s="285"/>
      <c r="H188" s="285" t="s">
        <v>1860</v>
      </c>
      <c r="I188" s="285" t="s">
        <v>1821</v>
      </c>
      <c r="J188" s="285"/>
      <c r="K188" s="333"/>
    </row>
    <row r="189" s="1" customFormat="1" ht="15" customHeight="1">
      <c r="B189" s="310"/>
      <c r="C189" s="285" t="s">
        <v>1861</v>
      </c>
      <c r="D189" s="285"/>
      <c r="E189" s="285"/>
      <c r="F189" s="308" t="s">
        <v>1786</v>
      </c>
      <c r="G189" s="285"/>
      <c r="H189" s="285" t="s">
        <v>1862</v>
      </c>
      <c r="I189" s="285" t="s">
        <v>1821</v>
      </c>
      <c r="J189" s="285"/>
      <c r="K189" s="333"/>
    </row>
    <row r="190" s="1" customFormat="1" ht="15" customHeight="1">
      <c r="B190" s="310"/>
      <c r="C190" s="285" t="s">
        <v>1850</v>
      </c>
      <c r="D190" s="285"/>
      <c r="E190" s="285"/>
      <c r="F190" s="308" t="s">
        <v>1786</v>
      </c>
      <c r="G190" s="285"/>
      <c r="H190" s="285" t="s">
        <v>1863</v>
      </c>
      <c r="I190" s="285" t="s">
        <v>1821</v>
      </c>
      <c r="J190" s="285"/>
      <c r="K190" s="333"/>
    </row>
    <row r="191" s="1" customFormat="1" ht="15" customHeight="1">
      <c r="B191" s="310"/>
      <c r="C191" s="285" t="s">
        <v>144</v>
      </c>
      <c r="D191" s="285"/>
      <c r="E191" s="285"/>
      <c r="F191" s="308" t="s">
        <v>1792</v>
      </c>
      <c r="G191" s="285"/>
      <c r="H191" s="285" t="s">
        <v>1864</v>
      </c>
      <c r="I191" s="285" t="s">
        <v>1788</v>
      </c>
      <c r="J191" s="285">
        <v>50</v>
      </c>
      <c r="K191" s="333"/>
    </row>
    <row r="192" s="1" customFormat="1" ht="15" customHeight="1">
      <c r="B192" s="310"/>
      <c r="C192" s="285" t="s">
        <v>1865</v>
      </c>
      <c r="D192" s="285"/>
      <c r="E192" s="285"/>
      <c r="F192" s="308" t="s">
        <v>1792</v>
      </c>
      <c r="G192" s="285"/>
      <c r="H192" s="285" t="s">
        <v>1866</v>
      </c>
      <c r="I192" s="285" t="s">
        <v>1867</v>
      </c>
      <c r="J192" s="285"/>
      <c r="K192" s="333"/>
    </row>
    <row r="193" s="1" customFormat="1" ht="15" customHeight="1">
      <c r="B193" s="310"/>
      <c r="C193" s="285" t="s">
        <v>1868</v>
      </c>
      <c r="D193" s="285"/>
      <c r="E193" s="285"/>
      <c r="F193" s="308" t="s">
        <v>1792</v>
      </c>
      <c r="G193" s="285"/>
      <c r="H193" s="285" t="s">
        <v>1869</v>
      </c>
      <c r="I193" s="285" t="s">
        <v>1867</v>
      </c>
      <c r="J193" s="285"/>
      <c r="K193" s="333"/>
    </row>
    <row r="194" s="1" customFormat="1" ht="15" customHeight="1">
      <c r="B194" s="310"/>
      <c r="C194" s="285" t="s">
        <v>1870</v>
      </c>
      <c r="D194" s="285"/>
      <c r="E194" s="285"/>
      <c r="F194" s="308" t="s">
        <v>1792</v>
      </c>
      <c r="G194" s="285"/>
      <c r="H194" s="285" t="s">
        <v>1871</v>
      </c>
      <c r="I194" s="285" t="s">
        <v>1867</v>
      </c>
      <c r="J194" s="285"/>
      <c r="K194" s="333"/>
    </row>
    <row r="195" s="1" customFormat="1" ht="15" customHeight="1">
      <c r="B195" s="310"/>
      <c r="C195" s="347" t="s">
        <v>1872</v>
      </c>
      <c r="D195" s="285"/>
      <c r="E195" s="285"/>
      <c r="F195" s="308" t="s">
        <v>1792</v>
      </c>
      <c r="G195" s="285"/>
      <c r="H195" s="285" t="s">
        <v>1873</v>
      </c>
      <c r="I195" s="285" t="s">
        <v>1874</v>
      </c>
      <c r="J195" s="348" t="s">
        <v>1875</v>
      </c>
      <c r="K195" s="333"/>
    </row>
    <row r="196" s="1" customFormat="1" ht="15" customHeight="1">
      <c r="B196" s="310"/>
      <c r="C196" s="347" t="s">
        <v>39</v>
      </c>
      <c r="D196" s="285"/>
      <c r="E196" s="285"/>
      <c r="F196" s="308" t="s">
        <v>1786</v>
      </c>
      <c r="G196" s="285"/>
      <c r="H196" s="282" t="s">
        <v>1876</v>
      </c>
      <c r="I196" s="285" t="s">
        <v>1877</v>
      </c>
      <c r="J196" s="285"/>
      <c r="K196" s="333"/>
    </row>
    <row r="197" s="1" customFormat="1" ht="15" customHeight="1">
      <c r="B197" s="310"/>
      <c r="C197" s="347" t="s">
        <v>1878</v>
      </c>
      <c r="D197" s="285"/>
      <c r="E197" s="285"/>
      <c r="F197" s="308" t="s">
        <v>1786</v>
      </c>
      <c r="G197" s="285"/>
      <c r="H197" s="285" t="s">
        <v>1879</v>
      </c>
      <c r="I197" s="285" t="s">
        <v>1821</v>
      </c>
      <c r="J197" s="285"/>
      <c r="K197" s="333"/>
    </row>
    <row r="198" s="1" customFormat="1" ht="15" customHeight="1">
      <c r="B198" s="310"/>
      <c r="C198" s="347" t="s">
        <v>1880</v>
      </c>
      <c r="D198" s="285"/>
      <c r="E198" s="285"/>
      <c r="F198" s="308" t="s">
        <v>1786</v>
      </c>
      <c r="G198" s="285"/>
      <c r="H198" s="285" t="s">
        <v>1881</v>
      </c>
      <c r="I198" s="285" t="s">
        <v>1821</v>
      </c>
      <c r="J198" s="285"/>
      <c r="K198" s="333"/>
    </row>
    <row r="199" s="1" customFormat="1" ht="15" customHeight="1">
      <c r="B199" s="310"/>
      <c r="C199" s="347" t="s">
        <v>1882</v>
      </c>
      <c r="D199" s="285"/>
      <c r="E199" s="285"/>
      <c r="F199" s="308" t="s">
        <v>1792</v>
      </c>
      <c r="G199" s="285"/>
      <c r="H199" s="285" t="s">
        <v>1883</v>
      </c>
      <c r="I199" s="285" t="s">
        <v>1821</v>
      </c>
      <c r="J199" s="285"/>
      <c r="K199" s="333"/>
    </row>
    <row r="200" s="1" customFormat="1" ht="15" customHeight="1">
      <c r="B200" s="339"/>
      <c r="C200" s="349"/>
      <c r="D200" s="340"/>
      <c r="E200" s="340"/>
      <c r="F200" s="340"/>
      <c r="G200" s="340"/>
      <c r="H200" s="340"/>
      <c r="I200" s="340"/>
      <c r="J200" s="340"/>
      <c r="K200" s="341"/>
    </row>
    <row r="201" s="1" customFormat="1" ht="18.75" customHeight="1">
      <c r="B201" s="321"/>
      <c r="C201" s="331"/>
      <c r="D201" s="331"/>
      <c r="E201" s="331"/>
      <c r="F201" s="342"/>
      <c r="G201" s="331"/>
      <c r="H201" s="331"/>
      <c r="I201" s="331"/>
      <c r="J201" s="331"/>
      <c r="K201" s="321"/>
    </row>
    <row r="202" s="1" customFormat="1" ht="18.75" customHeight="1">
      <c r="B202" s="293"/>
      <c r="C202" s="293"/>
      <c r="D202" s="293"/>
      <c r="E202" s="293"/>
      <c r="F202" s="293"/>
      <c r="G202" s="293"/>
      <c r="H202" s="293"/>
      <c r="I202" s="293"/>
      <c r="J202" s="293"/>
      <c r="K202" s="293"/>
    </row>
    <row r="203" s="1" customFormat="1" ht="13.5">
      <c r="B203" s="272"/>
      <c r="C203" s="273"/>
      <c r="D203" s="273"/>
      <c r="E203" s="273"/>
      <c r="F203" s="273"/>
      <c r="G203" s="273"/>
      <c r="H203" s="273"/>
      <c r="I203" s="273"/>
      <c r="J203" s="273"/>
      <c r="K203" s="274"/>
    </row>
    <row r="204" s="1" customFormat="1" ht="21" customHeight="1">
      <c r="B204" s="275"/>
      <c r="C204" s="276" t="s">
        <v>1884</v>
      </c>
      <c r="D204" s="276"/>
      <c r="E204" s="276"/>
      <c r="F204" s="276"/>
      <c r="G204" s="276"/>
      <c r="H204" s="276"/>
      <c r="I204" s="276"/>
      <c r="J204" s="276"/>
      <c r="K204" s="277"/>
    </row>
    <row r="205" s="1" customFormat="1" ht="25.5" customHeight="1">
      <c r="B205" s="275"/>
      <c r="C205" s="350" t="s">
        <v>1885</v>
      </c>
      <c r="D205" s="350"/>
      <c r="E205" s="350"/>
      <c r="F205" s="350" t="s">
        <v>1886</v>
      </c>
      <c r="G205" s="351"/>
      <c r="H205" s="350" t="s">
        <v>1887</v>
      </c>
      <c r="I205" s="350"/>
      <c r="J205" s="350"/>
      <c r="K205" s="277"/>
    </row>
    <row r="206" s="1" customFormat="1" ht="5.25" customHeight="1">
      <c r="B206" s="310"/>
      <c r="C206" s="305"/>
      <c r="D206" s="305"/>
      <c r="E206" s="305"/>
      <c r="F206" s="305"/>
      <c r="G206" s="331"/>
      <c r="H206" s="305"/>
      <c r="I206" s="305"/>
      <c r="J206" s="305"/>
      <c r="K206" s="333"/>
    </row>
    <row r="207" s="1" customFormat="1" ht="15" customHeight="1">
      <c r="B207" s="310"/>
      <c r="C207" s="285" t="s">
        <v>1877</v>
      </c>
      <c r="D207" s="285"/>
      <c r="E207" s="285"/>
      <c r="F207" s="308" t="s">
        <v>40</v>
      </c>
      <c r="G207" s="285"/>
      <c r="H207" s="285" t="s">
        <v>1888</v>
      </c>
      <c r="I207" s="285"/>
      <c r="J207" s="285"/>
      <c r="K207" s="333"/>
    </row>
    <row r="208" s="1" customFormat="1" ht="15" customHeight="1">
      <c r="B208" s="310"/>
      <c r="C208" s="285"/>
      <c r="D208" s="285"/>
      <c r="E208" s="285"/>
      <c r="F208" s="308" t="s">
        <v>41</v>
      </c>
      <c r="G208" s="285"/>
      <c r="H208" s="285" t="s">
        <v>1889</v>
      </c>
      <c r="I208" s="285"/>
      <c r="J208" s="285"/>
      <c r="K208" s="333"/>
    </row>
    <row r="209" s="1" customFormat="1" ht="15" customHeight="1">
      <c r="B209" s="310"/>
      <c r="C209" s="285"/>
      <c r="D209" s="285"/>
      <c r="E209" s="285"/>
      <c r="F209" s="308" t="s">
        <v>44</v>
      </c>
      <c r="G209" s="285"/>
      <c r="H209" s="285" t="s">
        <v>1890</v>
      </c>
      <c r="I209" s="285"/>
      <c r="J209" s="285"/>
      <c r="K209" s="333"/>
    </row>
    <row r="210" s="1" customFormat="1" ht="15" customHeight="1">
      <c r="B210" s="310"/>
      <c r="C210" s="285"/>
      <c r="D210" s="285"/>
      <c r="E210" s="285"/>
      <c r="F210" s="308" t="s">
        <v>42</v>
      </c>
      <c r="G210" s="285"/>
      <c r="H210" s="285" t="s">
        <v>1891</v>
      </c>
      <c r="I210" s="285"/>
      <c r="J210" s="285"/>
      <c r="K210" s="333"/>
    </row>
    <row r="211" s="1" customFormat="1" ht="15" customHeight="1">
      <c r="B211" s="310"/>
      <c r="C211" s="285"/>
      <c r="D211" s="285"/>
      <c r="E211" s="285"/>
      <c r="F211" s="308" t="s">
        <v>43</v>
      </c>
      <c r="G211" s="285"/>
      <c r="H211" s="285" t="s">
        <v>1892</v>
      </c>
      <c r="I211" s="285"/>
      <c r="J211" s="285"/>
      <c r="K211" s="333"/>
    </row>
    <row r="212" s="1" customFormat="1" ht="15" customHeight="1">
      <c r="B212" s="310"/>
      <c r="C212" s="285"/>
      <c r="D212" s="285"/>
      <c r="E212" s="285"/>
      <c r="F212" s="308"/>
      <c r="G212" s="285"/>
      <c r="H212" s="285"/>
      <c r="I212" s="285"/>
      <c r="J212" s="285"/>
      <c r="K212" s="333"/>
    </row>
    <row r="213" s="1" customFormat="1" ht="15" customHeight="1">
      <c r="B213" s="310"/>
      <c r="C213" s="285" t="s">
        <v>1833</v>
      </c>
      <c r="D213" s="285"/>
      <c r="E213" s="285"/>
      <c r="F213" s="308" t="s">
        <v>75</v>
      </c>
      <c r="G213" s="285"/>
      <c r="H213" s="285" t="s">
        <v>1893</v>
      </c>
      <c r="I213" s="285"/>
      <c r="J213" s="285"/>
      <c r="K213" s="333"/>
    </row>
    <row r="214" s="1" customFormat="1" ht="15" customHeight="1">
      <c r="B214" s="310"/>
      <c r="C214" s="285"/>
      <c r="D214" s="285"/>
      <c r="E214" s="285"/>
      <c r="F214" s="308" t="s">
        <v>1730</v>
      </c>
      <c r="G214" s="285"/>
      <c r="H214" s="285" t="s">
        <v>1731</v>
      </c>
      <c r="I214" s="285"/>
      <c r="J214" s="285"/>
      <c r="K214" s="333"/>
    </row>
    <row r="215" s="1" customFormat="1" ht="15" customHeight="1">
      <c r="B215" s="310"/>
      <c r="C215" s="285"/>
      <c r="D215" s="285"/>
      <c r="E215" s="285"/>
      <c r="F215" s="308" t="s">
        <v>1728</v>
      </c>
      <c r="G215" s="285"/>
      <c r="H215" s="285" t="s">
        <v>1894</v>
      </c>
      <c r="I215" s="285"/>
      <c r="J215" s="285"/>
      <c r="K215" s="333"/>
    </row>
    <row r="216" s="1" customFormat="1" ht="15" customHeight="1">
      <c r="B216" s="352"/>
      <c r="C216" s="285"/>
      <c r="D216" s="285"/>
      <c r="E216" s="285"/>
      <c r="F216" s="308" t="s">
        <v>123</v>
      </c>
      <c r="G216" s="347"/>
      <c r="H216" s="337" t="s">
        <v>1732</v>
      </c>
      <c r="I216" s="337"/>
      <c r="J216" s="337"/>
      <c r="K216" s="353"/>
    </row>
    <row r="217" s="1" customFormat="1" ht="15" customHeight="1">
      <c r="B217" s="352"/>
      <c r="C217" s="285"/>
      <c r="D217" s="285"/>
      <c r="E217" s="285"/>
      <c r="F217" s="308" t="s">
        <v>1733</v>
      </c>
      <c r="G217" s="347"/>
      <c r="H217" s="337" t="s">
        <v>124</v>
      </c>
      <c r="I217" s="337"/>
      <c r="J217" s="337"/>
      <c r="K217" s="353"/>
    </row>
    <row r="218" s="1" customFormat="1" ht="15" customHeight="1">
      <c r="B218" s="352"/>
      <c r="C218" s="285"/>
      <c r="D218" s="285"/>
      <c r="E218" s="285"/>
      <c r="F218" s="308"/>
      <c r="G218" s="347"/>
      <c r="H218" s="337"/>
      <c r="I218" s="337"/>
      <c r="J218" s="337"/>
      <c r="K218" s="353"/>
    </row>
    <row r="219" s="1" customFormat="1" ht="15" customHeight="1">
      <c r="B219" s="352"/>
      <c r="C219" s="285" t="s">
        <v>1857</v>
      </c>
      <c r="D219" s="285"/>
      <c r="E219" s="285"/>
      <c r="F219" s="308">
        <v>1</v>
      </c>
      <c r="G219" s="347"/>
      <c r="H219" s="337" t="s">
        <v>1895</v>
      </c>
      <c r="I219" s="337"/>
      <c r="J219" s="337"/>
      <c r="K219" s="353"/>
    </row>
    <row r="220" s="1" customFormat="1" ht="15" customHeight="1">
      <c r="B220" s="352"/>
      <c r="C220" s="285"/>
      <c r="D220" s="285"/>
      <c r="E220" s="285"/>
      <c r="F220" s="308">
        <v>2</v>
      </c>
      <c r="G220" s="347"/>
      <c r="H220" s="337" t="s">
        <v>1896</v>
      </c>
      <c r="I220" s="337"/>
      <c r="J220" s="337"/>
      <c r="K220" s="353"/>
    </row>
    <row r="221" s="1" customFormat="1" ht="15" customHeight="1">
      <c r="B221" s="352"/>
      <c r="C221" s="285"/>
      <c r="D221" s="285"/>
      <c r="E221" s="285"/>
      <c r="F221" s="308">
        <v>3</v>
      </c>
      <c r="G221" s="347"/>
      <c r="H221" s="337" t="s">
        <v>1897</v>
      </c>
      <c r="I221" s="337"/>
      <c r="J221" s="337"/>
      <c r="K221" s="353"/>
    </row>
    <row r="222" s="1" customFormat="1" ht="15" customHeight="1">
      <c r="B222" s="352"/>
      <c r="C222" s="285"/>
      <c r="D222" s="285"/>
      <c r="E222" s="285"/>
      <c r="F222" s="308">
        <v>4</v>
      </c>
      <c r="G222" s="347"/>
      <c r="H222" s="337" t="s">
        <v>1898</v>
      </c>
      <c r="I222" s="337"/>
      <c r="J222" s="337"/>
      <c r="K222" s="353"/>
    </row>
    <row r="223" s="1" customFormat="1" ht="12.75" customHeight="1">
      <c r="B223" s="354"/>
      <c r="C223" s="355"/>
      <c r="D223" s="355"/>
      <c r="E223" s="355"/>
      <c r="F223" s="355"/>
      <c r="G223" s="355"/>
      <c r="H223" s="355"/>
      <c r="I223" s="355"/>
      <c r="J223" s="355"/>
      <c r="K223" s="35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126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zakázky'!K6</f>
        <v>Oprava zabezpečení a výstroje trati Nepomuk – Blatná</v>
      </c>
      <c r="F7" s="142"/>
      <c r="G7" s="142"/>
      <c r="H7" s="142"/>
      <c r="L7" s="20"/>
    </row>
    <row r="8" s="1" customFormat="1" ht="12" customHeight="1">
      <c r="B8" s="20"/>
      <c r="D8" s="142" t="s">
        <v>127</v>
      </c>
      <c r="L8" s="20"/>
    </row>
    <row r="9" s="2" customFormat="1" ht="16.5" customHeight="1">
      <c r="A9" s="38"/>
      <c r="B9" s="44"/>
      <c r="C9" s="38"/>
      <c r="D9" s="38"/>
      <c r="E9" s="143" t="s">
        <v>128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129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130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zakázky'!AN8</f>
        <v>20. 1. 2021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zakázky'!AN10="","",'Rekapitulace zakázky'!AN10)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zakázky'!E11="","",'Rekapitulace zakázky'!E11)</f>
        <v xml:space="preserve"> </v>
      </c>
      <c r="F17" s="38"/>
      <c r="G17" s="38"/>
      <c r="H17" s="38"/>
      <c r="I17" s="142" t="s">
        <v>27</v>
      </c>
      <c r="J17" s="133" t="str">
        <f>IF('Rekapitulace zakázky'!AN11="","",'Rekapitulace zakázky'!AN11)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zakázky'!AN13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2" t="s">
        <v>27</v>
      </c>
      <c r="J20" s="33" t="str">
        <f>'Rekapitulace zakázky'!AN14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zakázky'!AN16="","",'Rekapitulace zakázky'!AN16)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2" t="s">
        <v>27</v>
      </c>
      <c r="J23" s="133" t="str">
        <f>IF('Rekapitulace zakázky'!AN17="","",'Rekapitulace zakázky'!AN17)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tr">
        <f>IF('Rekapitulace zakázky'!AN19="","",'Rekapitulace zakázky'!AN19)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zakázky'!E20="","",'Rekapitulace zakázky'!E20)</f>
        <v xml:space="preserve"> </v>
      </c>
      <c r="F26" s="38"/>
      <c r="G26" s="38"/>
      <c r="H26" s="38"/>
      <c r="I26" s="142" t="s">
        <v>27</v>
      </c>
      <c r="J26" s="133" t="str">
        <f>IF('Rekapitulace zakázky'!AN20="","",'Rekapitulace zakázky'!AN20)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33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35</v>
      </c>
      <c r="E32" s="38"/>
      <c r="F32" s="38"/>
      <c r="G32" s="38"/>
      <c r="H32" s="38"/>
      <c r="I32" s="38"/>
      <c r="J32" s="153">
        <f>ROUND(J89,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37</v>
      </c>
      <c r="G34" s="38"/>
      <c r="H34" s="38"/>
      <c r="I34" s="154" t="s">
        <v>36</v>
      </c>
      <c r="J34" s="154" t="s">
        <v>38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39</v>
      </c>
      <c r="E35" s="142" t="s">
        <v>40</v>
      </c>
      <c r="F35" s="156">
        <f>ROUND((SUM(BE89:BE169)),  2)</f>
        <v>0</v>
      </c>
      <c r="G35" s="38"/>
      <c r="H35" s="38"/>
      <c r="I35" s="157">
        <v>0.20999999999999999</v>
      </c>
      <c r="J35" s="156">
        <f>ROUND(((SUM(BE89:BE169))*I35),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41</v>
      </c>
      <c r="F36" s="156">
        <f>ROUND((SUM(BF89:BF169)),  2)</f>
        <v>0</v>
      </c>
      <c r="G36" s="38"/>
      <c r="H36" s="38"/>
      <c r="I36" s="157">
        <v>0.14999999999999999</v>
      </c>
      <c r="J36" s="156">
        <f>ROUND(((SUM(BF89:BF169))*I36),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56">
        <f>ROUND((SUM(BG89:BG169)),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43</v>
      </c>
      <c r="F38" s="156">
        <f>ROUND((SUM(BH89:BH169)),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44</v>
      </c>
      <c r="F39" s="156">
        <f>ROUND((SUM(BI89:BI169)),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45</v>
      </c>
      <c r="E41" s="160"/>
      <c r="F41" s="160"/>
      <c r="G41" s="161" t="s">
        <v>46</v>
      </c>
      <c r="H41" s="162" t="s">
        <v>47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131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zabezpečení a výstroje trati Nepomuk – Blatná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127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128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129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PS 01.1 - Úvazek zařízení do ŽST Nepomuk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20. 1. 2021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132</v>
      </c>
      <c r="D61" s="171"/>
      <c r="E61" s="171"/>
      <c r="F61" s="171"/>
      <c r="G61" s="171"/>
      <c r="H61" s="171"/>
      <c r="I61" s="171"/>
      <c r="J61" s="172" t="s">
        <v>133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67</v>
      </c>
      <c r="D63" s="40"/>
      <c r="E63" s="40"/>
      <c r="F63" s="40"/>
      <c r="G63" s="40"/>
      <c r="H63" s="40"/>
      <c r="I63" s="40"/>
      <c r="J63" s="102">
        <f>J89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134</v>
      </c>
    </row>
    <row r="64" s="9" customFormat="1" ht="24.96" customHeight="1">
      <c r="A64" s="9"/>
      <c r="B64" s="174"/>
      <c r="C64" s="175"/>
      <c r="D64" s="176" t="s">
        <v>135</v>
      </c>
      <c r="E64" s="177"/>
      <c r="F64" s="177"/>
      <c r="G64" s="177"/>
      <c r="H64" s="177"/>
      <c r="I64" s="177"/>
      <c r="J64" s="178">
        <f>J90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4"/>
      <c r="C65" s="175"/>
      <c r="D65" s="176" t="s">
        <v>136</v>
      </c>
      <c r="E65" s="177"/>
      <c r="F65" s="177"/>
      <c r="G65" s="177"/>
      <c r="H65" s="177"/>
      <c r="I65" s="177"/>
      <c r="J65" s="178">
        <f>J100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4"/>
      <c r="C66" s="175"/>
      <c r="D66" s="176" t="s">
        <v>137</v>
      </c>
      <c r="E66" s="177"/>
      <c r="F66" s="177"/>
      <c r="G66" s="177"/>
      <c r="H66" s="177"/>
      <c r="I66" s="177"/>
      <c r="J66" s="178">
        <f>J152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4"/>
      <c r="C67" s="175"/>
      <c r="D67" s="176" t="s">
        <v>138</v>
      </c>
      <c r="E67" s="177"/>
      <c r="F67" s="177"/>
      <c r="G67" s="177"/>
      <c r="H67" s="177"/>
      <c r="I67" s="177"/>
      <c r="J67" s="178">
        <f>J165</f>
        <v>0</v>
      </c>
      <c r="K67" s="175"/>
      <c r="L67" s="17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139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9" t="str">
        <f>E7</f>
        <v>Oprava zabezpečení a výstroje trati Nepomuk – Blatná</v>
      </c>
      <c r="F77" s="32"/>
      <c r="G77" s="32"/>
      <c r="H77" s="32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127</v>
      </c>
      <c r="D78" s="22"/>
      <c r="E78" s="22"/>
      <c r="F78" s="22"/>
      <c r="G78" s="22"/>
      <c r="H78" s="22"/>
      <c r="I78" s="22"/>
      <c r="J78" s="22"/>
      <c r="K78" s="22"/>
      <c r="L78" s="20"/>
    </row>
    <row r="79" s="2" customFormat="1" ht="16.5" customHeight="1">
      <c r="A79" s="38"/>
      <c r="B79" s="39"/>
      <c r="C79" s="40"/>
      <c r="D79" s="40"/>
      <c r="E79" s="169" t="s">
        <v>128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129</v>
      </c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E11</f>
        <v>PS 01.1 - Úvazek zařízení do ŽST Nepomuk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F14</f>
        <v xml:space="preserve"> </v>
      </c>
      <c r="G83" s="40"/>
      <c r="H83" s="40"/>
      <c r="I83" s="32" t="s">
        <v>23</v>
      </c>
      <c r="J83" s="72" t="str">
        <f>IF(J14="","",J14)</f>
        <v>20. 1. 2021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E17</f>
        <v xml:space="preserve"> </v>
      </c>
      <c r="G85" s="40"/>
      <c r="H85" s="40"/>
      <c r="I85" s="32" t="s">
        <v>30</v>
      </c>
      <c r="J85" s="36" t="str">
        <f>E23</f>
        <v xml:space="preserve"> 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28</v>
      </c>
      <c r="D86" s="40"/>
      <c r="E86" s="40"/>
      <c r="F86" s="27" t="str">
        <f>IF(E20="","",E20)</f>
        <v>Vyplň údaj</v>
      </c>
      <c r="G86" s="40"/>
      <c r="H86" s="40"/>
      <c r="I86" s="32" t="s">
        <v>32</v>
      </c>
      <c r="J86" s="36" t="str">
        <f>E26</f>
        <v xml:space="preserve"> 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0" customFormat="1" ht="29.28" customHeight="1">
      <c r="A88" s="180"/>
      <c r="B88" s="181"/>
      <c r="C88" s="182" t="s">
        <v>140</v>
      </c>
      <c r="D88" s="183" t="s">
        <v>54</v>
      </c>
      <c r="E88" s="183" t="s">
        <v>50</v>
      </c>
      <c r="F88" s="183" t="s">
        <v>51</v>
      </c>
      <c r="G88" s="183" t="s">
        <v>141</v>
      </c>
      <c r="H88" s="183" t="s">
        <v>142</v>
      </c>
      <c r="I88" s="183" t="s">
        <v>143</v>
      </c>
      <c r="J88" s="183" t="s">
        <v>133</v>
      </c>
      <c r="K88" s="184" t="s">
        <v>144</v>
      </c>
      <c r="L88" s="185"/>
      <c r="M88" s="92" t="s">
        <v>19</v>
      </c>
      <c r="N88" s="93" t="s">
        <v>39</v>
      </c>
      <c r="O88" s="93" t="s">
        <v>145</v>
      </c>
      <c r="P88" s="93" t="s">
        <v>146</v>
      </c>
      <c r="Q88" s="93" t="s">
        <v>147</v>
      </c>
      <c r="R88" s="93" t="s">
        <v>148</v>
      </c>
      <c r="S88" s="93" t="s">
        <v>149</v>
      </c>
      <c r="T88" s="94" t="s">
        <v>150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38"/>
      <c r="B89" s="39"/>
      <c r="C89" s="99" t="s">
        <v>151</v>
      </c>
      <c r="D89" s="40"/>
      <c r="E89" s="40"/>
      <c r="F89" s="40"/>
      <c r="G89" s="40"/>
      <c r="H89" s="40"/>
      <c r="I89" s="40"/>
      <c r="J89" s="186">
        <f>BK89</f>
        <v>0</v>
      </c>
      <c r="K89" s="40"/>
      <c r="L89" s="44"/>
      <c r="M89" s="95"/>
      <c r="N89" s="187"/>
      <c r="O89" s="96"/>
      <c r="P89" s="188">
        <f>P90+P100+P152+P165</f>
        <v>0</v>
      </c>
      <c r="Q89" s="96"/>
      <c r="R89" s="188">
        <f>R90+R100+R152+R165</f>
        <v>0</v>
      </c>
      <c r="S89" s="96"/>
      <c r="T89" s="189">
        <f>T90+T100+T152+T165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68</v>
      </c>
      <c r="AU89" s="17" t="s">
        <v>134</v>
      </c>
      <c r="BK89" s="190">
        <f>BK90+BK100+BK152+BK165</f>
        <v>0</v>
      </c>
    </row>
    <row r="90" s="11" customFormat="1" ht="25.92" customHeight="1">
      <c r="A90" s="11"/>
      <c r="B90" s="191"/>
      <c r="C90" s="192"/>
      <c r="D90" s="193" t="s">
        <v>68</v>
      </c>
      <c r="E90" s="194" t="s">
        <v>102</v>
      </c>
      <c r="F90" s="194" t="s">
        <v>152</v>
      </c>
      <c r="G90" s="192"/>
      <c r="H90" s="192"/>
      <c r="I90" s="195"/>
      <c r="J90" s="196">
        <f>BK90</f>
        <v>0</v>
      </c>
      <c r="K90" s="192"/>
      <c r="L90" s="197"/>
      <c r="M90" s="198"/>
      <c r="N90" s="199"/>
      <c r="O90" s="199"/>
      <c r="P90" s="200">
        <f>SUM(P91:P99)</f>
        <v>0</v>
      </c>
      <c r="Q90" s="199"/>
      <c r="R90" s="200">
        <f>SUM(R91:R99)</f>
        <v>0</v>
      </c>
      <c r="S90" s="199"/>
      <c r="T90" s="201">
        <f>SUM(T91:T99)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202" t="s">
        <v>76</v>
      </c>
      <c r="AT90" s="203" t="s">
        <v>68</v>
      </c>
      <c r="AU90" s="203" t="s">
        <v>69</v>
      </c>
      <c r="AY90" s="202" t="s">
        <v>153</v>
      </c>
      <c r="BK90" s="204">
        <f>SUM(BK91:BK99)</f>
        <v>0</v>
      </c>
    </row>
    <row r="91" s="2" customFormat="1">
      <c r="A91" s="38"/>
      <c r="B91" s="39"/>
      <c r="C91" s="205" t="s">
        <v>76</v>
      </c>
      <c r="D91" s="205" t="s">
        <v>154</v>
      </c>
      <c r="E91" s="206" t="s">
        <v>155</v>
      </c>
      <c r="F91" s="207" t="s">
        <v>156</v>
      </c>
      <c r="G91" s="208" t="s">
        <v>157</v>
      </c>
      <c r="H91" s="209">
        <v>100</v>
      </c>
      <c r="I91" s="210"/>
      <c r="J91" s="211">
        <f>ROUND(I91*H91,2)</f>
        <v>0</v>
      </c>
      <c r="K91" s="207" t="s">
        <v>158</v>
      </c>
      <c r="L91" s="212"/>
      <c r="M91" s="213" t="s">
        <v>19</v>
      </c>
      <c r="N91" s="214" t="s">
        <v>40</v>
      </c>
      <c r="O91" s="84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7" t="s">
        <v>159</v>
      </c>
      <c r="AT91" s="217" t="s">
        <v>154</v>
      </c>
      <c r="AU91" s="217" t="s">
        <v>76</v>
      </c>
      <c r="AY91" s="17" t="s">
        <v>153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7" t="s">
        <v>76</v>
      </c>
      <c r="BK91" s="218">
        <f>ROUND(I91*H91,2)</f>
        <v>0</v>
      </c>
      <c r="BL91" s="17" t="s">
        <v>160</v>
      </c>
      <c r="BM91" s="217" t="s">
        <v>161</v>
      </c>
    </row>
    <row r="92" s="2" customFormat="1" ht="55.5" customHeight="1">
      <c r="A92" s="38"/>
      <c r="B92" s="39"/>
      <c r="C92" s="219" t="s">
        <v>78</v>
      </c>
      <c r="D92" s="219" t="s">
        <v>162</v>
      </c>
      <c r="E92" s="220" t="s">
        <v>163</v>
      </c>
      <c r="F92" s="221" t="s">
        <v>164</v>
      </c>
      <c r="G92" s="222" t="s">
        <v>157</v>
      </c>
      <c r="H92" s="223">
        <v>100</v>
      </c>
      <c r="I92" s="224"/>
      <c r="J92" s="225">
        <f>ROUND(I92*H92,2)</f>
        <v>0</v>
      </c>
      <c r="K92" s="221" t="s">
        <v>158</v>
      </c>
      <c r="L92" s="44"/>
      <c r="M92" s="226" t="s">
        <v>19</v>
      </c>
      <c r="N92" s="227" t="s">
        <v>40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160</v>
      </c>
      <c r="AT92" s="217" t="s">
        <v>162</v>
      </c>
      <c r="AU92" s="217" t="s">
        <v>76</v>
      </c>
      <c r="AY92" s="17" t="s">
        <v>153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76</v>
      </c>
      <c r="BK92" s="218">
        <f>ROUND(I92*H92,2)</f>
        <v>0</v>
      </c>
      <c r="BL92" s="17" t="s">
        <v>160</v>
      </c>
      <c r="BM92" s="217" t="s">
        <v>165</v>
      </c>
    </row>
    <row r="93" s="2" customFormat="1" ht="16.5" customHeight="1">
      <c r="A93" s="38"/>
      <c r="B93" s="39"/>
      <c r="C93" s="219" t="s">
        <v>166</v>
      </c>
      <c r="D93" s="219" t="s">
        <v>162</v>
      </c>
      <c r="E93" s="220" t="s">
        <v>167</v>
      </c>
      <c r="F93" s="221" t="s">
        <v>168</v>
      </c>
      <c r="G93" s="222" t="s">
        <v>169</v>
      </c>
      <c r="H93" s="223">
        <v>4</v>
      </c>
      <c r="I93" s="224"/>
      <c r="J93" s="225">
        <f>ROUND(I93*H93,2)</f>
        <v>0</v>
      </c>
      <c r="K93" s="221" t="s">
        <v>158</v>
      </c>
      <c r="L93" s="44"/>
      <c r="M93" s="226" t="s">
        <v>19</v>
      </c>
      <c r="N93" s="227" t="s">
        <v>40</v>
      </c>
      <c r="O93" s="84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7" t="s">
        <v>160</v>
      </c>
      <c r="AT93" s="217" t="s">
        <v>162</v>
      </c>
      <c r="AU93" s="217" t="s">
        <v>76</v>
      </c>
      <c r="AY93" s="17" t="s">
        <v>153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7" t="s">
        <v>76</v>
      </c>
      <c r="BK93" s="218">
        <f>ROUND(I93*H93,2)</f>
        <v>0</v>
      </c>
      <c r="BL93" s="17" t="s">
        <v>160</v>
      </c>
      <c r="BM93" s="217" t="s">
        <v>170</v>
      </c>
    </row>
    <row r="94" s="2" customFormat="1">
      <c r="A94" s="38"/>
      <c r="B94" s="39"/>
      <c r="C94" s="219" t="s">
        <v>160</v>
      </c>
      <c r="D94" s="219" t="s">
        <v>162</v>
      </c>
      <c r="E94" s="220" t="s">
        <v>171</v>
      </c>
      <c r="F94" s="221" t="s">
        <v>172</v>
      </c>
      <c r="G94" s="222" t="s">
        <v>169</v>
      </c>
      <c r="H94" s="223">
        <v>4</v>
      </c>
      <c r="I94" s="224"/>
      <c r="J94" s="225">
        <f>ROUND(I94*H94,2)</f>
        <v>0</v>
      </c>
      <c r="K94" s="221" t="s">
        <v>158</v>
      </c>
      <c r="L94" s="44"/>
      <c r="M94" s="226" t="s">
        <v>19</v>
      </c>
      <c r="N94" s="227" t="s">
        <v>40</v>
      </c>
      <c r="O94" s="84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160</v>
      </c>
      <c r="AT94" s="217" t="s">
        <v>162</v>
      </c>
      <c r="AU94" s="217" t="s">
        <v>76</v>
      </c>
      <c r="AY94" s="17" t="s">
        <v>153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76</v>
      </c>
      <c r="BK94" s="218">
        <f>ROUND(I94*H94,2)</f>
        <v>0</v>
      </c>
      <c r="BL94" s="17" t="s">
        <v>160</v>
      </c>
      <c r="BM94" s="217" t="s">
        <v>173</v>
      </c>
    </row>
    <row r="95" s="2" customFormat="1" ht="33" customHeight="1">
      <c r="A95" s="38"/>
      <c r="B95" s="39"/>
      <c r="C95" s="205" t="s">
        <v>174</v>
      </c>
      <c r="D95" s="205" t="s">
        <v>154</v>
      </c>
      <c r="E95" s="206" t="s">
        <v>175</v>
      </c>
      <c r="F95" s="207" t="s">
        <v>176</v>
      </c>
      <c r="G95" s="208" t="s">
        <v>169</v>
      </c>
      <c r="H95" s="209">
        <v>4</v>
      </c>
      <c r="I95" s="210"/>
      <c r="J95" s="211">
        <f>ROUND(I95*H95,2)</f>
        <v>0</v>
      </c>
      <c r="K95" s="207" t="s">
        <v>158</v>
      </c>
      <c r="L95" s="212"/>
      <c r="M95" s="213" t="s">
        <v>19</v>
      </c>
      <c r="N95" s="214" t="s">
        <v>40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177</v>
      </c>
      <c r="AT95" s="217" t="s">
        <v>154</v>
      </c>
      <c r="AU95" s="217" t="s">
        <v>76</v>
      </c>
      <c r="AY95" s="17" t="s">
        <v>153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76</v>
      </c>
      <c r="BK95" s="218">
        <f>ROUND(I95*H95,2)</f>
        <v>0</v>
      </c>
      <c r="BL95" s="17" t="s">
        <v>177</v>
      </c>
      <c r="BM95" s="217" t="s">
        <v>178</v>
      </c>
    </row>
    <row r="96" s="2" customFormat="1" ht="33" customHeight="1">
      <c r="A96" s="38"/>
      <c r="B96" s="39"/>
      <c r="C96" s="219" t="s">
        <v>179</v>
      </c>
      <c r="D96" s="219" t="s">
        <v>162</v>
      </c>
      <c r="E96" s="220" t="s">
        <v>180</v>
      </c>
      <c r="F96" s="221" t="s">
        <v>181</v>
      </c>
      <c r="G96" s="222" t="s">
        <v>169</v>
      </c>
      <c r="H96" s="223">
        <v>4</v>
      </c>
      <c r="I96" s="224"/>
      <c r="J96" s="225">
        <f>ROUND(I96*H96,2)</f>
        <v>0</v>
      </c>
      <c r="K96" s="221" t="s">
        <v>158</v>
      </c>
      <c r="L96" s="44"/>
      <c r="M96" s="226" t="s">
        <v>19</v>
      </c>
      <c r="N96" s="227" t="s">
        <v>40</v>
      </c>
      <c r="O96" s="8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182</v>
      </c>
      <c r="AT96" s="217" t="s">
        <v>162</v>
      </c>
      <c r="AU96" s="217" t="s">
        <v>76</v>
      </c>
      <c r="AY96" s="17" t="s">
        <v>153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76</v>
      </c>
      <c r="BK96" s="218">
        <f>ROUND(I96*H96,2)</f>
        <v>0</v>
      </c>
      <c r="BL96" s="17" t="s">
        <v>182</v>
      </c>
      <c r="BM96" s="217" t="s">
        <v>183</v>
      </c>
    </row>
    <row r="97" s="2" customFormat="1" ht="16.5" customHeight="1">
      <c r="A97" s="38"/>
      <c r="B97" s="39"/>
      <c r="C97" s="205" t="s">
        <v>184</v>
      </c>
      <c r="D97" s="205" t="s">
        <v>154</v>
      </c>
      <c r="E97" s="206" t="s">
        <v>185</v>
      </c>
      <c r="F97" s="207" t="s">
        <v>186</v>
      </c>
      <c r="G97" s="208" t="s">
        <v>187</v>
      </c>
      <c r="H97" s="209">
        <v>1</v>
      </c>
      <c r="I97" s="210"/>
      <c r="J97" s="211">
        <f>ROUND(I97*H97,2)</f>
        <v>0</v>
      </c>
      <c r="K97" s="207" t="s">
        <v>158</v>
      </c>
      <c r="L97" s="212"/>
      <c r="M97" s="213" t="s">
        <v>19</v>
      </c>
      <c r="N97" s="214" t="s">
        <v>40</v>
      </c>
      <c r="O97" s="8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177</v>
      </c>
      <c r="AT97" s="217" t="s">
        <v>154</v>
      </c>
      <c r="AU97" s="217" t="s">
        <v>76</v>
      </c>
      <c r="AY97" s="17" t="s">
        <v>153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76</v>
      </c>
      <c r="BK97" s="218">
        <f>ROUND(I97*H97,2)</f>
        <v>0</v>
      </c>
      <c r="BL97" s="17" t="s">
        <v>177</v>
      </c>
      <c r="BM97" s="217" t="s">
        <v>188</v>
      </c>
    </row>
    <row r="98" s="2" customFormat="1" ht="16.5" customHeight="1">
      <c r="A98" s="38"/>
      <c r="B98" s="39"/>
      <c r="C98" s="205" t="s">
        <v>159</v>
      </c>
      <c r="D98" s="205" t="s">
        <v>154</v>
      </c>
      <c r="E98" s="206" t="s">
        <v>189</v>
      </c>
      <c r="F98" s="207" t="s">
        <v>190</v>
      </c>
      <c r="G98" s="208" t="s">
        <v>157</v>
      </c>
      <c r="H98" s="209">
        <v>50</v>
      </c>
      <c r="I98" s="210"/>
      <c r="J98" s="211">
        <f>ROUND(I98*H98,2)</f>
        <v>0</v>
      </c>
      <c r="K98" s="207" t="s">
        <v>158</v>
      </c>
      <c r="L98" s="212"/>
      <c r="M98" s="213" t="s">
        <v>19</v>
      </c>
      <c r="N98" s="214" t="s">
        <v>40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177</v>
      </c>
      <c r="AT98" s="217" t="s">
        <v>154</v>
      </c>
      <c r="AU98" s="217" t="s">
        <v>76</v>
      </c>
      <c r="AY98" s="17" t="s">
        <v>153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76</v>
      </c>
      <c r="BK98" s="218">
        <f>ROUND(I98*H98,2)</f>
        <v>0</v>
      </c>
      <c r="BL98" s="17" t="s">
        <v>177</v>
      </c>
      <c r="BM98" s="217" t="s">
        <v>191</v>
      </c>
    </row>
    <row r="99" s="2" customFormat="1" ht="16.5" customHeight="1">
      <c r="A99" s="38"/>
      <c r="B99" s="39"/>
      <c r="C99" s="219" t="s">
        <v>192</v>
      </c>
      <c r="D99" s="219" t="s">
        <v>162</v>
      </c>
      <c r="E99" s="220" t="s">
        <v>193</v>
      </c>
      <c r="F99" s="221" t="s">
        <v>194</v>
      </c>
      <c r="G99" s="222" t="s">
        <v>157</v>
      </c>
      <c r="H99" s="223">
        <v>50</v>
      </c>
      <c r="I99" s="224"/>
      <c r="J99" s="225">
        <f>ROUND(I99*H99,2)</f>
        <v>0</v>
      </c>
      <c r="K99" s="221" t="s">
        <v>158</v>
      </c>
      <c r="L99" s="44"/>
      <c r="M99" s="226" t="s">
        <v>19</v>
      </c>
      <c r="N99" s="227" t="s">
        <v>40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182</v>
      </c>
      <c r="AT99" s="217" t="s">
        <v>162</v>
      </c>
      <c r="AU99" s="217" t="s">
        <v>76</v>
      </c>
      <c r="AY99" s="17" t="s">
        <v>153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76</v>
      </c>
      <c r="BK99" s="218">
        <f>ROUND(I99*H99,2)</f>
        <v>0</v>
      </c>
      <c r="BL99" s="17" t="s">
        <v>182</v>
      </c>
      <c r="BM99" s="217" t="s">
        <v>195</v>
      </c>
    </row>
    <row r="100" s="11" customFormat="1" ht="25.92" customHeight="1">
      <c r="A100" s="11"/>
      <c r="B100" s="191"/>
      <c r="C100" s="192"/>
      <c r="D100" s="193" t="s">
        <v>68</v>
      </c>
      <c r="E100" s="194" t="s">
        <v>105</v>
      </c>
      <c r="F100" s="194" t="s">
        <v>74</v>
      </c>
      <c r="G100" s="192"/>
      <c r="H100" s="192"/>
      <c r="I100" s="195"/>
      <c r="J100" s="196">
        <f>BK100</f>
        <v>0</v>
      </c>
      <c r="K100" s="192"/>
      <c r="L100" s="197"/>
      <c r="M100" s="198"/>
      <c r="N100" s="199"/>
      <c r="O100" s="199"/>
      <c r="P100" s="200">
        <f>SUM(P101:P151)</f>
        <v>0</v>
      </c>
      <c r="Q100" s="199"/>
      <c r="R100" s="200">
        <f>SUM(R101:R151)</f>
        <v>0</v>
      </c>
      <c r="S100" s="199"/>
      <c r="T100" s="201">
        <f>SUM(T101:T151)</f>
        <v>0</v>
      </c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R100" s="202" t="s">
        <v>76</v>
      </c>
      <c r="AT100" s="203" t="s">
        <v>68</v>
      </c>
      <c r="AU100" s="203" t="s">
        <v>69</v>
      </c>
      <c r="AY100" s="202" t="s">
        <v>153</v>
      </c>
      <c r="BK100" s="204">
        <f>SUM(BK101:BK151)</f>
        <v>0</v>
      </c>
    </row>
    <row r="101" s="2" customFormat="1" ht="16.5" customHeight="1">
      <c r="A101" s="38"/>
      <c r="B101" s="39"/>
      <c r="C101" s="205" t="s">
        <v>196</v>
      </c>
      <c r="D101" s="205" t="s">
        <v>154</v>
      </c>
      <c r="E101" s="206" t="s">
        <v>197</v>
      </c>
      <c r="F101" s="207" t="s">
        <v>198</v>
      </c>
      <c r="G101" s="208" t="s">
        <v>169</v>
      </c>
      <c r="H101" s="209">
        <v>1</v>
      </c>
      <c r="I101" s="210"/>
      <c r="J101" s="211">
        <f>ROUND(I101*H101,2)</f>
        <v>0</v>
      </c>
      <c r="K101" s="207" t="s">
        <v>158</v>
      </c>
      <c r="L101" s="212"/>
      <c r="M101" s="213" t="s">
        <v>19</v>
      </c>
      <c r="N101" s="214" t="s">
        <v>40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199</v>
      </c>
      <c r="AT101" s="217" t="s">
        <v>154</v>
      </c>
      <c r="AU101" s="217" t="s">
        <v>76</v>
      </c>
      <c r="AY101" s="17" t="s">
        <v>153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76</v>
      </c>
      <c r="BK101" s="218">
        <f>ROUND(I101*H101,2)</f>
        <v>0</v>
      </c>
      <c r="BL101" s="17" t="s">
        <v>199</v>
      </c>
      <c r="BM101" s="217" t="s">
        <v>200</v>
      </c>
    </row>
    <row r="102" s="2" customFormat="1" ht="16.5" customHeight="1">
      <c r="A102" s="38"/>
      <c r="B102" s="39"/>
      <c r="C102" s="205" t="s">
        <v>201</v>
      </c>
      <c r="D102" s="205" t="s">
        <v>154</v>
      </c>
      <c r="E102" s="206" t="s">
        <v>202</v>
      </c>
      <c r="F102" s="207" t="s">
        <v>203</v>
      </c>
      <c r="G102" s="208" t="s">
        <v>169</v>
      </c>
      <c r="H102" s="209">
        <v>1</v>
      </c>
      <c r="I102" s="210"/>
      <c r="J102" s="211">
        <f>ROUND(I102*H102,2)</f>
        <v>0</v>
      </c>
      <c r="K102" s="207" t="s">
        <v>158</v>
      </c>
      <c r="L102" s="212"/>
      <c r="M102" s="213" t="s">
        <v>19</v>
      </c>
      <c r="N102" s="214" t="s">
        <v>40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199</v>
      </c>
      <c r="AT102" s="217" t="s">
        <v>154</v>
      </c>
      <c r="AU102" s="217" t="s">
        <v>76</v>
      </c>
      <c r="AY102" s="17" t="s">
        <v>153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76</v>
      </c>
      <c r="BK102" s="218">
        <f>ROUND(I102*H102,2)</f>
        <v>0</v>
      </c>
      <c r="BL102" s="17" t="s">
        <v>199</v>
      </c>
      <c r="BM102" s="217" t="s">
        <v>204</v>
      </c>
    </row>
    <row r="103" s="2" customFormat="1" ht="16.5" customHeight="1">
      <c r="A103" s="38"/>
      <c r="B103" s="39"/>
      <c r="C103" s="205" t="s">
        <v>205</v>
      </c>
      <c r="D103" s="205" t="s">
        <v>154</v>
      </c>
      <c r="E103" s="206" t="s">
        <v>206</v>
      </c>
      <c r="F103" s="207" t="s">
        <v>207</v>
      </c>
      <c r="G103" s="208" t="s">
        <v>169</v>
      </c>
      <c r="H103" s="209">
        <v>1</v>
      </c>
      <c r="I103" s="210"/>
      <c r="J103" s="211">
        <f>ROUND(I103*H103,2)</f>
        <v>0</v>
      </c>
      <c r="K103" s="207" t="s">
        <v>158</v>
      </c>
      <c r="L103" s="212"/>
      <c r="M103" s="213" t="s">
        <v>19</v>
      </c>
      <c r="N103" s="214" t="s">
        <v>40</v>
      </c>
      <c r="O103" s="8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177</v>
      </c>
      <c r="AT103" s="217" t="s">
        <v>154</v>
      </c>
      <c r="AU103" s="217" t="s">
        <v>76</v>
      </c>
      <c r="AY103" s="17" t="s">
        <v>153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76</v>
      </c>
      <c r="BK103" s="218">
        <f>ROUND(I103*H103,2)</f>
        <v>0</v>
      </c>
      <c r="BL103" s="17" t="s">
        <v>177</v>
      </c>
      <c r="BM103" s="217" t="s">
        <v>208</v>
      </c>
    </row>
    <row r="104" s="2" customFormat="1" ht="16.5" customHeight="1">
      <c r="A104" s="38"/>
      <c r="B104" s="39"/>
      <c r="C104" s="205" t="s">
        <v>209</v>
      </c>
      <c r="D104" s="205" t="s">
        <v>154</v>
      </c>
      <c r="E104" s="206" t="s">
        <v>210</v>
      </c>
      <c r="F104" s="207" t="s">
        <v>211</v>
      </c>
      <c r="G104" s="208" t="s">
        <v>169</v>
      </c>
      <c r="H104" s="209">
        <v>2</v>
      </c>
      <c r="I104" s="210"/>
      <c r="J104" s="211">
        <f>ROUND(I104*H104,2)</f>
        <v>0</v>
      </c>
      <c r="K104" s="207" t="s">
        <v>158</v>
      </c>
      <c r="L104" s="212"/>
      <c r="M104" s="213" t="s">
        <v>19</v>
      </c>
      <c r="N104" s="214" t="s">
        <v>40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199</v>
      </c>
      <c r="AT104" s="217" t="s">
        <v>154</v>
      </c>
      <c r="AU104" s="217" t="s">
        <v>76</v>
      </c>
      <c r="AY104" s="17" t="s">
        <v>153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76</v>
      </c>
      <c r="BK104" s="218">
        <f>ROUND(I104*H104,2)</f>
        <v>0</v>
      </c>
      <c r="BL104" s="17" t="s">
        <v>199</v>
      </c>
      <c r="BM104" s="217" t="s">
        <v>212</v>
      </c>
    </row>
    <row r="105" s="2" customFormat="1" ht="16.5" customHeight="1">
      <c r="A105" s="38"/>
      <c r="B105" s="39"/>
      <c r="C105" s="205" t="s">
        <v>213</v>
      </c>
      <c r="D105" s="205" t="s">
        <v>154</v>
      </c>
      <c r="E105" s="206" t="s">
        <v>214</v>
      </c>
      <c r="F105" s="207" t="s">
        <v>215</v>
      </c>
      <c r="G105" s="208" t="s">
        <v>169</v>
      </c>
      <c r="H105" s="209">
        <v>1</v>
      </c>
      <c r="I105" s="210"/>
      <c r="J105" s="211">
        <f>ROUND(I105*H105,2)</f>
        <v>0</v>
      </c>
      <c r="K105" s="207" t="s">
        <v>158</v>
      </c>
      <c r="L105" s="212"/>
      <c r="M105" s="213" t="s">
        <v>19</v>
      </c>
      <c r="N105" s="214" t="s">
        <v>40</v>
      </c>
      <c r="O105" s="84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7" t="s">
        <v>199</v>
      </c>
      <c r="AT105" s="217" t="s">
        <v>154</v>
      </c>
      <c r="AU105" s="217" t="s">
        <v>76</v>
      </c>
      <c r="AY105" s="17" t="s">
        <v>153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7" t="s">
        <v>76</v>
      </c>
      <c r="BK105" s="218">
        <f>ROUND(I105*H105,2)</f>
        <v>0</v>
      </c>
      <c r="BL105" s="17" t="s">
        <v>199</v>
      </c>
      <c r="BM105" s="217" t="s">
        <v>216</v>
      </c>
    </row>
    <row r="106" s="2" customFormat="1" ht="16.5" customHeight="1">
      <c r="A106" s="38"/>
      <c r="B106" s="39"/>
      <c r="C106" s="205" t="s">
        <v>8</v>
      </c>
      <c r="D106" s="205" t="s">
        <v>154</v>
      </c>
      <c r="E106" s="206" t="s">
        <v>217</v>
      </c>
      <c r="F106" s="207" t="s">
        <v>218</v>
      </c>
      <c r="G106" s="208" t="s">
        <v>169</v>
      </c>
      <c r="H106" s="209">
        <v>1</v>
      </c>
      <c r="I106" s="210"/>
      <c r="J106" s="211">
        <f>ROUND(I106*H106,2)</f>
        <v>0</v>
      </c>
      <c r="K106" s="207" t="s">
        <v>158</v>
      </c>
      <c r="L106" s="212"/>
      <c r="M106" s="213" t="s">
        <v>19</v>
      </c>
      <c r="N106" s="214" t="s">
        <v>40</v>
      </c>
      <c r="O106" s="8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177</v>
      </c>
      <c r="AT106" s="217" t="s">
        <v>154</v>
      </c>
      <c r="AU106" s="217" t="s">
        <v>76</v>
      </c>
      <c r="AY106" s="17" t="s">
        <v>153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7" t="s">
        <v>76</v>
      </c>
      <c r="BK106" s="218">
        <f>ROUND(I106*H106,2)</f>
        <v>0</v>
      </c>
      <c r="BL106" s="17" t="s">
        <v>177</v>
      </c>
      <c r="BM106" s="217" t="s">
        <v>219</v>
      </c>
    </row>
    <row r="107" s="2" customFormat="1" ht="16.5" customHeight="1">
      <c r="A107" s="38"/>
      <c r="B107" s="39"/>
      <c r="C107" s="205" t="s">
        <v>220</v>
      </c>
      <c r="D107" s="205" t="s">
        <v>154</v>
      </c>
      <c r="E107" s="206" t="s">
        <v>221</v>
      </c>
      <c r="F107" s="207" t="s">
        <v>222</v>
      </c>
      <c r="G107" s="208" t="s">
        <v>169</v>
      </c>
      <c r="H107" s="209">
        <v>1</v>
      </c>
      <c r="I107" s="210"/>
      <c r="J107" s="211">
        <f>ROUND(I107*H107,2)</f>
        <v>0</v>
      </c>
      <c r="K107" s="207" t="s">
        <v>158</v>
      </c>
      <c r="L107" s="212"/>
      <c r="M107" s="213" t="s">
        <v>19</v>
      </c>
      <c r="N107" s="214" t="s">
        <v>40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177</v>
      </c>
      <c r="AT107" s="217" t="s">
        <v>154</v>
      </c>
      <c r="AU107" s="217" t="s">
        <v>76</v>
      </c>
      <c r="AY107" s="17" t="s">
        <v>153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76</v>
      </c>
      <c r="BK107" s="218">
        <f>ROUND(I107*H107,2)</f>
        <v>0</v>
      </c>
      <c r="BL107" s="17" t="s">
        <v>177</v>
      </c>
      <c r="BM107" s="217" t="s">
        <v>223</v>
      </c>
    </row>
    <row r="108" s="2" customFormat="1" ht="16.5" customHeight="1">
      <c r="A108" s="38"/>
      <c r="B108" s="39"/>
      <c r="C108" s="205" t="s">
        <v>224</v>
      </c>
      <c r="D108" s="205" t="s">
        <v>154</v>
      </c>
      <c r="E108" s="206" t="s">
        <v>225</v>
      </c>
      <c r="F108" s="207" t="s">
        <v>226</v>
      </c>
      <c r="G108" s="208" t="s">
        <v>169</v>
      </c>
      <c r="H108" s="209">
        <v>1</v>
      </c>
      <c r="I108" s="210"/>
      <c r="J108" s="211">
        <f>ROUND(I108*H108,2)</f>
        <v>0</v>
      </c>
      <c r="K108" s="207" t="s">
        <v>158</v>
      </c>
      <c r="L108" s="212"/>
      <c r="M108" s="213" t="s">
        <v>19</v>
      </c>
      <c r="N108" s="214" t="s">
        <v>40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199</v>
      </c>
      <c r="AT108" s="217" t="s">
        <v>154</v>
      </c>
      <c r="AU108" s="217" t="s">
        <v>76</v>
      </c>
      <c r="AY108" s="17" t="s">
        <v>153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76</v>
      </c>
      <c r="BK108" s="218">
        <f>ROUND(I108*H108,2)</f>
        <v>0</v>
      </c>
      <c r="BL108" s="17" t="s">
        <v>199</v>
      </c>
      <c r="BM108" s="217" t="s">
        <v>227</v>
      </c>
    </row>
    <row r="109" s="2" customFormat="1" ht="16.5" customHeight="1">
      <c r="A109" s="38"/>
      <c r="B109" s="39"/>
      <c r="C109" s="205" t="s">
        <v>228</v>
      </c>
      <c r="D109" s="205" t="s">
        <v>154</v>
      </c>
      <c r="E109" s="206" t="s">
        <v>229</v>
      </c>
      <c r="F109" s="207" t="s">
        <v>230</v>
      </c>
      <c r="G109" s="208" t="s">
        <v>169</v>
      </c>
      <c r="H109" s="209">
        <v>4</v>
      </c>
      <c r="I109" s="210"/>
      <c r="J109" s="211">
        <f>ROUND(I109*H109,2)</f>
        <v>0</v>
      </c>
      <c r="K109" s="207" t="s">
        <v>158</v>
      </c>
      <c r="L109" s="212"/>
      <c r="M109" s="213" t="s">
        <v>19</v>
      </c>
      <c r="N109" s="214" t="s">
        <v>40</v>
      </c>
      <c r="O109" s="84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7" t="s">
        <v>177</v>
      </c>
      <c r="AT109" s="217" t="s">
        <v>154</v>
      </c>
      <c r="AU109" s="217" t="s">
        <v>76</v>
      </c>
      <c r="AY109" s="17" t="s">
        <v>153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7" t="s">
        <v>76</v>
      </c>
      <c r="BK109" s="218">
        <f>ROUND(I109*H109,2)</f>
        <v>0</v>
      </c>
      <c r="BL109" s="17" t="s">
        <v>177</v>
      </c>
      <c r="BM109" s="217" t="s">
        <v>231</v>
      </c>
    </row>
    <row r="110" s="2" customFormat="1" ht="16.5" customHeight="1">
      <c r="A110" s="38"/>
      <c r="B110" s="39"/>
      <c r="C110" s="205" t="s">
        <v>232</v>
      </c>
      <c r="D110" s="205" t="s">
        <v>154</v>
      </c>
      <c r="E110" s="206" t="s">
        <v>233</v>
      </c>
      <c r="F110" s="207" t="s">
        <v>234</v>
      </c>
      <c r="G110" s="208" t="s">
        <v>169</v>
      </c>
      <c r="H110" s="209">
        <v>2</v>
      </c>
      <c r="I110" s="210"/>
      <c r="J110" s="211">
        <f>ROUND(I110*H110,2)</f>
        <v>0</v>
      </c>
      <c r="K110" s="207" t="s">
        <v>158</v>
      </c>
      <c r="L110" s="212"/>
      <c r="M110" s="213" t="s">
        <v>19</v>
      </c>
      <c r="N110" s="214" t="s">
        <v>40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177</v>
      </c>
      <c r="AT110" s="217" t="s">
        <v>154</v>
      </c>
      <c r="AU110" s="217" t="s">
        <v>76</v>
      </c>
      <c r="AY110" s="17" t="s">
        <v>153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76</v>
      </c>
      <c r="BK110" s="218">
        <f>ROUND(I110*H110,2)</f>
        <v>0</v>
      </c>
      <c r="BL110" s="17" t="s">
        <v>177</v>
      </c>
      <c r="BM110" s="217" t="s">
        <v>235</v>
      </c>
    </row>
    <row r="111" s="2" customFormat="1" ht="16.5" customHeight="1">
      <c r="A111" s="38"/>
      <c r="B111" s="39"/>
      <c r="C111" s="205" t="s">
        <v>236</v>
      </c>
      <c r="D111" s="205" t="s">
        <v>154</v>
      </c>
      <c r="E111" s="206" t="s">
        <v>237</v>
      </c>
      <c r="F111" s="207" t="s">
        <v>238</v>
      </c>
      <c r="G111" s="208" t="s">
        <v>169</v>
      </c>
      <c r="H111" s="209">
        <v>2</v>
      </c>
      <c r="I111" s="210"/>
      <c r="J111" s="211">
        <f>ROUND(I111*H111,2)</f>
        <v>0</v>
      </c>
      <c r="K111" s="207" t="s">
        <v>158</v>
      </c>
      <c r="L111" s="212"/>
      <c r="M111" s="213" t="s">
        <v>19</v>
      </c>
      <c r="N111" s="214" t="s">
        <v>40</v>
      </c>
      <c r="O111" s="84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177</v>
      </c>
      <c r="AT111" s="217" t="s">
        <v>154</v>
      </c>
      <c r="AU111" s="217" t="s">
        <v>76</v>
      </c>
      <c r="AY111" s="17" t="s">
        <v>153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7" t="s">
        <v>76</v>
      </c>
      <c r="BK111" s="218">
        <f>ROUND(I111*H111,2)</f>
        <v>0</v>
      </c>
      <c r="BL111" s="17" t="s">
        <v>177</v>
      </c>
      <c r="BM111" s="217" t="s">
        <v>239</v>
      </c>
    </row>
    <row r="112" s="2" customFormat="1" ht="16.5" customHeight="1">
      <c r="A112" s="38"/>
      <c r="B112" s="39"/>
      <c r="C112" s="205" t="s">
        <v>7</v>
      </c>
      <c r="D112" s="205" t="s">
        <v>154</v>
      </c>
      <c r="E112" s="206" t="s">
        <v>240</v>
      </c>
      <c r="F112" s="207" t="s">
        <v>241</v>
      </c>
      <c r="G112" s="208" t="s">
        <v>169</v>
      </c>
      <c r="H112" s="209">
        <v>2</v>
      </c>
      <c r="I112" s="210"/>
      <c r="J112" s="211">
        <f>ROUND(I112*H112,2)</f>
        <v>0</v>
      </c>
      <c r="K112" s="207" t="s">
        <v>158</v>
      </c>
      <c r="L112" s="212"/>
      <c r="M112" s="213" t="s">
        <v>19</v>
      </c>
      <c r="N112" s="214" t="s">
        <v>40</v>
      </c>
      <c r="O112" s="84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177</v>
      </c>
      <c r="AT112" s="217" t="s">
        <v>154</v>
      </c>
      <c r="AU112" s="217" t="s">
        <v>76</v>
      </c>
      <c r="AY112" s="17" t="s">
        <v>153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76</v>
      </c>
      <c r="BK112" s="218">
        <f>ROUND(I112*H112,2)</f>
        <v>0</v>
      </c>
      <c r="BL112" s="17" t="s">
        <v>177</v>
      </c>
      <c r="BM112" s="217" t="s">
        <v>242</v>
      </c>
    </row>
    <row r="113" s="2" customFormat="1" ht="16.5" customHeight="1">
      <c r="A113" s="38"/>
      <c r="B113" s="39"/>
      <c r="C113" s="205" t="s">
        <v>243</v>
      </c>
      <c r="D113" s="205" t="s">
        <v>154</v>
      </c>
      <c r="E113" s="206" t="s">
        <v>244</v>
      </c>
      <c r="F113" s="207" t="s">
        <v>245</v>
      </c>
      <c r="G113" s="208" t="s">
        <v>169</v>
      </c>
      <c r="H113" s="209">
        <v>2</v>
      </c>
      <c r="I113" s="210"/>
      <c r="J113" s="211">
        <f>ROUND(I113*H113,2)</f>
        <v>0</v>
      </c>
      <c r="K113" s="207" t="s">
        <v>158</v>
      </c>
      <c r="L113" s="212"/>
      <c r="M113" s="213" t="s">
        <v>19</v>
      </c>
      <c r="N113" s="214" t="s">
        <v>40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177</v>
      </c>
      <c r="AT113" s="217" t="s">
        <v>154</v>
      </c>
      <c r="AU113" s="217" t="s">
        <v>76</v>
      </c>
      <c r="AY113" s="17" t="s">
        <v>153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76</v>
      </c>
      <c r="BK113" s="218">
        <f>ROUND(I113*H113,2)</f>
        <v>0</v>
      </c>
      <c r="BL113" s="17" t="s">
        <v>177</v>
      </c>
      <c r="BM113" s="217" t="s">
        <v>246</v>
      </c>
    </row>
    <row r="114" s="2" customFormat="1" ht="16.5" customHeight="1">
      <c r="A114" s="38"/>
      <c r="B114" s="39"/>
      <c r="C114" s="205" t="s">
        <v>247</v>
      </c>
      <c r="D114" s="205" t="s">
        <v>154</v>
      </c>
      <c r="E114" s="206" t="s">
        <v>248</v>
      </c>
      <c r="F114" s="207" t="s">
        <v>249</v>
      </c>
      <c r="G114" s="208" t="s">
        <v>169</v>
      </c>
      <c r="H114" s="209">
        <v>4</v>
      </c>
      <c r="I114" s="210"/>
      <c r="J114" s="211">
        <f>ROUND(I114*H114,2)</f>
        <v>0</v>
      </c>
      <c r="K114" s="207" t="s">
        <v>158</v>
      </c>
      <c r="L114" s="212"/>
      <c r="M114" s="213" t="s">
        <v>19</v>
      </c>
      <c r="N114" s="214" t="s">
        <v>40</v>
      </c>
      <c r="O114" s="8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7" t="s">
        <v>177</v>
      </c>
      <c r="AT114" s="217" t="s">
        <v>154</v>
      </c>
      <c r="AU114" s="217" t="s">
        <v>76</v>
      </c>
      <c r="AY114" s="17" t="s">
        <v>153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7" t="s">
        <v>76</v>
      </c>
      <c r="BK114" s="218">
        <f>ROUND(I114*H114,2)</f>
        <v>0</v>
      </c>
      <c r="BL114" s="17" t="s">
        <v>177</v>
      </c>
      <c r="BM114" s="217" t="s">
        <v>250</v>
      </c>
    </row>
    <row r="115" s="2" customFormat="1" ht="16.5" customHeight="1">
      <c r="A115" s="38"/>
      <c r="B115" s="39"/>
      <c r="C115" s="205" t="s">
        <v>251</v>
      </c>
      <c r="D115" s="205" t="s">
        <v>154</v>
      </c>
      <c r="E115" s="206" t="s">
        <v>252</v>
      </c>
      <c r="F115" s="207" t="s">
        <v>253</v>
      </c>
      <c r="G115" s="208" t="s">
        <v>169</v>
      </c>
      <c r="H115" s="209">
        <v>2</v>
      </c>
      <c r="I115" s="210"/>
      <c r="J115" s="211">
        <f>ROUND(I115*H115,2)</f>
        <v>0</v>
      </c>
      <c r="K115" s="207" t="s">
        <v>158</v>
      </c>
      <c r="L115" s="212"/>
      <c r="M115" s="213" t="s">
        <v>19</v>
      </c>
      <c r="N115" s="214" t="s">
        <v>40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177</v>
      </c>
      <c r="AT115" s="217" t="s">
        <v>154</v>
      </c>
      <c r="AU115" s="217" t="s">
        <v>76</v>
      </c>
      <c r="AY115" s="17" t="s">
        <v>153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76</v>
      </c>
      <c r="BK115" s="218">
        <f>ROUND(I115*H115,2)</f>
        <v>0</v>
      </c>
      <c r="BL115" s="17" t="s">
        <v>177</v>
      </c>
      <c r="BM115" s="217" t="s">
        <v>254</v>
      </c>
    </row>
    <row r="116" s="2" customFormat="1" ht="21.75" customHeight="1">
      <c r="A116" s="38"/>
      <c r="B116" s="39"/>
      <c r="C116" s="205" t="s">
        <v>255</v>
      </c>
      <c r="D116" s="205" t="s">
        <v>154</v>
      </c>
      <c r="E116" s="206" t="s">
        <v>256</v>
      </c>
      <c r="F116" s="207" t="s">
        <v>257</v>
      </c>
      <c r="G116" s="208" t="s">
        <v>258</v>
      </c>
      <c r="H116" s="209">
        <v>2</v>
      </c>
      <c r="I116" s="210"/>
      <c r="J116" s="211">
        <f>ROUND(I116*H116,2)</f>
        <v>0</v>
      </c>
      <c r="K116" s="207" t="s">
        <v>158</v>
      </c>
      <c r="L116" s="212"/>
      <c r="M116" s="213" t="s">
        <v>19</v>
      </c>
      <c r="N116" s="214" t="s">
        <v>40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177</v>
      </c>
      <c r="AT116" s="217" t="s">
        <v>154</v>
      </c>
      <c r="AU116" s="217" t="s">
        <v>76</v>
      </c>
      <c r="AY116" s="17" t="s">
        <v>153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76</v>
      </c>
      <c r="BK116" s="218">
        <f>ROUND(I116*H116,2)</f>
        <v>0</v>
      </c>
      <c r="BL116" s="17" t="s">
        <v>177</v>
      </c>
      <c r="BM116" s="217" t="s">
        <v>259</v>
      </c>
    </row>
    <row r="117" s="2" customFormat="1" ht="16.5" customHeight="1">
      <c r="A117" s="38"/>
      <c r="B117" s="39"/>
      <c r="C117" s="205" t="s">
        <v>260</v>
      </c>
      <c r="D117" s="205" t="s">
        <v>154</v>
      </c>
      <c r="E117" s="206" t="s">
        <v>261</v>
      </c>
      <c r="F117" s="207" t="s">
        <v>262</v>
      </c>
      <c r="G117" s="208" t="s">
        <v>169</v>
      </c>
      <c r="H117" s="209">
        <v>1</v>
      </c>
      <c r="I117" s="210"/>
      <c r="J117" s="211">
        <f>ROUND(I117*H117,2)</f>
        <v>0</v>
      </c>
      <c r="K117" s="207" t="s">
        <v>158</v>
      </c>
      <c r="L117" s="212"/>
      <c r="M117" s="213" t="s">
        <v>19</v>
      </c>
      <c r="N117" s="214" t="s">
        <v>40</v>
      </c>
      <c r="O117" s="84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177</v>
      </c>
      <c r="AT117" s="217" t="s">
        <v>154</v>
      </c>
      <c r="AU117" s="217" t="s">
        <v>76</v>
      </c>
      <c r="AY117" s="17" t="s">
        <v>153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76</v>
      </c>
      <c r="BK117" s="218">
        <f>ROUND(I117*H117,2)</f>
        <v>0</v>
      </c>
      <c r="BL117" s="17" t="s">
        <v>177</v>
      </c>
      <c r="BM117" s="217" t="s">
        <v>263</v>
      </c>
    </row>
    <row r="118" s="2" customFormat="1" ht="16.5" customHeight="1">
      <c r="A118" s="38"/>
      <c r="B118" s="39"/>
      <c r="C118" s="205" t="s">
        <v>264</v>
      </c>
      <c r="D118" s="205" t="s">
        <v>154</v>
      </c>
      <c r="E118" s="206" t="s">
        <v>265</v>
      </c>
      <c r="F118" s="207" t="s">
        <v>266</v>
      </c>
      <c r="G118" s="208" t="s">
        <v>169</v>
      </c>
      <c r="H118" s="209">
        <v>1</v>
      </c>
      <c r="I118" s="210"/>
      <c r="J118" s="211">
        <f>ROUND(I118*H118,2)</f>
        <v>0</v>
      </c>
      <c r="K118" s="207" t="s">
        <v>158</v>
      </c>
      <c r="L118" s="212"/>
      <c r="M118" s="213" t="s">
        <v>19</v>
      </c>
      <c r="N118" s="214" t="s">
        <v>40</v>
      </c>
      <c r="O118" s="8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177</v>
      </c>
      <c r="AT118" s="217" t="s">
        <v>154</v>
      </c>
      <c r="AU118" s="217" t="s">
        <v>76</v>
      </c>
      <c r="AY118" s="17" t="s">
        <v>153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76</v>
      </c>
      <c r="BK118" s="218">
        <f>ROUND(I118*H118,2)</f>
        <v>0</v>
      </c>
      <c r="BL118" s="17" t="s">
        <v>177</v>
      </c>
      <c r="BM118" s="217" t="s">
        <v>267</v>
      </c>
    </row>
    <row r="119" s="2" customFormat="1">
      <c r="A119" s="38"/>
      <c r="B119" s="39"/>
      <c r="C119" s="219" t="s">
        <v>268</v>
      </c>
      <c r="D119" s="219" t="s">
        <v>162</v>
      </c>
      <c r="E119" s="220" t="s">
        <v>269</v>
      </c>
      <c r="F119" s="221" t="s">
        <v>270</v>
      </c>
      <c r="G119" s="222" t="s">
        <v>169</v>
      </c>
      <c r="H119" s="223">
        <v>2</v>
      </c>
      <c r="I119" s="224"/>
      <c r="J119" s="225">
        <f>ROUND(I119*H119,2)</f>
        <v>0</v>
      </c>
      <c r="K119" s="221" t="s">
        <v>158</v>
      </c>
      <c r="L119" s="44"/>
      <c r="M119" s="226" t="s">
        <v>19</v>
      </c>
      <c r="N119" s="227" t="s">
        <v>40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160</v>
      </c>
      <c r="AT119" s="217" t="s">
        <v>162</v>
      </c>
      <c r="AU119" s="217" t="s">
        <v>76</v>
      </c>
      <c r="AY119" s="17" t="s">
        <v>153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76</v>
      </c>
      <c r="BK119" s="218">
        <f>ROUND(I119*H119,2)</f>
        <v>0</v>
      </c>
      <c r="BL119" s="17" t="s">
        <v>160</v>
      </c>
      <c r="BM119" s="217" t="s">
        <v>271</v>
      </c>
    </row>
    <row r="120" s="2" customFormat="1" ht="16.5" customHeight="1">
      <c r="A120" s="38"/>
      <c r="B120" s="39"/>
      <c r="C120" s="219" t="s">
        <v>272</v>
      </c>
      <c r="D120" s="219" t="s">
        <v>162</v>
      </c>
      <c r="E120" s="220" t="s">
        <v>273</v>
      </c>
      <c r="F120" s="221" t="s">
        <v>274</v>
      </c>
      <c r="G120" s="222" t="s">
        <v>169</v>
      </c>
      <c r="H120" s="223">
        <v>2</v>
      </c>
      <c r="I120" s="224"/>
      <c r="J120" s="225">
        <f>ROUND(I120*H120,2)</f>
        <v>0</v>
      </c>
      <c r="K120" s="221" t="s">
        <v>158</v>
      </c>
      <c r="L120" s="44"/>
      <c r="M120" s="226" t="s">
        <v>19</v>
      </c>
      <c r="N120" s="227" t="s">
        <v>40</v>
      </c>
      <c r="O120" s="84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160</v>
      </c>
      <c r="AT120" s="217" t="s">
        <v>162</v>
      </c>
      <c r="AU120" s="217" t="s">
        <v>76</v>
      </c>
      <c r="AY120" s="17" t="s">
        <v>153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76</v>
      </c>
      <c r="BK120" s="218">
        <f>ROUND(I120*H120,2)</f>
        <v>0</v>
      </c>
      <c r="BL120" s="17" t="s">
        <v>160</v>
      </c>
      <c r="BM120" s="217" t="s">
        <v>275</v>
      </c>
    </row>
    <row r="121" s="2" customFormat="1" ht="16.5" customHeight="1">
      <c r="A121" s="38"/>
      <c r="B121" s="39"/>
      <c r="C121" s="219" t="s">
        <v>276</v>
      </c>
      <c r="D121" s="219" t="s">
        <v>162</v>
      </c>
      <c r="E121" s="220" t="s">
        <v>277</v>
      </c>
      <c r="F121" s="221" t="s">
        <v>278</v>
      </c>
      <c r="G121" s="222" t="s">
        <v>169</v>
      </c>
      <c r="H121" s="223">
        <v>2</v>
      </c>
      <c r="I121" s="224"/>
      <c r="J121" s="225">
        <f>ROUND(I121*H121,2)</f>
        <v>0</v>
      </c>
      <c r="K121" s="221" t="s">
        <v>158</v>
      </c>
      <c r="L121" s="44"/>
      <c r="M121" s="226" t="s">
        <v>19</v>
      </c>
      <c r="N121" s="227" t="s">
        <v>40</v>
      </c>
      <c r="O121" s="84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7" t="s">
        <v>160</v>
      </c>
      <c r="AT121" s="217" t="s">
        <v>162</v>
      </c>
      <c r="AU121" s="217" t="s">
        <v>76</v>
      </c>
      <c r="AY121" s="17" t="s">
        <v>153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7" t="s">
        <v>76</v>
      </c>
      <c r="BK121" s="218">
        <f>ROUND(I121*H121,2)</f>
        <v>0</v>
      </c>
      <c r="BL121" s="17" t="s">
        <v>160</v>
      </c>
      <c r="BM121" s="217" t="s">
        <v>279</v>
      </c>
    </row>
    <row r="122" s="2" customFormat="1" ht="21.75" customHeight="1">
      <c r="A122" s="38"/>
      <c r="B122" s="39"/>
      <c r="C122" s="219" t="s">
        <v>280</v>
      </c>
      <c r="D122" s="219" t="s">
        <v>162</v>
      </c>
      <c r="E122" s="220" t="s">
        <v>281</v>
      </c>
      <c r="F122" s="221" t="s">
        <v>282</v>
      </c>
      <c r="G122" s="222" t="s">
        <v>169</v>
      </c>
      <c r="H122" s="223">
        <v>2</v>
      </c>
      <c r="I122" s="224"/>
      <c r="J122" s="225">
        <f>ROUND(I122*H122,2)</f>
        <v>0</v>
      </c>
      <c r="K122" s="221" t="s">
        <v>158</v>
      </c>
      <c r="L122" s="44"/>
      <c r="M122" s="226" t="s">
        <v>19</v>
      </c>
      <c r="N122" s="227" t="s">
        <v>40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160</v>
      </c>
      <c r="AT122" s="217" t="s">
        <v>162</v>
      </c>
      <c r="AU122" s="217" t="s">
        <v>76</v>
      </c>
      <c r="AY122" s="17" t="s">
        <v>153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76</v>
      </c>
      <c r="BK122" s="218">
        <f>ROUND(I122*H122,2)</f>
        <v>0</v>
      </c>
      <c r="BL122" s="17" t="s">
        <v>160</v>
      </c>
      <c r="BM122" s="217" t="s">
        <v>283</v>
      </c>
    </row>
    <row r="123" s="2" customFormat="1" ht="16.5" customHeight="1">
      <c r="A123" s="38"/>
      <c r="B123" s="39"/>
      <c r="C123" s="219" t="s">
        <v>284</v>
      </c>
      <c r="D123" s="219" t="s">
        <v>162</v>
      </c>
      <c r="E123" s="220" t="s">
        <v>285</v>
      </c>
      <c r="F123" s="221" t="s">
        <v>286</v>
      </c>
      <c r="G123" s="222" t="s">
        <v>169</v>
      </c>
      <c r="H123" s="223">
        <v>1</v>
      </c>
      <c r="I123" s="224"/>
      <c r="J123" s="225">
        <f>ROUND(I123*H123,2)</f>
        <v>0</v>
      </c>
      <c r="K123" s="221" t="s">
        <v>158</v>
      </c>
      <c r="L123" s="44"/>
      <c r="M123" s="226" t="s">
        <v>19</v>
      </c>
      <c r="N123" s="227" t="s">
        <v>40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160</v>
      </c>
      <c r="AT123" s="217" t="s">
        <v>162</v>
      </c>
      <c r="AU123" s="217" t="s">
        <v>76</v>
      </c>
      <c r="AY123" s="17" t="s">
        <v>153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76</v>
      </c>
      <c r="BK123" s="218">
        <f>ROUND(I123*H123,2)</f>
        <v>0</v>
      </c>
      <c r="BL123" s="17" t="s">
        <v>160</v>
      </c>
      <c r="BM123" s="217" t="s">
        <v>287</v>
      </c>
    </row>
    <row r="124" s="2" customFormat="1" ht="16.5" customHeight="1">
      <c r="A124" s="38"/>
      <c r="B124" s="39"/>
      <c r="C124" s="219" t="s">
        <v>288</v>
      </c>
      <c r="D124" s="219" t="s">
        <v>162</v>
      </c>
      <c r="E124" s="220" t="s">
        <v>289</v>
      </c>
      <c r="F124" s="221" t="s">
        <v>290</v>
      </c>
      <c r="G124" s="222" t="s">
        <v>169</v>
      </c>
      <c r="H124" s="223">
        <v>2</v>
      </c>
      <c r="I124" s="224"/>
      <c r="J124" s="225">
        <f>ROUND(I124*H124,2)</f>
        <v>0</v>
      </c>
      <c r="K124" s="221" t="s">
        <v>158</v>
      </c>
      <c r="L124" s="44"/>
      <c r="M124" s="226" t="s">
        <v>19</v>
      </c>
      <c r="N124" s="227" t="s">
        <v>40</v>
      </c>
      <c r="O124" s="8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160</v>
      </c>
      <c r="AT124" s="217" t="s">
        <v>162</v>
      </c>
      <c r="AU124" s="217" t="s">
        <v>76</v>
      </c>
      <c r="AY124" s="17" t="s">
        <v>153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7" t="s">
        <v>76</v>
      </c>
      <c r="BK124" s="218">
        <f>ROUND(I124*H124,2)</f>
        <v>0</v>
      </c>
      <c r="BL124" s="17" t="s">
        <v>160</v>
      </c>
      <c r="BM124" s="217" t="s">
        <v>291</v>
      </c>
    </row>
    <row r="125" s="2" customFormat="1" ht="16.5" customHeight="1">
      <c r="A125" s="38"/>
      <c r="B125" s="39"/>
      <c r="C125" s="219" t="s">
        <v>292</v>
      </c>
      <c r="D125" s="219" t="s">
        <v>162</v>
      </c>
      <c r="E125" s="220" t="s">
        <v>293</v>
      </c>
      <c r="F125" s="221" t="s">
        <v>294</v>
      </c>
      <c r="G125" s="222" t="s">
        <v>169</v>
      </c>
      <c r="H125" s="223">
        <v>1</v>
      </c>
      <c r="I125" s="224"/>
      <c r="J125" s="225">
        <f>ROUND(I125*H125,2)</f>
        <v>0</v>
      </c>
      <c r="K125" s="221" t="s">
        <v>158</v>
      </c>
      <c r="L125" s="44"/>
      <c r="M125" s="226" t="s">
        <v>19</v>
      </c>
      <c r="N125" s="227" t="s">
        <v>40</v>
      </c>
      <c r="O125" s="84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7" t="s">
        <v>160</v>
      </c>
      <c r="AT125" s="217" t="s">
        <v>162</v>
      </c>
      <c r="AU125" s="217" t="s">
        <v>76</v>
      </c>
      <c r="AY125" s="17" t="s">
        <v>153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7" t="s">
        <v>76</v>
      </c>
      <c r="BK125" s="218">
        <f>ROUND(I125*H125,2)</f>
        <v>0</v>
      </c>
      <c r="BL125" s="17" t="s">
        <v>160</v>
      </c>
      <c r="BM125" s="217" t="s">
        <v>295</v>
      </c>
    </row>
    <row r="126" s="2" customFormat="1" ht="16.5" customHeight="1">
      <c r="A126" s="38"/>
      <c r="B126" s="39"/>
      <c r="C126" s="219" t="s">
        <v>296</v>
      </c>
      <c r="D126" s="219" t="s">
        <v>162</v>
      </c>
      <c r="E126" s="220" t="s">
        <v>297</v>
      </c>
      <c r="F126" s="221" t="s">
        <v>298</v>
      </c>
      <c r="G126" s="222" t="s">
        <v>169</v>
      </c>
      <c r="H126" s="223">
        <v>1</v>
      </c>
      <c r="I126" s="224"/>
      <c r="J126" s="225">
        <f>ROUND(I126*H126,2)</f>
        <v>0</v>
      </c>
      <c r="K126" s="221" t="s">
        <v>158</v>
      </c>
      <c r="L126" s="44"/>
      <c r="M126" s="226" t="s">
        <v>19</v>
      </c>
      <c r="N126" s="227" t="s">
        <v>40</v>
      </c>
      <c r="O126" s="8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160</v>
      </c>
      <c r="AT126" s="217" t="s">
        <v>162</v>
      </c>
      <c r="AU126" s="217" t="s">
        <v>76</v>
      </c>
      <c r="AY126" s="17" t="s">
        <v>153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76</v>
      </c>
      <c r="BK126" s="218">
        <f>ROUND(I126*H126,2)</f>
        <v>0</v>
      </c>
      <c r="BL126" s="17" t="s">
        <v>160</v>
      </c>
      <c r="BM126" s="217" t="s">
        <v>299</v>
      </c>
    </row>
    <row r="127" s="2" customFormat="1" ht="16.5" customHeight="1">
      <c r="A127" s="38"/>
      <c r="B127" s="39"/>
      <c r="C127" s="205" t="s">
        <v>300</v>
      </c>
      <c r="D127" s="205" t="s">
        <v>154</v>
      </c>
      <c r="E127" s="206" t="s">
        <v>301</v>
      </c>
      <c r="F127" s="207" t="s">
        <v>302</v>
      </c>
      <c r="G127" s="208" t="s">
        <v>169</v>
      </c>
      <c r="H127" s="209">
        <v>2</v>
      </c>
      <c r="I127" s="210"/>
      <c r="J127" s="211">
        <f>ROUND(I127*H127,2)</f>
        <v>0</v>
      </c>
      <c r="K127" s="207" t="s">
        <v>158</v>
      </c>
      <c r="L127" s="212"/>
      <c r="M127" s="213" t="s">
        <v>19</v>
      </c>
      <c r="N127" s="214" t="s">
        <v>40</v>
      </c>
      <c r="O127" s="84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7" t="s">
        <v>159</v>
      </c>
      <c r="AT127" s="217" t="s">
        <v>154</v>
      </c>
      <c r="AU127" s="217" t="s">
        <v>76</v>
      </c>
      <c r="AY127" s="17" t="s">
        <v>153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7" t="s">
        <v>76</v>
      </c>
      <c r="BK127" s="218">
        <f>ROUND(I127*H127,2)</f>
        <v>0</v>
      </c>
      <c r="BL127" s="17" t="s">
        <v>160</v>
      </c>
      <c r="BM127" s="217" t="s">
        <v>303</v>
      </c>
    </row>
    <row r="128" s="2" customFormat="1" ht="16.5" customHeight="1">
      <c r="A128" s="38"/>
      <c r="B128" s="39"/>
      <c r="C128" s="219" t="s">
        <v>304</v>
      </c>
      <c r="D128" s="219" t="s">
        <v>162</v>
      </c>
      <c r="E128" s="220" t="s">
        <v>305</v>
      </c>
      <c r="F128" s="221" t="s">
        <v>306</v>
      </c>
      <c r="G128" s="222" t="s">
        <v>169</v>
      </c>
      <c r="H128" s="223">
        <v>2</v>
      </c>
      <c r="I128" s="224"/>
      <c r="J128" s="225">
        <f>ROUND(I128*H128,2)</f>
        <v>0</v>
      </c>
      <c r="K128" s="221" t="s">
        <v>158</v>
      </c>
      <c r="L128" s="44"/>
      <c r="M128" s="226" t="s">
        <v>19</v>
      </c>
      <c r="N128" s="227" t="s">
        <v>40</v>
      </c>
      <c r="O128" s="8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160</v>
      </c>
      <c r="AT128" s="217" t="s">
        <v>162</v>
      </c>
      <c r="AU128" s="217" t="s">
        <v>76</v>
      </c>
      <c r="AY128" s="17" t="s">
        <v>153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76</v>
      </c>
      <c r="BK128" s="218">
        <f>ROUND(I128*H128,2)</f>
        <v>0</v>
      </c>
      <c r="BL128" s="17" t="s">
        <v>160</v>
      </c>
      <c r="BM128" s="217" t="s">
        <v>307</v>
      </c>
    </row>
    <row r="129" s="2" customFormat="1">
      <c r="A129" s="38"/>
      <c r="B129" s="39"/>
      <c r="C129" s="205" t="s">
        <v>308</v>
      </c>
      <c r="D129" s="205" t="s">
        <v>154</v>
      </c>
      <c r="E129" s="206" t="s">
        <v>309</v>
      </c>
      <c r="F129" s="207" t="s">
        <v>310</v>
      </c>
      <c r="G129" s="208" t="s">
        <v>311</v>
      </c>
      <c r="H129" s="209">
        <v>1</v>
      </c>
      <c r="I129" s="210"/>
      <c r="J129" s="211">
        <f>ROUND(I129*H129,2)</f>
        <v>0</v>
      </c>
      <c r="K129" s="207" t="s">
        <v>158</v>
      </c>
      <c r="L129" s="212"/>
      <c r="M129" s="213" t="s">
        <v>19</v>
      </c>
      <c r="N129" s="214" t="s">
        <v>40</v>
      </c>
      <c r="O129" s="84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177</v>
      </c>
      <c r="AT129" s="217" t="s">
        <v>154</v>
      </c>
      <c r="AU129" s="217" t="s">
        <v>76</v>
      </c>
      <c r="AY129" s="17" t="s">
        <v>153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7" t="s">
        <v>76</v>
      </c>
      <c r="BK129" s="218">
        <f>ROUND(I129*H129,2)</f>
        <v>0</v>
      </c>
      <c r="BL129" s="17" t="s">
        <v>177</v>
      </c>
      <c r="BM129" s="217" t="s">
        <v>312</v>
      </c>
    </row>
    <row r="130" s="2" customFormat="1">
      <c r="A130" s="38"/>
      <c r="B130" s="39"/>
      <c r="C130" s="40"/>
      <c r="D130" s="228" t="s">
        <v>313</v>
      </c>
      <c r="E130" s="40"/>
      <c r="F130" s="229" t="s">
        <v>314</v>
      </c>
      <c r="G130" s="40"/>
      <c r="H130" s="40"/>
      <c r="I130" s="230"/>
      <c r="J130" s="40"/>
      <c r="K130" s="40"/>
      <c r="L130" s="44"/>
      <c r="M130" s="231"/>
      <c r="N130" s="232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313</v>
      </c>
      <c r="AU130" s="17" t="s">
        <v>76</v>
      </c>
    </row>
    <row r="131" s="2" customFormat="1">
      <c r="A131" s="38"/>
      <c r="B131" s="39"/>
      <c r="C131" s="219" t="s">
        <v>315</v>
      </c>
      <c r="D131" s="219" t="s">
        <v>162</v>
      </c>
      <c r="E131" s="220" t="s">
        <v>316</v>
      </c>
      <c r="F131" s="221" t="s">
        <v>317</v>
      </c>
      <c r="G131" s="222" t="s">
        <v>169</v>
      </c>
      <c r="H131" s="223">
        <v>1</v>
      </c>
      <c r="I131" s="224"/>
      <c r="J131" s="225">
        <f>ROUND(I131*H131,2)</f>
        <v>0</v>
      </c>
      <c r="K131" s="221" t="s">
        <v>158</v>
      </c>
      <c r="L131" s="44"/>
      <c r="M131" s="226" t="s">
        <v>19</v>
      </c>
      <c r="N131" s="227" t="s">
        <v>40</v>
      </c>
      <c r="O131" s="84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7" t="s">
        <v>182</v>
      </c>
      <c r="AT131" s="217" t="s">
        <v>162</v>
      </c>
      <c r="AU131" s="217" t="s">
        <v>76</v>
      </c>
      <c r="AY131" s="17" t="s">
        <v>153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7" t="s">
        <v>76</v>
      </c>
      <c r="BK131" s="218">
        <f>ROUND(I131*H131,2)</f>
        <v>0</v>
      </c>
      <c r="BL131" s="17" t="s">
        <v>182</v>
      </c>
      <c r="BM131" s="217" t="s">
        <v>318</v>
      </c>
    </row>
    <row r="132" s="2" customFormat="1" ht="16.5" customHeight="1">
      <c r="A132" s="38"/>
      <c r="B132" s="39"/>
      <c r="C132" s="205" t="s">
        <v>319</v>
      </c>
      <c r="D132" s="205" t="s">
        <v>154</v>
      </c>
      <c r="E132" s="206" t="s">
        <v>320</v>
      </c>
      <c r="F132" s="207" t="s">
        <v>321</v>
      </c>
      <c r="G132" s="208" t="s">
        <v>169</v>
      </c>
      <c r="H132" s="209">
        <v>10</v>
      </c>
      <c r="I132" s="210"/>
      <c r="J132" s="211">
        <f>ROUND(I132*H132,2)</f>
        <v>0</v>
      </c>
      <c r="K132" s="207" t="s">
        <v>158</v>
      </c>
      <c r="L132" s="212"/>
      <c r="M132" s="213" t="s">
        <v>19</v>
      </c>
      <c r="N132" s="214" t="s">
        <v>40</v>
      </c>
      <c r="O132" s="8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159</v>
      </c>
      <c r="AT132" s="217" t="s">
        <v>154</v>
      </c>
      <c r="AU132" s="217" t="s">
        <v>76</v>
      </c>
      <c r="AY132" s="17" t="s">
        <v>153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7" t="s">
        <v>76</v>
      </c>
      <c r="BK132" s="218">
        <f>ROUND(I132*H132,2)</f>
        <v>0</v>
      </c>
      <c r="BL132" s="17" t="s">
        <v>160</v>
      </c>
      <c r="BM132" s="217" t="s">
        <v>322</v>
      </c>
    </row>
    <row r="133" s="2" customFormat="1" ht="16.5" customHeight="1">
      <c r="A133" s="38"/>
      <c r="B133" s="39"/>
      <c r="C133" s="219" t="s">
        <v>323</v>
      </c>
      <c r="D133" s="219" t="s">
        <v>162</v>
      </c>
      <c r="E133" s="220" t="s">
        <v>324</v>
      </c>
      <c r="F133" s="221" t="s">
        <v>325</v>
      </c>
      <c r="G133" s="222" t="s">
        <v>169</v>
      </c>
      <c r="H133" s="223">
        <v>10</v>
      </c>
      <c r="I133" s="224"/>
      <c r="J133" s="225">
        <f>ROUND(I133*H133,2)</f>
        <v>0</v>
      </c>
      <c r="K133" s="221" t="s">
        <v>158</v>
      </c>
      <c r="L133" s="44"/>
      <c r="M133" s="226" t="s">
        <v>19</v>
      </c>
      <c r="N133" s="227" t="s">
        <v>40</v>
      </c>
      <c r="O133" s="84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160</v>
      </c>
      <c r="AT133" s="217" t="s">
        <v>162</v>
      </c>
      <c r="AU133" s="217" t="s">
        <v>76</v>
      </c>
      <c r="AY133" s="17" t="s">
        <v>153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7" t="s">
        <v>76</v>
      </c>
      <c r="BK133" s="218">
        <f>ROUND(I133*H133,2)</f>
        <v>0</v>
      </c>
      <c r="BL133" s="17" t="s">
        <v>160</v>
      </c>
      <c r="BM133" s="217" t="s">
        <v>326</v>
      </c>
    </row>
    <row r="134" s="2" customFormat="1" ht="16.5" customHeight="1">
      <c r="A134" s="38"/>
      <c r="B134" s="39"/>
      <c r="C134" s="205" t="s">
        <v>327</v>
      </c>
      <c r="D134" s="205" t="s">
        <v>154</v>
      </c>
      <c r="E134" s="206" t="s">
        <v>328</v>
      </c>
      <c r="F134" s="207" t="s">
        <v>329</v>
      </c>
      <c r="G134" s="208" t="s">
        <v>169</v>
      </c>
      <c r="H134" s="209">
        <v>2</v>
      </c>
      <c r="I134" s="210"/>
      <c r="J134" s="211">
        <f>ROUND(I134*H134,2)</f>
        <v>0</v>
      </c>
      <c r="K134" s="207" t="s">
        <v>158</v>
      </c>
      <c r="L134" s="212"/>
      <c r="M134" s="213" t="s">
        <v>19</v>
      </c>
      <c r="N134" s="214" t="s">
        <v>40</v>
      </c>
      <c r="O134" s="84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159</v>
      </c>
      <c r="AT134" s="217" t="s">
        <v>154</v>
      </c>
      <c r="AU134" s="217" t="s">
        <v>76</v>
      </c>
      <c r="AY134" s="17" t="s">
        <v>153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7" t="s">
        <v>76</v>
      </c>
      <c r="BK134" s="218">
        <f>ROUND(I134*H134,2)</f>
        <v>0</v>
      </c>
      <c r="BL134" s="17" t="s">
        <v>160</v>
      </c>
      <c r="BM134" s="217" t="s">
        <v>330</v>
      </c>
    </row>
    <row r="135" s="2" customFormat="1" ht="16.5" customHeight="1">
      <c r="A135" s="38"/>
      <c r="B135" s="39"/>
      <c r="C135" s="205" t="s">
        <v>331</v>
      </c>
      <c r="D135" s="205" t="s">
        <v>154</v>
      </c>
      <c r="E135" s="206" t="s">
        <v>332</v>
      </c>
      <c r="F135" s="207" t="s">
        <v>333</v>
      </c>
      <c r="G135" s="208" t="s">
        <v>169</v>
      </c>
      <c r="H135" s="209">
        <v>2</v>
      </c>
      <c r="I135" s="210"/>
      <c r="J135" s="211">
        <f>ROUND(I135*H135,2)</f>
        <v>0</v>
      </c>
      <c r="K135" s="207" t="s">
        <v>158</v>
      </c>
      <c r="L135" s="212"/>
      <c r="M135" s="213" t="s">
        <v>19</v>
      </c>
      <c r="N135" s="214" t="s">
        <v>40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159</v>
      </c>
      <c r="AT135" s="217" t="s">
        <v>154</v>
      </c>
      <c r="AU135" s="217" t="s">
        <v>76</v>
      </c>
      <c r="AY135" s="17" t="s">
        <v>153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76</v>
      </c>
      <c r="BK135" s="218">
        <f>ROUND(I135*H135,2)</f>
        <v>0</v>
      </c>
      <c r="BL135" s="17" t="s">
        <v>160</v>
      </c>
      <c r="BM135" s="217" t="s">
        <v>334</v>
      </c>
    </row>
    <row r="136" s="2" customFormat="1" ht="16.5" customHeight="1">
      <c r="A136" s="38"/>
      <c r="B136" s="39"/>
      <c r="C136" s="205" t="s">
        <v>335</v>
      </c>
      <c r="D136" s="205" t="s">
        <v>154</v>
      </c>
      <c r="E136" s="206" t="s">
        <v>336</v>
      </c>
      <c r="F136" s="207" t="s">
        <v>337</v>
      </c>
      <c r="G136" s="208" t="s">
        <v>169</v>
      </c>
      <c r="H136" s="209">
        <v>1</v>
      </c>
      <c r="I136" s="210"/>
      <c r="J136" s="211">
        <f>ROUND(I136*H136,2)</f>
        <v>0</v>
      </c>
      <c r="K136" s="207" t="s">
        <v>158</v>
      </c>
      <c r="L136" s="212"/>
      <c r="M136" s="213" t="s">
        <v>19</v>
      </c>
      <c r="N136" s="214" t="s">
        <v>40</v>
      </c>
      <c r="O136" s="84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7" t="s">
        <v>177</v>
      </c>
      <c r="AT136" s="217" t="s">
        <v>154</v>
      </c>
      <c r="AU136" s="217" t="s">
        <v>76</v>
      </c>
      <c r="AY136" s="17" t="s">
        <v>153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7" t="s">
        <v>76</v>
      </c>
      <c r="BK136" s="218">
        <f>ROUND(I136*H136,2)</f>
        <v>0</v>
      </c>
      <c r="BL136" s="17" t="s">
        <v>177</v>
      </c>
      <c r="BM136" s="217" t="s">
        <v>338</v>
      </c>
    </row>
    <row r="137" s="2" customFormat="1" ht="16.5" customHeight="1">
      <c r="A137" s="38"/>
      <c r="B137" s="39"/>
      <c r="C137" s="205" t="s">
        <v>339</v>
      </c>
      <c r="D137" s="205" t="s">
        <v>154</v>
      </c>
      <c r="E137" s="206" t="s">
        <v>340</v>
      </c>
      <c r="F137" s="207" t="s">
        <v>341</v>
      </c>
      <c r="G137" s="208" t="s">
        <v>169</v>
      </c>
      <c r="H137" s="209">
        <v>1</v>
      </c>
      <c r="I137" s="210"/>
      <c r="J137" s="211">
        <f>ROUND(I137*H137,2)</f>
        <v>0</v>
      </c>
      <c r="K137" s="207" t="s">
        <v>158</v>
      </c>
      <c r="L137" s="212"/>
      <c r="M137" s="213" t="s">
        <v>19</v>
      </c>
      <c r="N137" s="214" t="s">
        <v>40</v>
      </c>
      <c r="O137" s="84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7" t="s">
        <v>159</v>
      </c>
      <c r="AT137" s="217" t="s">
        <v>154</v>
      </c>
      <c r="AU137" s="217" t="s">
        <v>76</v>
      </c>
      <c r="AY137" s="17" t="s">
        <v>153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7" t="s">
        <v>76</v>
      </c>
      <c r="BK137" s="218">
        <f>ROUND(I137*H137,2)</f>
        <v>0</v>
      </c>
      <c r="BL137" s="17" t="s">
        <v>160</v>
      </c>
      <c r="BM137" s="217" t="s">
        <v>342</v>
      </c>
    </row>
    <row r="138" s="2" customFormat="1" ht="16.5" customHeight="1">
      <c r="A138" s="38"/>
      <c r="B138" s="39"/>
      <c r="C138" s="205" t="s">
        <v>343</v>
      </c>
      <c r="D138" s="205" t="s">
        <v>154</v>
      </c>
      <c r="E138" s="206" t="s">
        <v>344</v>
      </c>
      <c r="F138" s="207" t="s">
        <v>345</v>
      </c>
      <c r="G138" s="208" t="s">
        <v>169</v>
      </c>
      <c r="H138" s="209">
        <v>1</v>
      </c>
      <c r="I138" s="210"/>
      <c r="J138" s="211">
        <f>ROUND(I138*H138,2)</f>
        <v>0</v>
      </c>
      <c r="K138" s="207" t="s">
        <v>158</v>
      </c>
      <c r="L138" s="212"/>
      <c r="M138" s="213" t="s">
        <v>19</v>
      </c>
      <c r="N138" s="214" t="s">
        <v>40</v>
      </c>
      <c r="O138" s="84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159</v>
      </c>
      <c r="AT138" s="217" t="s">
        <v>154</v>
      </c>
      <c r="AU138" s="217" t="s">
        <v>76</v>
      </c>
      <c r="AY138" s="17" t="s">
        <v>153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76</v>
      </c>
      <c r="BK138" s="218">
        <f>ROUND(I138*H138,2)</f>
        <v>0</v>
      </c>
      <c r="BL138" s="17" t="s">
        <v>160</v>
      </c>
      <c r="BM138" s="217" t="s">
        <v>346</v>
      </c>
    </row>
    <row r="139" s="2" customFormat="1" ht="16.5" customHeight="1">
      <c r="A139" s="38"/>
      <c r="B139" s="39"/>
      <c r="C139" s="205" t="s">
        <v>347</v>
      </c>
      <c r="D139" s="205" t="s">
        <v>154</v>
      </c>
      <c r="E139" s="206" t="s">
        <v>348</v>
      </c>
      <c r="F139" s="207" t="s">
        <v>349</v>
      </c>
      <c r="G139" s="208" t="s">
        <v>169</v>
      </c>
      <c r="H139" s="209">
        <v>1</v>
      </c>
      <c r="I139" s="210"/>
      <c r="J139" s="211">
        <f>ROUND(I139*H139,2)</f>
        <v>0</v>
      </c>
      <c r="K139" s="207" t="s">
        <v>158</v>
      </c>
      <c r="L139" s="212"/>
      <c r="M139" s="213" t="s">
        <v>19</v>
      </c>
      <c r="N139" s="214" t="s">
        <v>40</v>
      </c>
      <c r="O139" s="84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7" t="s">
        <v>159</v>
      </c>
      <c r="AT139" s="217" t="s">
        <v>154</v>
      </c>
      <c r="AU139" s="217" t="s">
        <v>76</v>
      </c>
      <c r="AY139" s="17" t="s">
        <v>153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7" t="s">
        <v>76</v>
      </c>
      <c r="BK139" s="218">
        <f>ROUND(I139*H139,2)</f>
        <v>0</v>
      </c>
      <c r="BL139" s="17" t="s">
        <v>160</v>
      </c>
      <c r="BM139" s="217" t="s">
        <v>350</v>
      </c>
    </row>
    <row r="140" s="2" customFormat="1" ht="16.5" customHeight="1">
      <c r="A140" s="38"/>
      <c r="B140" s="39"/>
      <c r="C140" s="205" t="s">
        <v>351</v>
      </c>
      <c r="D140" s="205" t="s">
        <v>154</v>
      </c>
      <c r="E140" s="206" t="s">
        <v>352</v>
      </c>
      <c r="F140" s="207" t="s">
        <v>353</v>
      </c>
      <c r="G140" s="208" t="s">
        <v>169</v>
      </c>
      <c r="H140" s="209">
        <v>1</v>
      </c>
      <c r="I140" s="210"/>
      <c r="J140" s="211">
        <f>ROUND(I140*H140,2)</f>
        <v>0</v>
      </c>
      <c r="K140" s="207" t="s">
        <v>158</v>
      </c>
      <c r="L140" s="212"/>
      <c r="M140" s="213" t="s">
        <v>19</v>
      </c>
      <c r="N140" s="214" t="s">
        <v>40</v>
      </c>
      <c r="O140" s="84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7" t="s">
        <v>159</v>
      </c>
      <c r="AT140" s="217" t="s">
        <v>154</v>
      </c>
      <c r="AU140" s="217" t="s">
        <v>76</v>
      </c>
      <c r="AY140" s="17" t="s">
        <v>153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7" t="s">
        <v>76</v>
      </c>
      <c r="BK140" s="218">
        <f>ROUND(I140*H140,2)</f>
        <v>0</v>
      </c>
      <c r="BL140" s="17" t="s">
        <v>160</v>
      </c>
      <c r="BM140" s="217" t="s">
        <v>354</v>
      </c>
    </row>
    <row r="141" s="2" customFormat="1" ht="16.5" customHeight="1">
      <c r="A141" s="38"/>
      <c r="B141" s="39"/>
      <c r="C141" s="205" t="s">
        <v>355</v>
      </c>
      <c r="D141" s="205" t="s">
        <v>154</v>
      </c>
      <c r="E141" s="206" t="s">
        <v>356</v>
      </c>
      <c r="F141" s="207" t="s">
        <v>357</v>
      </c>
      <c r="G141" s="208" t="s">
        <v>169</v>
      </c>
      <c r="H141" s="209">
        <v>2</v>
      </c>
      <c r="I141" s="210"/>
      <c r="J141" s="211">
        <f>ROUND(I141*H141,2)</f>
        <v>0</v>
      </c>
      <c r="K141" s="207" t="s">
        <v>158</v>
      </c>
      <c r="L141" s="212"/>
      <c r="M141" s="213" t="s">
        <v>19</v>
      </c>
      <c r="N141" s="214" t="s">
        <v>40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159</v>
      </c>
      <c r="AT141" s="217" t="s">
        <v>154</v>
      </c>
      <c r="AU141" s="217" t="s">
        <v>76</v>
      </c>
      <c r="AY141" s="17" t="s">
        <v>153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76</v>
      </c>
      <c r="BK141" s="218">
        <f>ROUND(I141*H141,2)</f>
        <v>0</v>
      </c>
      <c r="BL141" s="17" t="s">
        <v>160</v>
      </c>
      <c r="BM141" s="217" t="s">
        <v>358</v>
      </c>
    </row>
    <row r="142" s="2" customFormat="1" ht="16.5" customHeight="1">
      <c r="A142" s="38"/>
      <c r="B142" s="39"/>
      <c r="C142" s="205" t="s">
        <v>359</v>
      </c>
      <c r="D142" s="205" t="s">
        <v>154</v>
      </c>
      <c r="E142" s="206" t="s">
        <v>360</v>
      </c>
      <c r="F142" s="207" t="s">
        <v>361</v>
      </c>
      <c r="G142" s="208" t="s">
        <v>169</v>
      </c>
      <c r="H142" s="209">
        <v>1</v>
      </c>
      <c r="I142" s="210"/>
      <c r="J142" s="211">
        <f>ROUND(I142*H142,2)</f>
        <v>0</v>
      </c>
      <c r="K142" s="207" t="s">
        <v>158</v>
      </c>
      <c r="L142" s="212"/>
      <c r="M142" s="213" t="s">
        <v>19</v>
      </c>
      <c r="N142" s="214" t="s">
        <v>40</v>
      </c>
      <c r="O142" s="84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159</v>
      </c>
      <c r="AT142" s="217" t="s">
        <v>154</v>
      </c>
      <c r="AU142" s="217" t="s">
        <v>76</v>
      </c>
      <c r="AY142" s="17" t="s">
        <v>153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76</v>
      </c>
      <c r="BK142" s="218">
        <f>ROUND(I142*H142,2)</f>
        <v>0</v>
      </c>
      <c r="BL142" s="17" t="s">
        <v>160</v>
      </c>
      <c r="BM142" s="217" t="s">
        <v>362</v>
      </c>
    </row>
    <row r="143" s="2" customFormat="1" ht="16.5" customHeight="1">
      <c r="A143" s="38"/>
      <c r="B143" s="39"/>
      <c r="C143" s="219" t="s">
        <v>363</v>
      </c>
      <c r="D143" s="219" t="s">
        <v>162</v>
      </c>
      <c r="E143" s="220" t="s">
        <v>364</v>
      </c>
      <c r="F143" s="221" t="s">
        <v>365</v>
      </c>
      <c r="G143" s="222" t="s">
        <v>169</v>
      </c>
      <c r="H143" s="223">
        <v>1</v>
      </c>
      <c r="I143" s="224"/>
      <c r="J143" s="225">
        <f>ROUND(I143*H143,2)</f>
        <v>0</v>
      </c>
      <c r="K143" s="221" t="s">
        <v>158</v>
      </c>
      <c r="L143" s="44"/>
      <c r="M143" s="226" t="s">
        <v>19</v>
      </c>
      <c r="N143" s="227" t="s">
        <v>40</v>
      </c>
      <c r="O143" s="84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7" t="s">
        <v>160</v>
      </c>
      <c r="AT143" s="217" t="s">
        <v>162</v>
      </c>
      <c r="AU143" s="217" t="s">
        <v>76</v>
      </c>
      <c r="AY143" s="17" t="s">
        <v>153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7" t="s">
        <v>76</v>
      </c>
      <c r="BK143" s="218">
        <f>ROUND(I143*H143,2)</f>
        <v>0</v>
      </c>
      <c r="BL143" s="17" t="s">
        <v>160</v>
      </c>
      <c r="BM143" s="217" t="s">
        <v>366</v>
      </c>
    </row>
    <row r="144" s="2" customFormat="1" ht="16.5" customHeight="1">
      <c r="A144" s="38"/>
      <c r="B144" s="39"/>
      <c r="C144" s="219" t="s">
        <v>367</v>
      </c>
      <c r="D144" s="219" t="s">
        <v>162</v>
      </c>
      <c r="E144" s="220" t="s">
        <v>368</v>
      </c>
      <c r="F144" s="221" t="s">
        <v>369</v>
      </c>
      <c r="G144" s="222" t="s">
        <v>169</v>
      </c>
      <c r="H144" s="223">
        <v>2</v>
      </c>
      <c r="I144" s="224"/>
      <c r="J144" s="225">
        <f>ROUND(I144*H144,2)</f>
        <v>0</v>
      </c>
      <c r="K144" s="221" t="s">
        <v>158</v>
      </c>
      <c r="L144" s="44"/>
      <c r="M144" s="226" t="s">
        <v>19</v>
      </c>
      <c r="N144" s="227" t="s">
        <v>40</v>
      </c>
      <c r="O144" s="84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160</v>
      </c>
      <c r="AT144" s="217" t="s">
        <v>162</v>
      </c>
      <c r="AU144" s="217" t="s">
        <v>76</v>
      </c>
      <c r="AY144" s="17" t="s">
        <v>153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7" t="s">
        <v>76</v>
      </c>
      <c r="BK144" s="218">
        <f>ROUND(I144*H144,2)</f>
        <v>0</v>
      </c>
      <c r="BL144" s="17" t="s">
        <v>160</v>
      </c>
      <c r="BM144" s="217" t="s">
        <v>370</v>
      </c>
    </row>
    <row r="145" s="2" customFormat="1" ht="16.5" customHeight="1">
      <c r="A145" s="38"/>
      <c r="B145" s="39"/>
      <c r="C145" s="219" t="s">
        <v>371</v>
      </c>
      <c r="D145" s="219" t="s">
        <v>162</v>
      </c>
      <c r="E145" s="220" t="s">
        <v>372</v>
      </c>
      <c r="F145" s="221" t="s">
        <v>373</v>
      </c>
      <c r="G145" s="222" t="s">
        <v>169</v>
      </c>
      <c r="H145" s="223">
        <v>50</v>
      </c>
      <c r="I145" s="224"/>
      <c r="J145" s="225">
        <f>ROUND(I145*H145,2)</f>
        <v>0</v>
      </c>
      <c r="K145" s="221" t="s">
        <v>158</v>
      </c>
      <c r="L145" s="44"/>
      <c r="M145" s="226" t="s">
        <v>19</v>
      </c>
      <c r="N145" s="227" t="s">
        <v>40</v>
      </c>
      <c r="O145" s="84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160</v>
      </c>
      <c r="AT145" s="217" t="s">
        <v>162</v>
      </c>
      <c r="AU145" s="217" t="s">
        <v>76</v>
      </c>
      <c r="AY145" s="17" t="s">
        <v>153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7" t="s">
        <v>76</v>
      </c>
      <c r="BK145" s="218">
        <f>ROUND(I145*H145,2)</f>
        <v>0</v>
      </c>
      <c r="BL145" s="17" t="s">
        <v>160</v>
      </c>
      <c r="BM145" s="217" t="s">
        <v>374</v>
      </c>
    </row>
    <row r="146" s="2" customFormat="1" ht="16.5" customHeight="1">
      <c r="A146" s="38"/>
      <c r="B146" s="39"/>
      <c r="C146" s="219" t="s">
        <v>375</v>
      </c>
      <c r="D146" s="219" t="s">
        <v>162</v>
      </c>
      <c r="E146" s="220" t="s">
        <v>376</v>
      </c>
      <c r="F146" s="221" t="s">
        <v>377</v>
      </c>
      <c r="G146" s="222" t="s">
        <v>169</v>
      </c>
      <c r="H146" s="223">
        <v>2</v>
      </c>
      <c r="I146" s="224"/>
      <c r="J146" s="225">
        <f>ROUND(I146*H146,2)</f>
        <v>0</v>
      </c>
      <c r="K146" s="221" t="s">
        <v>158</v>
      </c>
      <c r="L146" s="44"/>
      <c r="M146" s="226" t="s">
        <v>19</v>
      </c>
      <c r="N146" s="227" t="s">
        <v>40</v>
      </c>
      <c r="O146" s="84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7" t="s">
        <v>160</v>
      </c>
      <c r="AT146" s="217" t="s">
        <v>162</v>
      </c>
      <c r="AU146" s="217" t="s">
        <v>76</v>
      </c>
      <c r="AY146" s="17" t="s">
        <v>153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7" t="s">
        <v>76</v>
      </c>
      <c r="BK146" s="218">
        <f>ROUND(I146*H146,2)</f>
        <v>0</v>
      </c>
      <c r="BL146" s="17" t="s">
        <v>160</v>
      </c>
      <c r="BM146" s="217" t="s">
        <v>378</v>
      </c>
    </row>
    <row r="147" s="2" customFormat="1" ht="16.5" customHeight="1">
      <c r="A147" s="38"/>
      <c r="B147" s="39"/>
      <c r="C147" s="219" t="s">
        <v>379</v>
      </c>
      <c r="D147" s="219" t="s">
        <v>162</v>
      </c>
      <c r="E147" s="220" t="s">
        <v>380</v>
      </c>
      <c r="F147" s="221" t="s">
        <v>381</v>
      </c>
      <c r="G147" s="222" t="s">
        <v>169</v>
      </c>
      <c r="H147" s="223">
        <v>200</v>
      </c>
      <c r="I147" s="224"/>
      <c r="J147" s="225">
        <f>ROUND(I147*H147,2)</f>
        <v>0</v>
      </c>
      <c r="K147" s="221" t="s">
        <v>158</v>
      </c>
      <c r="L147" s="44"/>
      <c r="M147" s="226" t="s">
        <v>19</v>
      </c>
      <c r="N147" s="227" t="s">
        <v>40</v>
      </c>
      <c r="O147" s="84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7" t="s">
        <v>160</v>
      </c>
      <c r="AT147" s="217" t="s">
        <v>162</v>
      </c>
      <c r="AU147" s="217" t="s">
        <v>76</v>
      </c>
      <c r="AY147" s="17" t="s">
        <v>153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7" t="s">
        <v>76</v>
      </c>
      <c r="BK147" s="218">
        <f>ROUND(I147*H147,2)</f>
        <v>0</v>
      </c>
      <c r="BL147" s="17" t="s">
        <v>160</v>
      </c>
      <c r="BM147" s="217" t="s">
        <v>382</v>
      </c>
    </row>
    <row r="148" s="2" customFormat="1" ht="21.75" customHeight="1">
      <c r="A148" s="38"/>
      <c r="B148" s="39"/>
      <c r="C148" s="219" t="s">
        <v>383</v>
      </c>
      <c r="D148" s="219" t="s">
        <v>162</v>
      </c>
      <c r="E148" s="220" t="s">
        <v>384</v>
      </c>
      <c r="F148" s="221" t="s">
        <v>385</v>
      </c>
      <c r="G148" s="222" t="s">
        <v>169</v>
      </c>
      <c r="H148" s="223">
        <v>50</v>
      </c>
      <c r="I148" s="224"/>
      <c r="J148" s="225">
        <f>ROUND(I148*H148,2)</f>
        <v>0</v>
      </c>
      <c r="K148" s="221" t="s">
        <v>158</v>
      </c>
      <c r="L148" s="44"/>
      <c r="M148" s="226" t="s">
        <v>19</v>
      </c>
      <c r="N148" s="227" t="s">
        <v>40</v>
      </c>
      <c r="O148" s="84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7" t="s">
        <v>160</v>
      </c>
      <c r="AT148" s="217" t="s">
        <v>162</v>
      </c>
      <c r="AU148" s="217" t="s">
        <v>76</v>
      </c>
      <c r="AY148" s="17" t="s">
        <v>153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7" t="s">
        <v>76</v>
      </c>
      <c r="BK148" s="218">
        <f>ROUND(I148*H148,2)</f>
        <v>0</v>
      </c>
      <c r="BL148" s="17" t="s">
        <v>160</v>
      </c>
      <c r="BM148" s="217" t="s">
        <v>386</v>
      </c>
    </row>
    <row r="149" s="2" customFormat="1">
      <c r="A149" s="38"/>
      <c r="B149" s="39"/>
      <c r="C149" s="219" t="s">
        <v>387</v>
      </c>
      <c r="D149" s="219" t="s">
        <v>162</v>
      </c>
      <c r="E149" s="220" t="s">
        <v>388</v>
      </c>
      <c r="F149" s="221" t="s">
        <v>389</v>
      </c>
      <c r="G149" s="222" t="s">
        <v>390</v>
      </c>
      <c r="H149" s="223">
        <v>350</v>
      </c>
      <c r="I149" s="224"/>
      <c r="J149" s="225">
        <f>ROUND(I149*H149,2)</f>
        <v>0</v>
      </c>
      <c r="K149" s="221" t="s">
        <v>158</v>
      </c>
      <c r="L149" s="44"/>
      <c r="M149" s="226" t="s">
        <v>19</v>
      </c>
      <c r="N149" s="227" t="s">
        <v>40</v>
      </c>
      <c r="O149" s="84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7" t="s">
        <v>160</v>
      </c>
      <c r="AT149" s="217" t="s">
        <v>162</v>
      </c>
      <c r="AU149" s="217" t="s">
        <v>76</v>
      </c>
      <c r="AY149" s="17" t="s">
        <v>153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7" t="s">
        <v>76</v>
      </c>
      <c r="BK149" s="218">
        <f>ROUND(I149*H149,2)</f>
        <v>0</v>
      </c>
      <c r="BL149" s="17" t="s">
        <v>160</v>
      </c>
      <c r="BM149" s="217" t="s">
        <v>391</v>
      </c>
    </row>
    <row r="150" s="2" customFormat="1">
      <c r="A150" s="38"/>
      <c r="B150" s="39"/>
      <c r="C150" s="219" t="s">
        <v>392</v>
      </c>
      <c r="D150" s="219" t="s">
        <v>162</v>
      </c>
      <c r="E150" s="220" t="s">
        <v>393</v>
      </c>
      <c r="F150" s="221" t="s">
        <v>394</v>
      </c>
      <c r="G150" s="222" t="s">
        <v>390</v>
      </c>
      <c r="H150" s="223">
        <v>50</v>
      </c>
      <c r="I150" s="224"/>
      <c r="J150" s="225">
        <f>ROUND(I150*H150,2)</f>
        <v>0</v>
      </c>
      <c r="K150" s="221" t="s">
        <v>158</v>
      </c>
      <c r="L150" s="44"/>
      <c r="M150" s="226" t="s">
        <v>19</v>
      </c>
      <c r="N150" s="227" t="s">
        <v>40</v>
      </c>
      <c r="O150" s="84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7" t="s">
        <v>160</v>
      </c>
      <c r="AT150" s="217" t="s">
        <v>162</v>
      </c>
      <c r="AU150" s="217" t="s">
        <v>76</v>
      </c>
      <c r="AY150" s="17" t="s">
        <v>153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7" t="s">
        <v>76</v>
      </c>
      <c r="BK150" s="218">
        <f>ROUND(I150*H150,2)</f>
        <v>0</v>
      </c>
      <c r="BL150" s="17" t="s">
        <v>160</v>
      </c>
      <c r="BM150" s="217" t="s">
        <v>395</v>
      </c>
    </row>
    <row r="151" s="2" customFormat="1">
      <c r="A151" s="38"/>
      <c r="B151" s="39"/>
      <c r="C151" s="219" t="s">
        <v>396</v>
      </c>
      <c r="D151" s="219" t="s">
        <v>162</v>
      </c>
      <c r="E151" s="220" t="s">
        <v>397</v>
      </c>
      <c r="F151" s="221" t="s">
        <v>398</v>
      </c>
      <c r="G151" s="222" t="s">
        <v>390</v>
      </c>
      <c r="H151" s="223">
        <v>2</v>
      </c>
      <c r="I151" s="224"/>
      <c r="J151" s="225">
        <f>ROUND(I151*H151,2)</f>
        <v>0</v>
      </c>
      <c r="K151" s="221" t="s">
        <v>158</v>
      </c>
      <c r="L151" s="44"/>
      <c r="M151" s="226" t="s">
        <v>19</v>
      </c>
      <c r="N151" s="227" t="s">
        <v>40</v>
      </c>
      <c r="O151" s="84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7" t="s">
        <v>160</v>
      </c>
      <c r="AT151" s="217" t="s">
        <v>162</v>
      </c>
      <c r="AU151" s="217" t="s">
        <v>76</v>
      </c>
      <c r="AY151" s="17" t="s">
        <v>153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7" t="s">
        <v>76</v>
      </c>
      <c r="BK151" s="218">
        <f>ROUND(I151*H151,2)</f>
        <v>0</v>
      </c>
      <c r="BL151" s="17" t="s">
        <v>160</v>
      </c>
      <c r="BM151" s="217" t="s">
        <v>399</v>
      </c>
    </row>
    <row r="152" s="11" customFormat="1" ht="25.92" customHeight="1">
      <c r="A152" s="11"/>
      <c r="B152" s="191"/>
      <c r="C152" s="192"/>
      <c r="D152" s="193" t="s">
        <v>68</v>
      </c>
      <c r="E152" s="194" t="s">
        <v>400</v>
      </c>
      <c r="F152" s="194" t="s">
        <v>401</v>
      </c>
      <c r="G152" s="192"/>
      <c r="H152" s="192"/>
      <c r="I152" s="195"/>
      <c r="J152" s="196">
        <f>BK152</f>
        <v>0</v>
      </c>
      <c r="K152" s="192"/>
      <c r="L152" s="197"/>
      <c r="M152" s="198"/>
      <c r="N152" s="199"/>
      <c r="O152" s="199"/>
      <c r="P152" s="200">
        <f>SUM(P153:P164)</f>
        <v>0</v>
      </c>
      <c r="Q152" s="199"/>
      <c r="R152" s="200">
        <f>SUM(R153:R164)</f>
        <v>0</v>
      </c>
      <c r="S152" s="199"/>
      <c r="T152" s="201">
        <f>SUM(T153:T164)</f>
        <v>0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R152" s="202" t="s">
        <v>76</v>
      </c>
      <c r="AT152" s="203" t="s">
        <v>68</v>
      </c>
      <c r="AU152" s="203" t="s">
        <v>69</v>
      </c>
      <c r="AY152" s="202" t="s">
        <v>153</v>
      </c>
      <c r="BK152" s="204">
        <f>SUM(BK153:BK164)</f>
        <v>0</v>
      </c>
    </row>
    <row r="153" s="2" customFormat="1" ht="21.75" customHeight="1">
      <c r="A153" s="38"/>
      <c r="B153" s="39"/>
      <c r="C153" s="219" t="s">
        <v>402</v>
      </c>
      <c r="D153" s="219" t="s">
        <v>162</v>
      </c>
      <c r="E153" s="220" t="s">
        <v>403</v>
      </c>
      <c r="F153" s="221" t="s">
        <v>404</v>
      </c>
      <c r="G153" s="222" t="s">
        <v>169</v>
      </c>
      <c r="H153" s="223">
        <v>1</v>
      </c>
      <c r="I153" s="224"/>
      <c r="J153" s="225">
        <f>ROUND(I153*H153,2)</f>
        <v>0</v>
      </c>
      <c r="K153" s="221" t="s">
        <v>405</v>
      </c>
      <c r="L153" s="44"/>
      <c r="M153" s="226" t="s">
        <v>19</v>
      </c>
      <c r="N153" s="227" t="s">
        <v>40</v>
      </c>
      <c r="O153" s="84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7" t="s">
        <v>160</v>
      </c>
      <c r="AT153" s="217" t="s">
        <v>162</v>
      </c>
      <c r="AU153" s="217" t="s">
        <v>76</v>
      </c>
      <c r="AY153" s="17" t="s">
        <v>153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7" t="s">
        <v>76</v>
      </c>
      <c r="BK153" s="218">
        <f>ROUND(I153*H153,2)</f>
        <v>0</v>
      </c>
      <c r="BL153" s="17" t="s">
        <v>160</v>
      </c>
      <c r="BM153" s="217" t="s">
        <v>406</v>
      </c>
    </row>
    <row r="154" s="2" customFormat="1">
      <c r="A154" s="38"/>
      <c r="B154" s="39"/>
      <c r="C154" s="219" t="s">
        <v>407</v>
      </c>
      <c r="D154" s="219" t="s">
        <v>162</v>
      </c>
      <c r="E154" s="220" t="s">
        <v>408</v>
      </c>
      <c r="F154" s="221" t="s">
        <v>409</v>
      </c>
      <c r="G154" s="222" t="s">
        <v>169</v>
      </c>
      <c r="H154" s="223">
        <v>2</v>
      </c>
      <c r="I154" s="224"/>
      <c r="J154" s="225">
        <f>ROUND(I154*H154,2)</f>
        <v>0</v>
      </c>
      <c r="K154" s="221" t="s">
        <v>158</v>
      </c>
      <c r="L154" s="44"/>
      <c r="M154" s="226" t="s">
        <v>19</v>
      </c>
      <c r="N154" s="227" t="s">
        <v>40</v>
      </c>
      <c r="O154" s="84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7" t="s">
        <v>160</v>
      </c>
      <c r="AT154" s="217" t="s">
        <v>162</v>
      </c>
      <c r="AU154" s="217" t="s">
        <v>76</v>
      </c>
      <c r="AY154" s="17" t="s">
        <v>153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7" t="s">
        <v>76</v>
      </c>
      <c r="BK154" s="218">
        <f>ROUND(I154*H154,2)</f>
        <v>0</v>
      </c>
      <c r="BL154" s="17" t="s">
        <v>160</v>
      </c>
      <c r="BM154" s="217" t="s">
        <v>410</v>
      </c>
    </row>
    <row r="155" s="2" customFormat="1">
      <c r="A155" s="38"/>
      <c r="B155" s="39"/>
      <c r="C155" s="219" t="s">
        <v>411</v>
      </c>
      <c r="D155" s="219" t="s">
        <v>162</v>
      </c>
      <c r="E155" s="220" t="s">
        <v>412</v>
      </c>
      <c r="F155" s="221" t="s">
        <v>413</v>
      </c>
      <c r="G155" s="222" t="s">
        <v>169</v>
      </c>
      <c r="H155" s="223">
        <v>1</v>
      </c>
      <c r="I155" s="224"/>
      <c r="J155" s="225">
        <f>ROUND(I155*H155,2)</f>
        <v>0</v>
      </c>
      <c r="K155" s="221" t="s">
        <v>158</v>
      </c>
      <c r="L155" s="44"/>
      <c r="M155" s="226" t="s">
        <v>19</v>
      </c>
      <c r="N155" s="227" t="s">
        <v>40</v>
      </c>
      <c r="O155" s="84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7" t="s">
        <v>160</v>
      </c>
      <c r="AT155" s="217" t="s">
        <v>162</v>
      </c>
      <c r="AU155" s="217" t="s">
        <v>76</v>
      </c>
      <c r="AY155" s="17" t="s">
        <v>153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7" t="s">
        <v>76</v>
      </c>
      <c r="BK155" s="218">
        <f>ROUND(I155*H155,2)</f>
        <v>0</v>
      </c>
      <c r="BL155" s="17" t="s">
        <v>160</v>
      </c>
      <c r="BM155" s="217" t="s">
        <v>414</v>
      </c>
    </row>
    <row r="156" s="2" customFormat="1">
      <c r="A156" s="38"/>
      <c r="B156" s="39"/>
      <c r="C156" s="219" t="s">
        <v>415</v>
      </c>
      <c r="D156" s="219" t="s">
        <v>162</v>
      </c>
      <c r="E156" s="220" t="s">
        <v>416</v>
      </c>
      <c r="F156" s="221" t="s">
        <v>417</v>
      </c>
      <c r="G156" s="222" t="s">
        <v>169</v>
      </c>
      <c r="H156" s="223">
        <v>1</v>
      </c>
      <c r="I156" s="224"/>
      <c r="J156" s="225">
        <f>ROUND(I156*H156,2)</f>
        <v>0</v>
      </c>
      <c r="K156" s="221" t="s">
        <v>158</v>
      </c>
      <c r="L156" s="44"/>
      <c r="M156" s="226" t="s">
        <v>19</v>
      </c>
      <c r="N156" s="227" t="s">
        <v>40</v>
      </c>
      <c r="O156" s="84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7" t="s">
        <v>160</v>
      </c>
      <c r="AT156" s="217" t="s">
        <v>162</v>
      </c>
      <c r="AU156" s="217" t="s">
        <v>76</v>
      </c>
      <c r="AY156" s="17" t="s">
        <v>153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7" t="s">
        <v>76</v>
      </c>
      <c r="BK156" s="218">
        <f>ROUND(I156*H156,2)</f>
        <v>0</v>
      </c>
      <c r="BL156" s="17" t="s">
        <v>160</v>
      </c>
      <c r="BM156" s="217" t="s">
        <v>418</v>
      </c>
    </row>
    <row r="157" s="2" customFormat="1">
      <c r="A157" s="38"/>
      <c r="B157" s="39"/>
      <c r="C157" s="219" t="s">
        <v>182</v>
      </c>
      <c r="D157" s="219" t="s">
        <v>162</v>
      </c>
      <c r="E157" s="220" t="s">
        <v>419</v>
      </c>
      <c r="F157" s="221" t="s">
        <v>420</v>
      </c>
      <c r="G157" s="222" t="s">
        <v>169</v>
      </c>
      <c r="H157" s="223">
        <v>1</v>
      </c>
      <c r="I157" s="224"/>
      <c r="J157" s="225">
        <f>ROUND(I157*H157,2)</f>
        <v>0</v>
      </c>
      <c r="K157" s="221" t="s">
        <v>158</v>
      </c>
      <c r="L157" s="44"/>
      <c r="M157" s="226" t="s">
        <v>19</v>
      </c>
      <c r="N157" s="227" t="s">
        <v>40</v>
      </c>
      <c r="O157" s="84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7" t="s">
        <v>160</v>
      </c>
      <c r="AT157" s="217" t="s">
        <v>162</v>
      </c>
      <c r="AU157" s="217" t="s">
        <v>76</v>
      </c>
      <c r="AY157" s="17" t="s">
        <v>153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7" t="s">
        <v>76</v>
      </c>
      <c r="BK157" s="218">
        <f>ROUND(I157*H157,2)</f>
        <v>0</v>
      </c>
      <c r="BL157" s="17" t="s">
        <v>160</v>
      </c>
      <c r="BM157" s="217" t="s">
        <v>421</v>
      </c>
    </row>
    <row r="158" s="2" customFormat="1" ht="66.75" customHeight="1">
      <c r="A158" s="38"/>
      <c r="B158" s="39"/>
      <c r="C158" s="219" t="s">
        <v>422</v>
      </c>
      <c r="D158" s="219" t="s">
        <v>162</v>
      </c>
      <c r="E158" s="220" t="s">
        <v>423</v>
      </c>
      <c r="F158" s="221" t="s">
        <v>424</v>
      </c>
      <c r="G158" s="222" t="s">
        <v>169</v>
      </c>
      <c r="H158" s="223">
        <v>1</v>
      </c>
      <c r="I158" s="224"/>
      <c r="J158" s="225">
        <f>ROUND(I158*H158,2)</f>
        <v>0</v>
      </c>
      <c r="K158" s="221" t="s">
        <v>158</v>
      </c>
      <c r="L158" s="44"/>
      <c r="M158" s="226" t="s">
        <v>19</v>
      </c>
      <c r="N158" s="227" t="s">
        <v>40</v>
      </c>
      <c r="O158" s="84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7" t="s">
        <v>160</v>
      </c>
      <c r="AT158" s="217" t="s">
        <v>162</v>
      </c>
      <c r="AU158" s="217" t="s">
        <v>76</v>
      </c>
      <c r="AY158" s="17" t="s">
        <v>153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7" t="s">
        <v>76</v>
      </c>
      <c r="BK158" s="218">
        <f>ROUND(I158*H158,2)</f>
        <v>0</v>
      </c>
      <c r="BL158" s="17" t="s">
        <v>160</v>
      </c>
      <c r="BM158" s="217" t="s">
        <v>425</v>
      </c>
    </row>
    <row r="159" s="2" customFormat="1">
      <c r="A159" s="38"/>
      <c r="B159" s="39"/>
      <c r="C159" s="219" t="s">
        <v>426</v>
      </c>
      <c r="D159" s="219" t="s">
        <v>162</v>
      </c>
      <c r="E159" s="220" t="s">
        <v>427</v>
      </c>
      <c r="F159" s="221" t="s">
        <v>428</v>
      </c>
      <c r="G159" s="222" t="s">
        <v>169</v>
      </c>
      <c r="H159" s="223">
        <v>1</v>
      </c>
      <c r="I159" s="224"/>
      <c r="J159" s="225">
        <f>ROUND(I159*H159,2)</f>
        <v>0</v>
      </c>
      <c r="K159" s="221" t="s">
        <v>19</v>
      </c>
      <c r="L159" s="44"/>
      <c r="M159" s="226" t="s">
        <v>19</v>
      </c>
      <c r="N159" s="227" t="s">
        <v>40</v>
      </c>
      <c r="O159" s="84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7" t="s">
        <v>160</v>
      </c>
      <c r="AT159" s="217" t="s">
        <v>162</v>
      </c>
      <c r="AU159" s="217" t="s">
        <v>76</v>
      </c>
      <c r="AY159" s="17" t="s">
        <v>153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7" t="s">
        <v>76</v>
      </c>
      <c r="BK159" s="218">
        <f>ROUND(I159*H159,2)</f>
        <v>0</v>
      </c>
      <c r="BL159" s="17" t="s">
        <v>160</v>
      </c>
      <c r="BM159" s="217" t="s">
        <v>429</v>
      </c>
    </row>
    <row r="160" s="2" customFormat="1">
      <c r="A160" s="38"/>
      <c r="B160" s="39"/>
      <c r="C160" s="219" t="s">
        <v>430</v>
      </c>
      <c r="D160" s="219" t="s">
        <v>162</v>
      </c>
      <c r="E160" s="220" t="s">
        <v>431</v>
      </c>
      <c r="F160" s="221" t="s">
        <v>432</v>
      </c>
      <c r="G160" s="222" t="s">
        <v>169</v>
      </c>
      <c r="H160" s="223">
        <v>1</v>
      </c>
      <c r="I160" s="224"/>
      <c r="J160" s="225">
        <f>ROUND(I160*H160,2)</f>
        <v>0</v>
      </c>
      <c r="K160" s="221" t="s">
        <v>158</v>
      </c>
      <c r="L160" s="44"/>
      <c r="M160" s="226" t="s">
        <v>19</v>
      </c>
      <c r="N160" s="227" t="s">
        <v>40</v>
      </c>
      <c r="O160" s="84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7" t="s">
        <v>160</v>
      </c>
      <c r="AT160" s="217" t="s">
        <v>162</v>
      </c>
      <c r="AU160" s="217" t="s">
        <v>76</v>
      </c>
      <c r="AY160" s="17" t="s">
        <v>153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7" t="s">
        <v>76</v>
      </c>
      <c r="BK160" s="218">
        <f>ROUND(I160*H160,2)</f>
        <v>0</v>
      </c>
      <c r="BL160" s="17" t="s">
        <v>160</v>
      </c>
      <c r="BM160" s="217" t="s">
        <v>433</v>
      </c>
    </row>
    <row r="161" s="2" customFormat="1">
      <c r="A161" s="38"/>
      <c r="B161" s="39"/>
      <c r="C161" s="219" t="s">
        <v>434</v>
      </c>
      <c r="D161" s="219" t="s">
        <v>162</v>
      </c>
      <c r="E161" s="220" t="s">
        <v>435</v>
      </c>
      <c r="F161" s="221" t="s">
        <v>436</v>
      </c>
      <c r="G161" s="222" t="s">
        <v>169</v>
      </c>
      <c r="H161" s="223">
        <v>1</v>
      </c>
      <c r="I161" s="224"/>
      <c r="J161" s="225">
        <f>ROUND(I161*H161,2)</f>
        <v>0</v>
      </c>
      <c r="K161" s="221" t="s">
        <v>158</v>
      </c>
      <c r="L161" s="44"/>
      <c r="M161" s="226" t="s">
        <v>19</v>
      </c>
      <c r="N161" s="227" t="s">
        <v>40</v>
      </c>
      <c r="O161" s="84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7" t="s">
        <v>160</v>
      </c>
      <c r="AT161" s="217" t="s">
        <v>162</v>
      </c>
      <c r="AU161" s="217" t="s">
        <v>76</v>
      </c>
      <c r="AY161" s="17" t="s">
        <v>153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7" t="s">
        <v>76</v>
      </c>
      <c r="BK161" s="218">
        <f>ROUND(I161*H161,2)</f>
        <v>0</v>
      </c>
      <c r="BL161" s="17" t="s">
        <v>160</v>
      </c>
      <c r="BM161" s="217" t="s">
        <v>437</v>
      </c>
    </row>
    <row r="162" s="2" customFormat="1">
      <c r="A162" s="38"/>
      <c r="B162" s="39"/>
      <c r="C162" s="219" t="s">
        <v>438</v>
      </c>
      <c r="D162" s="219" t="s">
        <v>162</v>
      </c>
      <c r="E162" s="220" t="s">
        <v>439</v>
      </c>
      <c r="F162" s="221" t="s">
        <v>440</v>
      </c>
      <c r="G162" s="222" t="s">
        <v>169</v>
      </c>
      <c r="H162" s="223">
        <v>1</v>
      </c>
      <c r="I162" s="224"/>
      <c r="J162" s="225">
        <f>ROUND(I162*H162,2)</f>
        <v>0</v>
      </c>
      <c r="K162" s="221" t="s">
        <v>158</v>
      </c>
      <c r="L162" s="44"/>
      <c r="M162" s="226" t="s">
        <v>19</v>
      </c>
      <c r="N162" s="227" t="s">
        <v>40</v>
      </c>
      <c r="O162" s="84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7" t="s">
        <v>160</v>
      </c>
      <c r="AT162" s="217" t="s">
        <v>162</v>
      </c>
      <c r="AU162" s="217" t="s">
        <v>76</v>
      </c>
      <c r="AY162" s="17" t="s">
        <v>153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7" t="s">
        <v>76</v>
      </c>
      <c r="BK162" s="218">
        <f>ROUND(I162*H162,2)</f>
        <v>0</v>
      </c>
      <c r="BL162" s="17" t="s">
        <v>160</v>
      </c>
      <c r="BM162" s="217" t="s">
        <v>441</v>
      </c>
    </row>
    <row r="163" s="2" customFormat="1" ht="33" customHeight="1">
      <c r="A163" s="38"/>
      <c r="B163" s="39"/>
      <c r="C163" s="219" t="s">
        <v>442</v>
      </c>
      <c r="D163" s="219" t="s">
        <v>162</v>
      </c>
      <c r="E163" s="220" t="s">
        <v>443</v>
      </c>
      <c r="F163" s="221" t="s">
        <v>444</v>
      </c>
      <c r="G163" s="222" t="s">
        <v>169</v>
      </c>
      <c r="H163" s="223">
        <v>1</v>
      </c>
      <c r="I163" s="224"/>
      <c r="J163" s="225">
        <f>ROUND(I163*H163,2)</f>
        <v>0</v>
      </c>
      <c r="K163" s="221" t="s">
        <v>158</v>
      </c>
      <c r="L163" s="44"/>
      <c r="M163" s="226" t="s">
        <v>19</v>
      </c>
      <c r="N163" s="227" t="s">
        <v>40</v>
      </c>
      <c r="O163" s="84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7" t="s">
        <v>160</v>
      </c>
      <c r="AT163" s="217" t="s">
        <v>162</v>
      </c>
      <c r="AU163" s="217" t="s">
        <v>76</v>
      </c>
      <c r="AY163" s="17" t="s">
        <v>153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7" t="s">
        <v>76</v>
      </c>
      <c r="BK163" s="218">
        <f>ROUND(I163*H163,2)</f>
        <v>0</v>
      </c>
      <c r="BL163" s="17" t="s">
        <v>160</v>
      </c>
      <c r="BM163" s="217" t="s">
        <v>445</v>
      </c>
    </row>
    <row r="164" s="2" customFormat="1" ht="44.25" customHeight="1">
      <c r="A164" s="38"/>
      <c r="B164" s="39"/>
      <c r="C164" s="219" t="s">
        <v>446</v>
      </c>
      <c r="D164" s="219" t="s">
        <v>162</v>
      </c>
      <c r="E164" s="220" t="s">
        <v>447</v>
      </c>
      <c r="F164" s="221" t="s">
        <v>448</v>
      </c>
      <c r="G164" s="222" t="s">
        <v>169</v>
      </c>
      <c r="H164" s="223">
        <v>1</v>
      </c>
      <c r="I164" s="224"/>
      <c r="J164" s="225">
        <f>ROUND(I164*H164,2)</f>
        <v>0</v>
      </c>
      <c r="K164" s="221" t="s">
        <v>158</v>
      </c>
      <c r="L164" s="44"/>
      <c r="M164" s="226" t="s">
        <v>19</v>
      </c>
      <c r="N164" s="227" t="s">
        <v>40</v>
      </c>
      <c r="O164" s="84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7" t="s">
        <v>160</v>
      </c>
      <c r="AT164" s="217" t="s">
        <v>162</v>
      </c>
      <c r="AU164" s="217" t="s">
        <v>76</v>
      </c>
      <c r="AY164" s="17" t="s">
        <v>153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7" t="s">
        <v>76</v>
      </c>
      <c r="BK164" s="218">
        <f>ROUND(I164*H164,2)</f>
        <v>0</v>
      </c>
      <c r="BL164" s="17" t="s">
        <v>160</v>
      </c>
      <c r="BM164" s="217" t="s">
        <v>449</v>
      </c>
    </row>
    <row r="165" s="11" customFormat="1" ht="25.92" customHeight="1">
      <c r="A165" s="11"/>
      <c r="B165" s="191"/>
      <c r="C165" s="192"/>
      <c r="D165" s="193" t="s">
        <v>68</v>
      </c>
      <c r="E165" s="194" t="s">
        <v>450</v>
      </c>
      <c r="F165" s="194" t="s">
        <v>451</v>
      </c>
      <c r="G165" s="192"/>
      <c r="H165" s="192"/>
      <c r="I165" s="195"/>
      <c r="J165" s="196">
        <f>BK165</f>
        <v>0</v>
      </c>
      <c r="K165" s="192"/>
      <c r="L165" s="197"/>
      <c r="M165" s="198"/>
      <c r="N165" s="199"/>
      <c r="O165" s="199"/>
      <c r="P165" s="200">
        <f>SUM(P166:P169)</f>
        <v>0</v>
      </c>
      <c r="Q165" s="199"/>
      <c r="R165" s="200">
        <f>SUM(R166:R169)</f>
        <v>0</v>
      </c>
      <c r="S165" s="199"/>
      <c r="T165" s="201">
        <f>SUM(T166:T169)</f>
        <v>0</v>
      </c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R165" s="202" t="s">
        <v>76</v>
      </c>
      <c r="AT165" s="203" t="s">
        <v>68</v>
      </c>
      <c r="AU165" s="203" t="s">
        <v>69</v>
      </c>
      <c r="AY165" s="202" t="s">
        <v>153</v>
      </c>
      <c r="BK165" s="204">
        <f>SUM(BK166:BK169)</f>
        <v>0</v>
      </c>
    </row>
    <row r="166" s="2" customFormat="1" ht="66.75" customHeight="1">
      <c r="A166" s="38"/>
      <c r="B166" s="39"/>
      <c r="C166" s="219" t="s">
        <v>452</v>
      </c>
      <c r="D166" s="219" t="s">
        <v>162</v>
      </c>
      <c r="E166" s="220" t="s">
        <v>453</v>
      </c>
      <c r="F166" s="221" t="s">
        <v>454</v>
      </c>
      <c r="G166" s="222" t="s">
        <v>455</v>
      </c>
      <c r="H166" s="223">
        <v>4</v>
      </c>
      <c r="I166" s="224"/>
      <c r="J166" s="225">
        <f>ROUND(I166*H166,2)</f>
        <v>0</v>
      </c>
      <c r="K166" s="221" t="s">
        <v>158</v>
      </c>
      <c r="L166" s="44"/>
      <c r="M166" s="226" t="s">
        <v>19</v>
      </c>
      <c r="N166" s="227" t="s">
        <v>40</v>
      </c>
      <c r="O166" s="84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7" t="s">
        <v>199</v>
      </c>
      <c r="AT166" s="217" t="s">
        <v>162</v>
      </c>
      <c r="AU166" s="217" t="s">
        <v>76</v>
      </c>
      <c r="AY166" s="17" t="s">
        <v>153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7" t="s">
        <v>76</v>
      </c>
      <c r="BK166" s="218">
        <f>ROUND(I166*H166,2)</f>
        <v>0</v>
      </c>
      <c r="BL166" s="17" t="s">
        <v>199</v>
      </c>
      <c r="BM166" s="217" t="s">
        <v>456</v>
      </c>
    </row>
    <row r="167" s="2" customFormat="1">
      <c r="A167" s="38"/>
      <c r="B167" s="39"/>
      <c r="C167" s="40"/>
      <c r="D167" s="228" t="s">
        <v>313</v>
      </c>
      <c r="E167" s="40"/>
      <c r="F167" s="229" t="s">
        <v>457</v>
      </c>
      <c r="G167" s="40"/>
      <c r="H167" s="40"/>
      <c r="I167" s="230"/>
      <c r="J167" s="40"/>
      <c r="K167" s="40"/>
      <c r="L167" s="44"/>
      <c r="M167" s="231"/>
      <c r="N167" s="232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313</v>
      </c>
      <c r="AU167" s="17" t="s">
        <v>76</v>
      </c>
    </row>
    <row r="168" s="2" customFormat="1" ht="44.25" customHeight="1">
      <c r="A168" s="38"/>
      <c r="B168" s="39"/>
      <c r="C168" s="219" t="s">
        <v>458</v>
      </c>
      <c r="D168" s="219" t="s">
        <v>162</v>
      </c>
      <c r="E168" s="220" t="s">
        <v>459</v>
      </c>
      <c r="F168" s="221" t="s">
        <v>460</v>
      </c>
      <c r="G168" s="222" t="s">
        <v>455</v>
      </c>
      <c r="H168" s="223">
        <v>2</v>
      </c>
      <c r="I168" s="224"/>
      <c r="J168" s="225">
        <f>ROUND(I168*H168,2)</f>
        <v>0</v>
      </c>
      <c r="K168" s="221" t="s">
        <v>158</v>
      </c>
      <c r="L168" s="44"/>
      <c r="M168" s="226" t="s">
        <v>19</v>
      </c>
      <c r="N168" s="227" t="s">
        <v>40</v>
      </c>
      <c r="O168" s="84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7" t="s">
        <v>199</v>
      </c>
      <c r="AT168" s="217" t="s">
        <v>162</v>
      </c>
      <c r="AU168" s="217" t="s">
        <v>76</v>
      </c>
      <c r="AY168" s="17" t="s">
        <v>153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7" t="s">
        <v>76</v>
      </c>
      <c r="BK168" s="218">
        <f>ROUND(I168*H168,2)</f>
        <v>0</v>
      </c>
      <c r="BL168" s="17" t="s">
        <v>199</v>
      </c>
      <c r="BM168" s="217" t="s">
        <v>461</v>
      </c>
    </row>
    <row r="169" s="2" customFormat="1" ht="44.25" customHeight="1">
      <c r="A169" s="38"/>
      <c r="B169" s="39"/>
      <c r="C169" s="219" t="s">
        <v>462</v>
      </c>
      <c r="D169" s="219" t="s">
        <v>162</v>
      </c>
      <c r="E169" s="220" t="s">
        <v>463</v>
      </c>
      <c r="F169" s="221" t="s">
        <v>464</v>
      </c>
      <c r="G169" s="222" t="s">
        <v>169</v>
      </c>
      <c r="H169" s="223">
        <v>2</v>
      </c>
      <c r="I169" s="224"/>
      <c r="J169" s="225">
        <f>ROUND(I169*H169,2)</f>
        <v>0</v>
      </c>
      <c r="K169" s="221" t="s">
        <v>158</v>
      </c>
      <c r="L169" s="44"/>
      <c r="M169" s="233" t="s">
        <v>19</v>
      </c>
      <c r="N169" s="234" t="s">
        <v>40</v>
      </c>
      <c r="O169" s="235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7" t="s">
        <v>199</v>
      </c>
      <c r="AT169" s="217" t="s">
        <v>162</v>
      </c>
      <c r="AU169" s="217" t="s">
        <v>76</v>
      </c>
      <c r="AY169" s="17" t="s">
        <v>153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7" t="s">
        <v>76</v>
      </c>
      <c r="BK169" s="218">
        <f>ROUND(I169*H169,2)</f>
        <v>0</v>
      </c>
      <c r="BL169" s="17" t="s">
        <v>199</v>
      </c>
      <c r="BM169" s="217" t="s">
        <v>465</v>
      </c>
    </row>
    <row r="170" s="2" customFormat="1" ht="6.96" customHeight="1">
      <c r="A170" s="38"/>
      <c r="B170" s="59"/>
      <c r="C170" s="60"/>
      <c r="D170" s="60"/>
      <c r="E170" s="60"/>
      <c r="F170" s="60"/>
      <c r="G170" s="60"/>
      <c r="H170" s="60"/>
      <c r="I170" s="60"/>
      <c r="J170" s="60"/>
      <c r="K170" s="60"/>
      <c r="L170" s="44"/>
      <c r="M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</row>
  </sheetData>
  <sheetProtection sheet="1" autoFilter="0" formatColumns="0" formatRows="0" objects="1" scenarios="1" spinCount="100000" saltValue="WFYSSYqjH1oq4WV9SGjQm3orPgwbCryQ0cNrP8v4ZS8sK2U68NCADMjh63tyZ0l9ygNLMe/KFc2yfxZ3wcnL5g==" hashValue="qWi0outbeXwIcGbQPk/49fAg0SFdFJpas5Ytk0cEn7B7rmtVdFmf7VbNUO3on/gVlvRR7gDqtVnpofDEBwTJ2Q==" algorithmName="SHA-512" password="CC35"/>
  <autoFilter ref="C88:K16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126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zakázky'!K6</f>
        <v>Oprava zabezpečení a výstroje trati Nepomuk – Blatná</v>
      </c>
      <c r="F7" s="142"/>
      <c r="G7" s="142"/>
      <c r="H7" s="142"/>
      <c r="L7" s="20"/>
    </row>
    <row r="8" s="1" customFormat="1" ht="12" customHeight="1">
      <c r="B8" s="20"/>
      <c r="D8" s="142" t="s">
        <v>127</v>
      </c>
      <c r="L8" s="20"/>
    </row>
    <row r="9" s="2" customFormat="1" ht="16.5" customHeight="1">
      <c r="A9" s="38"/>
      <c r="B9" s="44"/>
      <c r="C9" s="38"/>
      <c r="D9" s="38"/>
      <c r="E9" s="143" t="s">
        <v>128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129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466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zakázky'!AN8</f>
        <v>20. 1. 2021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zakázky'!AN10="","",'Rekapitulace zakázky'!AN10)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zakázky'!E11="","",'Rekapitulace zakázky'!E11)</f>
        <v xml:space="preserve"> </v>
      </c>
      <c r="F17" s="38"/>
      <c r="G17" s="38"/>
      <c r="H17" s="38"/>
      <c r="I17" s="142" t="s">
        <v>27</v>
      </c>
      <c r="J17" s="133" t="str">
        <f>IF('Rekapitulace zakázky'!AN11="","",'Rekapitulace zakázky'!AN11)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zakázky'!AN13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2" t="s">
        <v>27</v>
      </c>
      <c r="J20" s="33" t="str">
        <f>'Rekapitulace zakázky'!AN14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zakázky'!AN16="","",'Rekapitulace zakázky'!AN16)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2" t="s">
        <v>27</v>
      </c>
      <c r="J23" s="133" t="str">
        <f>IF('Rekapitulace zakázky'!AN17="","",'Rekapitulace zakázky'!AN17)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tr">
        <f>IF('Rekapitulace zakázky'!AN19="","",'Rekapitulace zakázky'!AN19)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zakázky'!E20="","",'Rekapitulace zakázky'!E20)</f>
        <v xml:space="preserve"> </v>
      </c>
      <c r="F26" s="38"/>
      <c r="G26" s="38"/>
      <c r="H26" s="38"/>
      <c r="I26" s="142" t="s">
        <v>27</v>
      </c>
      <c r="J26" s="133" t="str">
        <f>IF('Rekapitulace zakázky'!AN20="","",'Rekapitulace zakázky'!AN20)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33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35</v>
      </c>
      <c r="E32" s="38"/>
      <c r="F32" s="38"/>
      <c r="G32" s="38"/>
      <c r="H32" s="38"/>
      <c r="I32" s="38"/>
      <c r="J32" s="153">
        <f>ROUND(J88,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37</v>
      </c>
      <c r="G34" s="38"/>
      <c r="H34" s="38"/>
      <c r="I34" s="154" t="s">
        <v>36</v>
      </c>
      <c r="J34" s="154" t="s">
        <v>38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39</v>
      </c>
      <c r="E35" s="142" t="s">
        <v>40</v>
      </c>
      <c r="F35" s="156">
        <f>ROUND((SUM(BE88:BE134)),  2)</f>
        <v>0</v>
      </c>
      <c r="G35" s="38"/>
      <c r="H35" s="38"/>
      <c r="I35" s="157">
        <v>0.20999999999999999</v>
      </c>
      <c r="J35" s="156">
        <f>ROUND(((SUM(BE88:BE134))*I35),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41</v>
      </c>
      <c r="F36" s="156">
        <f>ROUND((SUM(BF88:BF134)),  2)</f>
        <v>0</v>
      </c>
      <c r="G36" s="38"/>
      <c r="H36" s="38"/>
      <c r="I36" s="157">
        <v>0.14999999999999999</v>
      </c>
      <c r="J36" s="156">
        <f>ROUND(((SUM(BF88:BF134))*I36),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56">
        <f>ROUND((SUM(BG88:BG134)),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43</v>
      </c>
      <c r="F38" s="156">
        <f>ROUND((SUM(BH88:BH134)),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44</v>
      </c>
      <c r="F39" s="156">
        <f>ROUND((SUM(BI88:BI134)),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45</v>
      </c>
      <c r="E41" s="160"/>
      <c r="F41" s="160"/>
      <c r="G41" s="161" t="s">
        <v>46</v>
      </c>
      <c r="H41" s="162" t="s">
        <v>47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131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zabezpečení a výstroje trati Nepomuk – Blatná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127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128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129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PS 01.2 - Doplnění zařízení do PZS P1303 Třebčice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20. 1. 2021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132</v>
      </c>
      <c r="D61" s="171"/>
      <c r="E61" s="171"/>
      <c r="F61" s="171"/>
      <c r="G61" s="171"/>
      <c r="H61" s="171"/>
      <c r="I61" s="171"/>
      <c r="J61" s="172" t="s">
        <v>133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67</v>
      </c>
      <c r="D63" s="40"/>
      <c r="E63" s="40"/>
      <c r="F63" s="40"/>
      <c r="G63" s="40"/>
      <c r="H63" s="40"/>
      <c r="I63" s="40"/>
      <c r="J63" s="102">
        <f>J88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134</v>
      </c>
    </row>
    <row r="64" s="9" customFormat="1" ht="24.96" customHeight="1">
      <c r="A64" s="9"/>
      <c r="B64" s="174"/>
      <c r="C64" s="175"/>
      <c r="D64" s="176" t="s">
        <v>467</v>
      </c>
      <c r="E64" s="177"/>
      <c r="F64" s="177"/>
      <c r="G64" s="177"/>
      <c r="H64" s="177"/>
      <c r="I64" s="177"/>
      <c r="J64" s="178">
        <f>J89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4"/>
      <c r="C65" s="175"/>
      <c r="D65" s="176" t="s">
        <v>468</v>
      </c>
      <c r="E65" s="177"/>
      <c r="F65" s="177"/>
      <c r="G65" s="177"/>
      <c r="H65" s="177"/>
      <c r="I65" s="177"/>
      <c r="J65" s="178">
        <f>J123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4"/>
      <c r="C66" s="175"/>
      <c r="D66" s="176" t="s">
        <v>469</v>
      </c>
      <c r="E66" s="177"/>
      <c r="F66" s="177"/>
      <c r="G66" s="177"/>
      <c r="H66" s="177"/>
      <c r="I66" s="177"/>
      <c r="J66" s="178">
        <f>J130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139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169" t="str">
        <f>E7</f>
        <v>Oprava zabezpečení a výstroje trati Nepomuk – Blatná</v>
      </c>
      <c r="F76" s="32"/>
      <c r="G76" s="32"/>
      <c r="H76" s="32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1" customFormat="1" ht="12" customHeight="1">
      <c r="B77" s="21"/>
      <c r="C77" s="32" t="s">
        <v>127</v>
      </c>
      <c r="D77" s="22"/>
      <c r="E77" s="22"/>
      <c r="F77" s="22"/>
      <c r="G77" s="22"/>
      <c r="H77" s="22"/>
      <c r="I77" s="22"/>
      <c r="J77" s="22"/>
      <c r="K77" s="22"/>
      <c r="L77" s="20"/>
    </row>
    <row r="78" s="2" customFormat="1" ht="16.5" customHeight="1">
      <c r="A78" s="38"/>
      <c r="B78" s="39"/>
      <c r="C78" s="40"/>
      <c r="D78" s="40"/>
      <c r="E78" s="169" t="s">
        <v>128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129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E11</f>
        <v>PS 01.2 - Doplnění zařízení do PZS P1303 Třebčice</v>
      </c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F14</f>
        <v xml:space="preserve"> </v>
      </c>
      <c r="G82" s="40"/>
      <c r="H82" s="40"/>
      <c r="I82" s="32" t="s">
        <v>23</v>
      </c>
      <c r="J82" s="72" t="str">
        <f>IF(J14="","",J14)</f>
        <v>20. 1. 2021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E17</f>
        <v xml:space="preserve"> </v>
      </c>
      <c r="G84" s="40"/>
      <c r="H84" s="40"/>
      <c r="I84" s="32" t="s">
        <v>30</v>
      </c>
      <c r="J84" s="36" t="str">
        <f>E23</f>
        <v xml:space="preserve"> 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28</v>
      </c>
      <c r="D85" s="40"/>
      <c r="E85" s="40"/>
      <c r="F85" s="27" t="str">
        <f>IF(E20="","",E20)</f>
        <v>Vyplň údaj</v>
      </c>
      <c r="G85" s="40"/>
      <c r="H85" s="40"/>
      <c r="I85" s="32" t="s">
        <v>32</v>
      </c>
      <c r="J85" s="36" t="str">
        <f>E26</f>
        <v xml:space="preserve"> 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0" customFormat="1" ht="29.28" customHeight="1">
      <c r="A87" s="180"/>
      <c r="B87" s="181"/>
      <c r="C87" s="182" t="s">
        <v>140</v>
      </c>
      <c r="D87" s="183" t="s">
        <v>54</v>
      </c>
      <c r="E87" s="183" t="s">
        <v>50</v>
      </c>
      <c r="F87" s="183" t="s">
        <v>51</v>
      </c>
      <c r="G87" s="183" t="s">
        <v>141</v>
      </c>
      <c r="H87" s="183" t="s">
        <v>142</v>
      </c>
      <c r="I87" s="183" t="s">
        <v>143</v>
      </c>
      <c r="J87" s="183" t="s">
        <v>133</v>
      </c>
      <c r="K87" s="184" t="s">
        <v>144</v>
      </c>
      <c r="L87" s="185"/>
      <c r="M87" s="92" t="s">
        <v>19</v>
      </c>
      <c r="N87" s="93" t="s">
        <v>39</v>
      </c>
      <c r="O87" s="93" t="s">
        <v>145</v>
      </c>
      <c r="P87" s="93" t="s">
        <v>146</v>
      </c>
      <c r="Q87" s="93" t="s">
        <v>147</v>
      </c>
      <c r="R87" s="93" t="s">
        <v>148</v>
      </c>
      <c r="S87" s="93" t="s">
        <v>149</v>
      </c>
      <c r="T87" s="94" t="s">
        <v>150</v>
      </c>
      <c r="U87" s="180"/>
      <c r="V87" s="180"/>
      <c r="W87" s="180"/>
      <c r="X87" s="180"/>
      <c r="Y87" s="180"/>
      <c r="Z87" s="180"/>
      <c r="AA87" s="180"/>
      <c r="AB87" s="180"/>
      <c r="AC87" s="180"/>
      <c r="AD87" s="180"/>
      <c r="AE87" s="180"/>
    </row>
    <row r="88" s="2" customFormat="1" ht="22.8" customHeight="1">
      <c r="A88" s="38"/>
      <c r="B88" s="39"/>
      <c r="C88" s="99" t="s">
        <v>151</v>
      </c>
      <c r="D88" s="40"/>
      <c r="E88" s="40"/>
      <c r="F88" s="40"/>
      <c r="G88" s="40"/>
      <c r="H88" s="40"/>
      <c r="I88" s="40"/>
      <c r="J88" s="186">
        <f>BK88</f>
        <v>0</v>
      </c>
      <c r="K88" s="40"/>
      <c r="L88" s="44"/>
      <c r="M88" s="95"/>
      <c r="N88" s="187"/>
      <c r="O88" s="96"/>
      <c r="P88" s="188">
        <f>P89+P123+P130</f>
        <v>0</v>
      </c>
      <c r="Q88" s="96"/>
      <c r="R88" s="188">
        <f>R89+R123+R130</f>
        <v>0</v>
      </c>
      <c r="S88" s="96"/>
      <c r="T88" s="189">
        <f>T89+T123+T130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68</v>
      </c>
      <c r="AU88" s="17" t="s">
        <v>134</v>
      </c>
      <c r="BK88" s="190">
        <f>BK89+BK123+BK130</f>
        <v>0</v>
      </c>
    </row>
    <row r="89" s="11" customFormat="1" ht="25.92" customHeight="1">
      <c r="A89" s="11"/>
      <c r="B89" s="191"/>
      <c r="C89" s="192"/>
      <c r="D89" s="193" t="s">
        <v>68</v>
      </c>
      <c r="E89" s="194" t="s">
        <v>102</v>
      </c>
      <c r="F89" s="194" t="s">
        <v>74</v>
      </c>
      <c r="G89" s="192"/>
      <c r="H89" s="192"/>
      <c r="I89" s="195"/>
      <c r="J89" s="196">
        <f>BK89</f>
        <v>0</v>
      </c>
      <c r="K89" s="192"/>
      <c r="L89" s="197"/>
      <c r="M89" s="198"/>
      <c r="N89" s="199"/>
      <c r="O89" s="199"/>
      <c r="P89" s="200">
        <f>SUM(P90:P122)</f>
        <v>0</v>
      </c>
      <c r="Q89" s="199"/>
      <c r="R89" s="200">
        <f>SUM(R90:R122)</f>
        <v>0</v>
      </c>
      <c r="S89" s="199"/>
      <c r="T89" s="201">
        <f>SUM(T90:T122)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202" t="s">
        <v>76</v>
      </c>
      <c r="AT89" s="203" t="s">
        <v>68</v>
      </c>
      <c r="AU89" s="203" t="s">
        <v>69</v>
      </c>
      <c r="AY89" s="202" t="s">
        <v>153</v>
      </c>
      <c r="BK89" s="204">
        <f>SUM(BK90:BK122)</f>
        <v>0</v>
      </c>
    </row>
    <row r="90" s="2" customFormat="1" ht="16.5" customHeight="1">
      <c r="A90" s="38"/>
      <c r="B90" s="39"/>
      <c r="C90" s="205" t="s">
        <v>76</v>
      </c>
      <c r="D90" s="205" t="s">
        <v>154</v>
      </c>
      <c r="E90" s="206" t="s">
        <v>197</v>
      </c>
      <c r="F90" s="207" t="s">
        <v>198</v>
      </c>
      <c r="G90" s="208" t="s">
        <v>169</v>
      </c>
      <c r="H90" s="209">
        <v>1</v>
      </c>
      <c r="I90" s="210"/>
      <c r="J90" s="211">
        <f>ROUND(I90*H90,2)</f>
        <v>0</v>
      </c>
      <c r="K90" s="207" t="s">
        <v>158</v>
      </c>
      <c r="L90" s="212"/>
      <c r="M90" s="213" t="s">
        <v>19</v>
      </c>
      <c r="N90" s="214" t="s">
        <v>40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199</v>
      </c>
      <c r="AT90" s="217" t="s">
        <v>154</v>
      </c>
      <c r="AU90" s="217" t="s">
        <v>76</v>
      </c>
      <c r="AY90" s="17" t="s">
        <v>153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76</v>
      </c>
      <c r="BK90" s="218">
        <f>ROUND(I90*H90,2)</f>
        <v>0</v>
      </c>
      <c r="BL90" s="17" t="s">
        <v>199</v>
      </c>
      <c r="BM90" s="217" t="s">
        <v>470</v>
      </c>
    </row>
    <row r="91" s="2" customFormat="1" ht="16.5" customHeight="1">
      <c r="A91" s="38"/>
      <c r="B91" s="39"/>
      <c r="C91" s="205" t="s">
        <v>78</v>
      </c>
      <c r="D91" s="205" t="s">
        <v>154</v>
      </c>
      <c r="E91" s="206" t="s">
        <v>202</v>
      </c>
      <c r="F91" s="207" t="s">
        <v>203</v>
      </c>
      <c r="G91" s="208" t="s">
        <v>169</v>
      </c>
      <c r="H91" s="209">
        <v>1</v>
      </c>
      <c r="I91" s="210"/>
      <c r="J91" s="211">
        <f>ROUND(I91*H91,2)</f>
        <v>0</v>
      </c>
      <c r="K91" s="207" t="s">
        <v>158</v>
      </c>
      <c r="L91" s="212"/>
      <c r="M91" s="213" t="s">
        <v>19</v>
      </c>
      <c r="N91" s="214" t="s">
        <v>40</v>
      </c>
      <c r="O91" s="84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7" t="s">
        <v>199</v>
      </c>
      <c r="AT91" s="217" t="s">
        <v>154</v>
      </c>
      <c r="AU91" s="217" t="s">
        <v>76</v>
      </c>
      <c r="AY91" s="17" t="s">
        <v>153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7" t="s">
        <v>76</v>
      </c>
      <c r="BK91" s="218">
        <f>ROUND(I91*H91,2)</f>
        <v>0</v>
      </c>
      <c r="BL91" s="17" t="s">
        <v>199</v>
      </c>
      <c r="BM91" s="217" t="s">
        <v>471</v>
      </c>
    </row>
    <row r="92" s="2" customFormat="1" ht="16.5" customHeight="1">
      <c r="A92" s="38"/>
      <c r="B92" s="39"/>
      <c r="C92" s="205" t="s">
        <v>166</v>
      </c>
      <c r="D92" s="205" t="s">
        <v>154</v>
      </c>
      <c r="E92" s="206" t="s">
        <v>206</v>
      </c>
      <c r="F92" s="207" t="s">
        <v>207</v>
      </c>
      <c r="G92" s="208" t="s">
        <v>169</v>
      </c>
      <c r="H92" s="209">
        <v>1</v>
      </c>
      <c r="I92" s="210"/>
      <c r="J92" s="211">
        <f>ROUND(I92*H92,2)</f>
        <v>0</v>
      </c>
      <c r="K92" s="207" t="s">
        <v>158</v>
      </c>
      <c r="L92" s="212"/>
      <c r="M92" s="213" t="s">
        <v>19</v>
      </c>
      <c r="N92" s="214" t="s">
        <v>40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177</v>
      </c>
      <c r="AT92" s="217" t="s">
        <v>154</v>
      </c>
      <c r="AU92" s="217" t="s">
        <v>76</v>
      </c>
      <c r="AY92" s="17" t="s">
        <v>153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76</v>
      </c>
      <c r="BK92" s="218">
        <f>ROUND(I92*H92,2)</f>
        <v>0</v>
      </c>
      <c r="BL92" s="17" t="s">
        <v>177</v>
      </c>
      <c r="BM92" s="217" t="s">
        <v>472</v>
      </c>
    </row>
    <row r="93" s="2" customFormat="1" ht="16.5" customHeight="1">
      <c r="A93" s="38"/>
      <c r="B93" s="39"/>
      <c r="C93" s="205" t="s">
        <v>160</v>
      </c>
      <c r="D93" s="205" t="s">
        <v>154</v>
      </c>
      <c r="E93" s="206" t="s">
        <v>210</v>
      </c>
      <c r="F93" s="207" t="s">
        <v>211</v>
      </c>
      <c r="G93" s="208" t="s">
        <v>169</v>
      </c>
      <c r="H93" s="209">
        <v>2</v>
      </c>
      <c r="I93" s="210"/>
      <c r="J93" s="211">
        <f>ROUND(I93*H93,2)</f>
        <v>0</v>
      </c>
      <c r="K93" s="207" t="s">
        <v>158</v>
      </c>
      <c r="L93" s="212"/>
      <c r="M93" s="213" t="s">
        <v>19</v>
      </c>
      <c r="N93" s="214" t="s">
        <v>40</v>
      </c>
      <c r="O93" s="84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7" t="s">
        <v>199</v>
      </c>
      <c r="AT93" s="217" t="s">
        <v>154</v>
      </c>
      <c r="AU93" s="217" t="s">
        <v>76</v>
      </c>
      <c r="AY93" s="17" t="s">
        <v>153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7" t="s">
        <v>76</v>
      </c>
      <c r="BK93" s="218">
        <f>ROUND(I93*H93,2)</f>
        <v>0</v>
      </c>
      <c r="BL93" s="17" t="s">
        <v>199</v>
      </c>
      <c r="BM93" s="217" t="s">
        <v>473</v>
      </c>
    </row>
    <row r="94" s="2" customFormat="1" ht="16.5" customHeight="1">
      <c r="A94" s="38"/>
      <c r="B94" s="39"/>
      <c r="C94" s="205" t="s">
        <v>174</v>
      </c>
      <c r="D94" s="205" t="s">
        <v>154</v>
      </c>
      <c r="E94" s="206" t="s">
        <v>214</v>
      </c>
      <c r="F94" s="207" t="s">
        <v>215</v>
      </c>
      <c r="G94" s="208" t="s">
        <v>169</v>
      </c>
      <c r="H94" s="209">
        <v>1</v>
      </c>
      <c r="I94" s="210"/>
      <c r="J94" s="211">
        <f>ROUND(I94*H94,2)</f>
        <v>0</v>
      </c>
      <c r="K94" s="207" t="s">
        <v>158</v>
      </c>
      <c r="L94" s="212"/>
      <c r="M94" s="213" t="s">
        <v>19</v>
      </c>
      <c r="N94" s="214" t="s">
        <v>40</v>
      </c>
      <c r="O94" s="84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199</v>
      </c>
      <c r="AT94" s="217" t="s">
        <v>154</v>
      </c>
      <c r="AU94" s="217" t="s">
        <v>76</v>
      </c>
      <c r="AY94" s="17" t="s">
        <v>153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76</v>
      </c>
      <c r="BK94" s="218">
        <f>ROUND(I94*H94,2)</f>
        <v>0</v>
      </c>
      <c r="BL94" s="17" t="s">
        <v>199</v>
      </c>
      <c r="BM94" s="217" t="s">
        <v>474</v>
      </c>
    </row>
    <row r="95" s="2" customFormat="1" ht="16.5" customHeight="1">
      <c r="A95" s="38"/>
      <c r="B95" s="39"/>
      <c r="C95" s="205" t="s">
        <v>179</v>
      </c>
      <c r="D95" s="205" t="s">
        <v>154</v>
      </c>
      <c r="E95" s="206" t="s">
        <v>217</v>
      </c>
      <c r="F95" s="207" t="s">
        <v>218</v>
      </c>
      <c r="G95" s="208" t="s">
        <v>169</v>
      </c>
      <c r="H95" s="209">
        <v>1</v>
      </c>
      <c r="I95" s="210"/>
      <c r="J95" s="211">
        <f>ROUND(I95*H95,2)</f>
        <v>0</v>
      </c>
      <c r="K95" s="207" t="s">
        <v>158</v>
      </c>
      <c r="L95" s="212"/>
      <c r="M95" s="213" t="s">
        <v>19</v>
      </c>
      <c r="N95" s="214" t="s">
        <v>40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177</v>
      </c>
      <c r="AT95" s="217" t="s">
        <v>154</v>
      </c>
      <c r="AU95" s="217" t="s">
        <v>76</v>
      </c>
      <c r="AY95" s="17" t="s">
        <v>153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76</v>
      </c>
      <c r="BK95" s="218">
        <f>ROUND(I95*H95,2)</f>
        <v>0</v>
      </c>
      <c r="BL95" s="17" t="s">
        <v>177</v>
      </c>
      <c r="BM95" s="217" t="s">
        <v>475</v>
      </c>
    </row>
    <row r="96" s="2" customFormat="1" ht="16.5" customHeight="1">
      <c r="A96" s="38"/>
      <c r="B96" s="39"/>
      <c r="C96" s="205" t="s">
        <v>184</v>
      </c>
      <c r="D96" s="205" t="s">
        <v>154</v>
      </c>
      <c r="E96" s="206" t="s">
        <v>221</v>
      </c>
      <c r="F96" s="207" t="s">
        <v>222</v>
      </c>
      <c r="G96" s="208" t="s">
        <v>169</v>
      </c>
      <c r="H96" s="209">
        <v>1</v>
      </c>
      <c r="I96" s="210"/>
      <c r="J96" s="211">
        <f>ROUND(I96*H96,2)</f>
        <v>0</v>
      </c>
      <c r="K96" s="207" t="s">
        <v>158</v>
      </c>
      <c r="L96" s="212"/>
      <c r="M96" s="213" t="s">
        <v>19</v>
      </c>
      <c r="N96" s="214" t="s">
        <v>40</v>
      </c>
      <c r="O96" s="8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177</v>
      </c>
      <c r="AT96" s="217" t="s">
        <v>154</v>
      </c>
      <c r="AU96" s="217" t="s">
        <v>76</v>
      </c>
      <c r="AY96" s="17" t="s">
        <v>153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76</v>
      </c>
      <c r="BK96" s="218">
        <f>ROUND(I96*H96,2)</f>
        <v>0</v>
      </c>
      <c r="BL96" s="17" t="s">
        <v>177</v>
      </c>
      <c r="BM96" s="217" t="s">
        <v>476</v>
      </c>
    </row>
    <row r="97" s="2" customFormat="1" ht="16.5" customHeight="1">
      <c r="A97" s="38"/>
      <c r="B97" s="39"/>
      <c r="C97" s="205" t="s">
        <v>159</v>
      </c>
      <c r="D97" s="205" t="s">
        <v>154</v>
      </c>
      <c r="E97" s="206" t="s">
        <v>225</v>
      </c>
      <c r="F97" s="207" t="s">
        <v>226</v>
      </c>
      <c r="G97" s="208" t="s">
        <v>169</v>
      </c>
      <c r="H97" s="209">
        <v>1</v>
      </c>
      <c r="I97" s="210"/>
      <c r="J97" s="211">
        <f>ROUND(I97*H97,2)</f>
        <v>0</v>
      </c>
      <c r="K97" s="207" t="s">
        <v>158</v>
      </c>
      <c r="L97" s="212"/>
      <c r="M97" s="213" t="s">
        <v>19</v>
      </c>
      <c r="N97" s="214" t="s">
        <v>40</v>
      </c>
      <c r="O97" s="8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199</v>
      </c>
      <c r="AT97" s="217" t="s">
        <v>154</v>
      </c>
      <c r="AU97" s="217" t="s">
        <v>76</v>
      </c>
      <c r="AY97" s="17" t="s">
        <v>153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76</v>
      </c>
      <c r="BK97" s="218">
        <f>ROUND(I97*H97,2)</f>
        <v>0</v>
      </c>
      <c r="BL97" s="17" t="s">
        <v>199</v>
      </c>
      <c r="BM97" s="217" t="s">
        <v>477</v>
      </c>
    </row>
    <row r="98" s="2" customFormat="1" ht="16.5" customHeight="1">
      <c r="A98" s="38"/>
      <c r="B98" s="39"/>
      <c r="C98" s="205" t="s">
        <v>192</v>
      </c>
      <c r="D98" s="205" t="s">
        <v>154</v>
      </c>
      <c r="E98" s="206" t="s">
        <v>229</v>
      </c>
      <c r="F98" s="207" t="s">
        <v>230</v>
      </c>
      <c r="G98" s="208" t="s">
        <v>169</v>
      </c>
      <c r="H98" s="209">
        <v>4</v>
      </c>
      <c r="I98" s="210"/>
      <c r="J98" s="211">
        <f>ROUND(I98*H98,2)</f>
        <v>0</v>
      </c>
      <c r="K98" s="207" t="s">
        <v>158</v>
      </c>
      <c r="L98" s="212"/>
      <c r="M98" s="213" t="s">
        <v>19</v>
      </c>
      <c r="N98" s="214" t="s">
        <v>40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177</v>
      </c>
      <c r="AT98" s="217" t="s">
        <v>154</v>
      </c>
      <c r="AU98" s="217" t="s">
        <v>76</v>
      </c>
      <c r="AY98" s="17" t="s">
        <v>153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76</v>
      </c>
      <c r="BK98" s="218">
        <f>ROUND(I98*H98,2)</f>
        <v>0</v>
      </c>
      <c r="BL98" s="17" t="s">
        <v>177</v>
      </c>
      <c r="BM98" s="217" t="s">
        <v>478</v>
      </c>
    </row>
    <row r="99" s="2" customFormat="1" ht="16.5" customHeight="1">
      <c r="A99" s="38"/>
      <c r="B99" s="39"/>
      <c r="C99" s="205" t="s">
        <v>196</v>
      </c>
      <c r="D99" s="205" t="s">
        <v>154</v>
      </c>
      <c r="E99" s="206" t="s">
        <v>233</v>
      </c>
      <c r="F99" s="207" t="s">
        <v>234</v>
      </c>
      <c r="G99" s="208" t="s">
        <v>169</v>
      </c>
      <c r="H99" s="209">
        <v>2</v>
      </c>
      <c r="I99" s="210"/>
      <c r="J99" s="211">
        <f>ROUND(I99*H99,2)</f>
        <v>0</v>
      </c>
      <c r="K99" s="207" t="s">
        <v>158</v>
      </c>
      <c r="L99" s="212"/>
      <c r="M99" s="213" t="s">
        <v>19</v>
      </c>
      <c r="N99" s="214" t="s">
        <v>40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177</v>
      </c>
      <c r="AT99" s="217" t="s">
        <v>154</v>
      </c>
      <c r="AU99" s="217" t="s">
        <v>76</v>
      </c>
      <c r="AY99" s="17" t="s">
        <v>153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76</v>
      </c>
      <c r="BK99" s="218">
        <f>ROUND(I99*H99,2)</f>
        <v>0</v>
      </c>
      <c r="BL99" s="17" t="s">
        <v>177</v>
      </c>
      <c r="BM99" s="217" t="s">
        <v>479</v>
      </c>
    </row>
    <row r="100" s="2" customFormat="1" ht="16.5" customHeight="1">
      <c r="A100" s="38"/>
      <c r="B100" s="39"/>
      <c r="C100" s="205" t="s">
        <v>201</v>
      </c>
      <c r="D100" s="205" t="s">
        <v>154</v>
      </c>
      <c r="E100" s="206" t="s">
        <v>237</v>
      </c>
      <c r="F100" s="207" t="s">
        <v>238</v>
      </c>
      <c r="G100" s="208" t="s">
        <v>169</v>
      </c>
      <c r="H100" s="209">
        <v>2</v>
      </c>
      <c r="I100" s="210"/>
      <c r="J100" s="211">
        <f>ROUND(I100*H100,2)</f>
        <v>0</v>
      </c>
      <c r="K100" s="207" t="s">
        <v>158</v>
      </c>
      <c r="L100" s="212"/>
      <c r="M100" s="213" t="s">
        <v>19</v>
      </c>
      <c r="N100" s="214" t="s">
        <v>40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177</v>
      </c>
      <c r="AT100" s="217" t="s">
        <v>154</v>
      </c>
      <c r="AU100" s="217" t="s">
        <v>76</v>
      </c>
      <c r="AY100" s="17" t="s">
        <v>153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76</v>
      </c>
      <c r="BK100" s="218">
        <f>ROUND(I100*H100,2)</f>
        <v>0</v>
      </c>
      <c r="BL100" s="17" t="s">
        <v>177</v>
      </c>
      <c r="BM100" s="217" t="s">
        <v>480</v>
      </c>
    </row>
    <row r="101" s="2" customFormat="1" ht="16.5" customHeight="1">
      <c r="A101" s="38"/>
      <c r="B101" s="39"/>
      <c r="C101" s="205" t="s">
        <v>205</v>
      </c>
      <c r="D101" s="205" t="s">
        <v>154</v>
      </c>
      <c r="E101" s="206" t="s">
        <v>240</v>
      </c>
      <c r="F101" s="207" t="s">
        <v>241</v>
      </c>
      <c r="G101" s="208" t="s">
        <v>169</v>
      </c>
      <c r="H101" s="209">
        <v>2</v>
      </c>
      <c r="I101" s="210"/>
      <c r="J101" s="211">
        <f>ROUND(I101*H101,2)</f>
        <v>0</v>
      </c>
      <c r="K101" s="207" t="s">
        <v>158</v>
      </c>
      <c r="L101" s="212"/>
      <c r="M101" s="213" t="s">
        <v>19</v>
      </c>
      <c r="N101" s="214" t="s">
        <v>40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177</v>
      </c>
      <c r="AT101" s="217" t="s">
        <v>154</v>
      </c>
      <c r="AU101" s="217" t="s">
        <v>76</v>
      </c>
      <c r="AY101" s="17" t="s">
        <v>153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76</v>
      </c>
      <c r="BK101" s="218">
        <f>ROUND(I101*H101,2)</f>
        <v>0</v>
      </c>
      <c r="BL101" s="17" t="s">
        <v>177</v>
      </c>
      <c r="BM101" s="217" t="s">
        <v>481</v>
      </c>
    </row>
    <row r="102" s="2" customFormat="1" ht="16.5" customHeight="1">
      <c r="A102" s="38"/>
      <c r="B102" s="39"/>
      <c r="C102" s="205" t="s">
        <v>209</v>
      </c>
      <c r="D102" s="205" t="s">
        <v>154</v>
      </c>
      <c r="E102" s="206" t="s">
        <v>244</v>
      </c>
      <c r="F102" s="207" t="s">
        <v>245</v>
      </c>
      <c r="G102" s="208" t="s">
        <v>169</v>
      </c>
      <c r="H102" s="209">
        <v>2</v>
      </c>
      <c r="I102" s="210"/>
      <c r="J102" s="211">
        <f>ROUND(I102*H102,2)</f>
        <v>0</v>
      </c>
      <c r="K102" s="207" t="s">
        <v>158</v>
      </c>
      <c r="L102" s="212"/>
      <c r="M102" s="213" t="s">
        <v>19</v>
      </c>
      <c r="N102" s="214" t="s">
        <v>40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177</v>
      </c>
      <c r="AT102" s="217" t="s">
        <v>154</v>
      </c>
      <c r="AU102" s="217" t="s">
        <v>76</v>
      </c>
      <c r="AY102" s="17" t="s">
        <v>153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76</v>
      </c>
      <c r="BK102" s="218">
        <f>ROUND(I102*H102,2)</f>
        <v>0</v>
      </c>
      <c r="BL102" s="17" t="s">
        <v>177</v>
      </c>
      <c r="BM102" s="217" t="s">
        <v>482</v>
      </c>
    </row>
    <row r="103" s="2" customFormat="1" ht="16.5" customHeight="1">
      <c r="A103" s="38"/>
      <c r="B103" s="39"/>
      <c r="C103" s="205" t="s">
        <v>213</v>
      </c>
      <c r="D103" s="205" t="s">
        <v>154</v>
      </c>
      <c r="E103" s="206" t="s">
        <v>248</v>
      </c>
      <c r="F103" s="207" t="s">
        <v>249</v>
      </c>
      <c r="G103" s="208" t="s">
        <v>169</v>
      </c>
      <c r="H103" s="209">
        <v>4</v>
      </c>
      <c r="I103" s="210"/>
      <c r="J103" s="211">
        <f>ROUND(I103*H103,2)</f>
        <v>0</v>
      </c>
      <c r="K103" s="207" t="s">
        <v>158</v>
      </c>
      <c r="L103" s="212"/>
      <c r="M103" s="213" t="s">
        <v>19</v>
      </c>
      <c r="N103" s="214" t="s">
        <v>40</v>
      </c>
      <c r="O103" s="8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177</v>
      </c>
      <c r="AT103" s="217" t="s">
        <v>154</v>
      </c>
      <c r="AU103" s="217" t="s">
        <v>76</v>
      </c>
      <c r="AY103" s="17" t="s">
        <v>153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76</v>
      </c>
      <c r="BK103" s="218">
        <f>ROUND(I103*H103,2)</f>
        <v>0</v>
      </c>
      <c r="BL103" s="17" t="s">
        <v>177</v>
      </c>
      <c r="BM103" s="217" t="s">
        <v>483</v>
      </c>
    </row>
    <row r="104" s="2" customFormat="1" ht="16.5" customHeight="1">
      <c r="A104" s="38"/>
      <c r="B104" s="39"/>
      <c r="C104" s="205" t="s">
        <v>8</v>
      </c>
      <c r="D104" s="205" t="s">
        <v>154</v>
      </c>
      <c r="E104" s="206" t="s">
        <v>252</v>
      </c>
      <c r="F104" s="207" t="s">
        <v>253</v>
      </c>
      <c r="G104" s="208" t="s">
        <v>169</v>
      </c>
      <c r="H104" s="209">
        <v>2</v>
      </c>
      <c r="I104" s="210"/>
      <c r="J104" s="211">
        <f>ROUND(I104*H104,2)</f>
        <v>0</v>
      </c>
      <c r="K104" s="207" t="s">
        <v>158</v>
      </c>
      <c r="L104" s="212"/>
      <c r="M104" s="213" t="s">
        <v>19</v>
      </c>
      <c r="N104" s="214" t="s">
        <v>40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177</v>
      </c>
      <c r="AT104" s="217" t="s">
        <v>154</v>
      </c>
      <c r="AU104" s="217" t="s">
        <v>76</v>
      </c>
      <c r="AY104" s="17" t="s">
        <v>153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76</v>
      </c>
      <c r="BK104" s="218">
        <f>ROUND(I104*H104,2)</f>
        <v>0</v>
      </c>
      <c r="BL104" s="17" t="s">
        <v>177</v>
      </c>
      <c r="BM104" s="217" t="s">
        <v>484</v>
      </c>
    </row>
    <row r="105" s="2" customFormat="1" ht="21.75" customHeight="1">
      <c r="A105" s="38"/>
      <c r="B105" s="39"/>
      <c r="C105" s="205" t="s">
        <v>220</v>
      </c>
      <c r="D105" s="205" t="s">
        <v>154</v>
      </c>
      <c r="E105" s="206" t="s">
        <v>256</v>
      </c>
      <c r="F105" s="207" t="s">
        <v>257</v>
      </c>
      <c r="G105" s="208" t="s">
        <v>258</v>
      </c>
      <c r="H105" s="209">
        <v>2</v>
      </c>
      <c r="I105" s="210"/>
      <c r="J105" s="211">
        <f>ROUND(I105*H105,2)</f>
        <v>0</v>
      </c>
      <c r="K105" s="207" t="s">
        <v>158</v>
      </c>
      <c r="L105" s="212"/>
      <c r="M105" s="213" t="s">
        <v>19</v>
      </c>
      <c r="N105" s="214" t="s">
        <v>40</v>
      </c>
      <c r="O105" s="84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7" t="s">
        <v>177</v>
      </c>
      <c r="AT105" s="217" t="s">
        <v>154</v>
      </c>
      <c r="AU105" s="217" t="s">
        <v>76</v>
      </c>
      <c r="AY105" s="17" t="s">
        <v>153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7" t="s">
        <v>76</v>
      </c>
      <c r="BK105" s="218">
        <f>ROUND(I105*H105,2)</f>
        <v>0</v>
      </c>
      <c r="BL105" s="17" t="s">
        <v>177</v>
      </c>
      <c r="BM105" s="217" t="s">
        <v>485</v>
      </c>
    </row>
    <row r="106" s="2" customFormat="1" ht="16.5" customHeight="1">
      <c r="A106" s="38"/>
      <c r="B106" s="39"/>
      <c r="C106" s="205" t="s">
        <v>224</v>
      </c>
      <c r="D106" s="205" t="s">
        <v>154</v>
      </c>
      <c r="E106" s="206" t="s">
        <v>261</v>
      </c>
      <c r="F106" s="207" t="s">
        <v>262</v>
      </c>
      <c r="G106" s="208" t="s">
        <v>169</v>
      </c>
      <c r="H106" s="209">
        <v>1</v>
      </c>
      <c r="I106" s="210"/>
      <c r="J106" s="211">
        <f>ROUND(I106*H106,2)</f>
        <v>0</v>
      </c>
      <c r="K106" s="207" t="s">
        <v>158</v>
      </c>
      <c r="L106" s="212"/>
      <c r="M106" s="213" t="s">
        <v>19</v>
      </c>
      <c r="N106" s="214" t="s">
        <v>40</v>
      </c>
      <c r="O106" s="8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177</v>
      </c>
      <c r="AT106" s="217" t="s">
        <v>154</v>
      </c>
      <c r="AU106" s="217" t="s">
        <v>76</v>
      </c>
      <c r="AY106" s="17" t="s">
        <v>153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7" t="s">
        <v>76</v>
      </c>
      <c r="BK106" s="218">
        <f>ROUND(I106*H106,2)</f>
        <v>0</v>
      </c>
      <c r="BL106" s="17" t="s">
        <v>177</v>
      </c>
      <c r="BM106" s="217" t="s">
        <v>486</v>
      </c>
    </row>
    <row r="107" s="2" customFormat="1" ht="16.5" customHeight="1">
      <c r="A107" s="38"/>
      <c r="B107" s="39"/>
      <c r="C107" s="205" t="s">
        <v>228</v>
      </c>
      <c r="D107" s="205" t="s">
        <v>154</v>
      </c>
      <c r="E107" s="206" t="s">
        <v>265</v>
      </c>
      <c r="F107" s="207" t="s">
        <v>266</v>
      </c>
      <c r="G107" s="208" t="s">
        <v>169</v>
      </c>
      <c r="H107" s="209">
        <v>1</v>
      </c>
      <c r="I107" s="210"/>
      <c r="J107" s="211">
        <f>ROUND(I107*H107,2)</f>
        <v>0</v>
      </c>
      <c r="K107" s="207" t="s">
        <v>158</v>
      </c>
      <c r="L107" s="212"/>
      <c r="M107" s="213" t="s">
        <v>19</v>
      </c>
      <c r="N107" s="214" t="s">
        <v>40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177</v>
      </c>
      <c r="AT107" s="217" t="s">
        <v>154</v>
      </c>
      <c r="AU107" s="217" t="s">
        <v>76</v>
      </c>
      <c r="AY107" s="17" t="s">
        <v>153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76</v>
      </c>
      <c r="BK107" s="218">
        <f>ROUND(I107*H107,2)</f>
        <v>0</v>
      </c>
      <c r="BL107" s="17" t="s">
        <v>177</v>
      </c>
      <c r="BM107" s="217" t="s">
        <v>487</v>
      </c>
    </row>
    <row r="108" s="2" customFormat="1">
      <c r="A108" s="38"/>
      <c r="B108" s="39"/>
      <c r="C108" s="219" t="s">
        <v>232</v>
      </c>
      <c r="D108" s="219" t="s">
        <v>162</v>
      </c>
      <c r="E108" s="220" t="s">
        <v>269</v>
      </c>
      <c r="F108" s="221" t="s">
        <v>270</v>
      </c>
      <c r="G108" s="222" t="s">
        <v>169</v>
      </c>
      <c r="H108" s="223">
        <v>2</v>
      </c>
      <c r="I108" s="224"/>
      <c r="J108" s="225">
        <f>ROUND(I108*H108,2)</f>
        <v>0</v>
      </c>
      <c r="K108" s="221" t="s">
        <v>158</v>
      </c>
      <c r="L108" s="44"/>
      <c r="M108" s="226" t="s">
        <v>19</v>
      </c>
      <c r="N108" s="227" t="s">
        <v>40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160</v>
      </c>
      <c r="AT108" s="217" t="s">
        <v>162</v>
      </c>
      <c r="AU108" s="217" t="s">
        <v>76</v>
      </c>
      <c r="AY108" s="17" t="s">
        <v>153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76</v>
      </c>
      <c r="BK108" s="218">
        <f>ROUND(I108*H108,2)</f>
        <v>0</v>
      </c>
      <c r="BL108" s="17" t="s">
        <v>160</v>
      </c>
      <c r="BM108" s="217" t="s">
        <v>488</v>
      </c>
    </row>
    <row r="109" s="2" customFormat="1" ht="16.5" customHeight="1">
      <c r="A109" s="38"/>
      <c r="B109" s="39"/>
      <c r="C109" s="219" t="s">
        <v>236</v>
      </c>
      <c r="D109" s="219" t="s">
        <v>162</v>
      </c>
      <c r="E109" s="220" t="s">
        <v>273</v>
      </c>
      <c r="F109" s="221" t="s">
        <v>274</v>
      </c>
      <c r="G109" s="222" t="s">
        <v>169</v>
      </c>
      <c r="H109" s="223">
        <v>2</v>
      </c>
      <c r="I109" s="224"/>
      <c r="J109" s="225">
        <f>ROUND(I109*H109,2)</f>
        <v>0</v>
      </c>
      <c r="K109" s="221" t="s">
        <v>158</v>
      </c>
      <c r="L109" s="44"/>
      <c r="M109" s="226" t="s">
        <v>19</v>
      </c>
      <c r="N109" s="227" t="s">
        <v>40</v>
      </c>
      <c r="O109" s="84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7" t="s">
        <v>160</v>
      </c>
      <c r="AT109" s="217" t="s">
        <v>162</v>
      </c>
      <c r="AU109" s="217" t="s">
        <v>76</v>
      </c>
      <c r="AY109" s="17" t="s">
        <v>153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7" t="s">
        <v>76</v>
      </c>
      <c r="BK109" s="218">
        <f>ROUND(I109*H109,2)</f>
        <v>0</v>
      </c>
      <c r="BL109" s="17" t="s">
        <v>160</v>
      </c>
      <c r="BM109" s="217" t="s">
        <v>489</v>
      </c>
    </row>
    <row r="110" s="2" customFormat="1" ht="16.5" customHeight="1">
      <c r="A110" s="38"/>
      <c r="B110" s="39"/>
      <c r="C110" s="219" t="s">
        <v>7</v>
      </c>
      <c r="D110" s="219" t="s">
        <v>162</v>
      </c>
      <c r="E110" s="220" t="s">
        <v>277</v>
      </c>
      <c r="F110" s="221" t="s">
        <v>278</v>
      </c>
      <c r="G110" s="222" t="s">
        <v>169</v>
      </c>
      <c r="H110" s="223">
        <v>2</v>
      </c>
      <c r="I110" s="224"/>
      <c r="J110" s="225">
        <f>ROUND(I110*H110,2)</f>
        <v>0</v>
      </c>
      <c r="K110" s="221" t="s">
        <v>158</v>
      </c>
      <c r="L110" s="44"/>
      <c r="M110" s="226" t="s">
        <v>19</v>
      </c>
      <c r="N110" s="227" t="s">
        <v>40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160</v>
      </c>
      <c r="AT110" s="217" t="s">
        <v>162</v>
      </c>
      <c r="AU110" s="217" t="s">
        <v>76</v>
      </c>
      <c r="AY110" s="17" t="s">
        <v>153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76</v>
      </c>
      <c r="BK110" s="218">
        <f>ROUND(I110*H110,2)</f>
        <v>0</v>
      </c>
      <c r="BL110" s="17" t="s">
        <v>160</v>
      </c>
      <c r="BM110" s="217" t="s">
        <v>490</v>
      </c>
    </row>
    <row r="111" s="2" customFormat="1" ht="21.75" customHeight="1">
      <c r="A111" s="38"/>
      <c r="B111" s="39"/>
      <c r="C111" s="219" t="s">
        <v>243</v>
      </c>
      <c r="D111" s="219" t="s">
        <v>162</v>
      </c>
      <c r="E111" s="220" t="s">
        <v>281</v>
      </c>
      <c r="F111" s="221" t="s">
        <v>282</v>
      </c>
      <c r="G111" s="222" t="s">
        <v>169</v>
      </c>
      <c r="H111" s="223">
        <v>2</v>
      </c>
      <c r="I111" s="224"/>
      <c r="J111" s="225">
        <f>ROUND(I111*H111,2)</f>
        <v>0</v>
      </c>
      <c r="K111" s="221" t="s">
        <v>158</v>
      </c>
      <c r="L111" s="44"/>
      <c r="M111" s="226" t="s">
        <v>19</v>
      </c>
      <c r="N111" s="227" t="s">
        <v>40</v>
      </c>
      <c r="O111" s="84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160</v>
      </c>
      <c r="AT111" s="217" t="s">
        <v>162</v>
      </c>
      <c r="AU111" s="217" t="s">
        <v>76</v>
      </c>
      <c r="AY111" s="17" t="s">
        <v>153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7" t="s">
        <v>76</v>
      </c>
      <c r="BK111" s="218">
        <f>ROUND(I111*H111,2)</f>
        <v>0</v>
      </c>
      <c r="BL111" s="17" t="s">
        <v>160</v>
      </c>
      <c r="BM111" s="217" t="s">
        <v>491</v>
      </c>
    </row>
    <row r="112" s="2" customFormat="1" ht="16.5" customHeight="1">
      <c r="A112" s="38"/>
      <c r="B112" s="39"/>
      <c r="C112" s="219" t="s">
        <v>247</v>
      </c>
      <c r="D112" s="219" t="s">
        <v>162</v>
      </c>
      <c r="E112" s="220" t="s">
        <v>285</v>
      </c>
      <c r="F112" s="221" t="s">
        <v>286</v>
      </c>
      <c r="G112" s="222" t="s">
        <v>169</v>
      </c>
      <c r="H112" s="223">
        <v>1</v>
      </c>
      <c r="I112" s="224"/>
      <c r="J112" s="225">
        <f>ROUND(I112*H112,2)</f>
        <v>0</v>
      </c>
      <c r="K112" s="221" t="s">
        <v>158</v>
      </c>
      <c r="L112" s="44"/>
      <c r="M112" s="226" t="s">
        <v>19</v>
      </c>
      <c r="N112" s="227" t="s">
        <v>40</v>
      </c>
      <c r="O112" s="84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160</v>
      </c>
      <c r="AT112" s="217" t="s">
        <v>162</v>
      </c>
      <c r="AU112" s="217" t="s">
        <v>76</v>
      </c>
      <c r="AY112" s="17" t="s">
        <v>153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76</v>
      </c>
      <c r="BK112" s="218">
        <f>ROUND(I112*H112,2)</f>
        <v>0</v>
      </c>
      <c r="BL112" s="17" t="s">
        <v>160</v>
      </c>
      <c r="BM112" s="217" t="s">
        <v>492</v>
      </c>
    </row>
    <row r="113" s="2" customFormat="1" ht="16.5" customHeight="1">
      <c r="A113" s="38"/>
      <c r="B113" s="39"/>
      <c r="C113" s="219" t="s">
        <v>251</v>
      </c>
      <c r="D113" s="219" t="s">
        <v>162</v>
      </c>
      <c r="E113" s="220" t="s">
        <v>289</v>
      </c>
      <c r="F113" s="221" t="s">
        <v>290</v>
      </c>
      <c r="G113" s="222" t="s">
        <v>169</v>
      </c>
      <c r="H113" s="223">
        <v>2</v>
      </c>
      <c r="I113" s="224"/>
      <c r="J113" s="225">
        <f>ROUND(I113*H113,2)</f>
        <v>0</v>
      </c>
      <c r="K113" s="221" t="s">
        <v>158</v>
      </c>
      <c r="L113" s="44"/>
      <c r="M113" s="226" t="s">
        <v>19</v>
      </c>
      <c r="N113" s="227" t="s">
        <v>40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160</v>
      </c>
      <c r="AT113" s="217" t="s">
        <v>162</v>
      </c>
      <c r="AU113" s="217" t="s">
        <v>76</v>
      </c>
      <c r="AY113" s="17" t="s">
        <v>153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76</v>
      </c>
      <c r="BK113" s="218">
        <f>ROUND(I113*H113,2)</f>
        <v>0</v>
      </c>
      <c r="BL113" s="17" t="s">
        <v>160</v>
      </c>
      <c r="BM113" s="217" t="s">
        <v>493</v>
      </c>
    </row>
    <row r="114" s="2" customFormat="1" ht="16.5" customHeight="1">
      <c r="A114" s="38"/>
      <c r="B114" s="39"/>
      <c r="C114" s="219" t="s">
        <v>255</v>
      </c>
      <c r="D114" s="219" t="s">
        <v>162</v>
      </c>
      <c r="E114" s="220" t="s">
        <v>293</v>
      </c>
      <c r="F114" s="221" t="s">
        <v>294</v>
      </c>
      <c r="G114" s="222" t="s">
        <v>169</v>
      </c>
      <c r="H114" s="223">
        <v>1</v>
      </c>
      <c r="I114" s="224"/>
      <c r="J114" s="225">
        <f>ROUND(I114*H114,2)</f>
        <v>0</v>
      </c>
      <c r="K114" s="221" t="s">
        <v>158</v>
      </c>
      <c r="L114" s="44"/>
      <c r="M114" s="226" t="s">
        <v>19</v>
      </c>
      <c r="N114" s="227" t="s">
        <v>40</v>
      </c>
      <c r="O114" s="8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7" t="s">
        <v>160</v>
      </c>
      <c r="AT114" s="217" t="s">
        <v>162</v>
      </c>
      <c r="AU114" s="217" t="s">
        <v>76</v>
      </c>
      <c r="AY114" s="17" t="s">
        <v>153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7" t="s">
        <v>76</v>
      </c>
      <c r="BK114" s="218">
        <f>ROUND(I114*H114,2)</f>
        <v>0</v>
      </c>
      <c r="BL114" s="17" t="s">
        <v>160</v>
      </c>
      <c r="BM114" s="217" t="s">
        <v>494</v>
      </c>
    </row>
    <row r="115" s="2" customFormat="1" ht="16.5" customHeight="1">
      <c r="A115" s="38"/>
      <c r="B115" s="39"/>
      <c r="C115" s="219" t="s">
        <v>260</v>
      </c>
      <c r="D115" s="219" t="s">
        <v>162</v>
      </c>
      <c r="E115" s="220" t="s">
        <v>297</v>
      </c>
      <c r="F115" s="221" t="s">
        <v>298</v>
      </c>
      <c r="G115" s="222" t="s">
        <v>169</v>
      </c>
      <c r="H115" s="223">
        <v>1</v>
      </c>
      <c r="I115" s="224"/>
      <c r="J115" s="225">
        <f>ROUND(I115*H115,2)</f>
        <v>0</v>
      </c>
      <c r="K115" s="221" t="s">
        <v>158</v>
      </c>
      <c r="L115" s="44"/>
      <c r="M115" s="226" t="s">
        <v>19</v>
      </c>
      <c r="N115" s="227" t="s">
        <v>40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160</v>
      </c>
      <c r="AT115" s="217" t="s">
        <v>162</v>
      </c>
      <c r="AU115" s="217" t="s">
        <v>76</v>
      </c>
      <c r="AY115" s="17" t="s">
        <v>153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76</v>
      </c>
      <c r="BK115" s="218">
        <f>ROUND(I115*H115,2)</f>
        <v>0</v>
      </c>
      <c r="BL115" s="17" t="s">
        <v>160</v>
      </c>
      <c r="BM115" s="217" t="s">
        <v>495</v>
      </c>
    </row>
    <row r="116" s="2" customFormat="1" ht="16.5" customHeight="1">
      <c r="A116" s="38"/>
      <c r="B116" s="39"/>
      <c r="C116" s="205" t="s">
        <v>264</v>
      </c>
      <c r="D116" s="205" t="s">
        <v>154</v>
      </c>
      <c r="E116" s="206" t="s">
        <v>301</v>
      </c>
      <c r="F116" s="207" t="s">
        <v>302</v>
      </c>
      <c r="G116" s="208" t="s">
        <v>169</v>
      </c>
      <c r="H116" s="209">
        <v>2</v>
      </c>
      <c r="I116" s="210"/>
      <c r="J116" s="211">
        <f>ROUND(I116*H116,2)</f>
        <v>0</v>
      </c>
      <c r="K116" s="207" t="s">
        <v>158</v>
      </c>
      <c r="L116" s="212"/>
      <c r="M116" s="213" t="s">
        <v>19</v>
      </c>
      <c r="N116" s="214" t="s">
        <v>40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159</v>
      </c>
      <c r="AT116" s="217" t="s">
        <v>154</v>
      </c>
      <c r="AU116" s="217" t="s">
        <v>76</v>
      </c>
      <c r="AY116" s="17" t="s">
        <v>153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76</v>
      </c>
      <c r="BK116" s="218">
        <f>ROUND(I116*H116,2)</f>
        <v>0</v>
      </c>
      <c r="BL116" s="17" t="s">
        <v>160</v>
      </c>
      <c r="BM116" s="217" t="s">
        <v>496</v>
      </c>
    </row>
    <row r="117" s="2" customFormat="1" ht="16.5" customHeight="1">
      <c r="A117" s="38"/>
      <c r="B117" s="39"/>
      <c r="C117" s="219" t="s">
        <v>268</v>
      </c>
      <c r="D117" s="219" t="s">
        <v>162</v>
      </c>
      <c r="E117" s="220" t="s">
        <v>305</v>
      </c>
      <c r="F117" s="221" t="s">
        <v>306</v>
      </c>
      <c r="G117" s="222" t="s">
        <v>169</v>
      </c>
      <c r="H117" s="223">
        <v>2</v>
      </c>
      <c r="I117" s="224"/>
      <c r="J117" s="225">
        <f>ROUND(I117*H117,2)</f>
        <v>0</v>
      </c>
      <c r="K117" s="221" t="s">
        <v>158</v>
      </c>
      <c r="L117" s="44"/>
      <c r="M117" s="226" t="s">
        <v>19</v>
      </c>
      <c r="N117" s="227" t="s">
        <v>40</v>
      </c>
      <c r="O117" s="84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160</v>
      </c>
      <c r="AT117" s="217" t="s">
        <v>162</v>
      </c>
      <c r="AU117" s="217" t="s">
        <v>76</v>
      </c>
      <c r="AY117" s="17" t="s">
        <v>153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76</v>
      </c>
      <c r="BK117" s="218">
        <f>ROUND(I117*H117,2)</f>
        <v>0</v>
      </c>
      <c r="BL117" s="17" t="s">
        <v>160</v>
      </c>
      <c r="BM117" s="217" t="s">
        <v>497</v>
      </c>
    </row>
    <row r="118" s="2" customFormat="1" ht="16.5" customHeight="1">
      <c r="A118" s="38"/>
      <c r="B118" s="39"/>
      <c r="C118" s="205" t="s">
        <v>272</v>
      </c>
      <c r="D118" s="205" t="s">
        <v>154</v>
      </c>
      <c r="E118" s="206" t="s">
        <v>320</v>
      </c>
      <c r="F118" s="207" t="s">
        <v>321</v>
      </c>
      <c r="G118" s="208" t="s">
        <v>169</v>
      </c>
      <c r="H118" s="209">
        <v>5</v>
      </c>
      <c r="I118" s="210"/>
      <c r="J118" s="211">
        <f>ROUND(I118*H118,2)</f>
        <v>0</v>
      </c>
      <c r="K118" s="207" t="s">
        <v>158</v>
      </c>
      <c r="L118" s="212"/>
      <c r="M118" s="213" t="s">
        <v>19</v>
      </c>
      <c r="N118" s="214" t="s">
        <v>40</v>
      </c>
      <c r="O118" s="8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159</v>
      </c>
      <c r="AT118" s="217" t="s">
        <v>154</v>
      </c>
      <c r="AU118" s="217" t="s">
        <v>76</v>
      </c>
      <c r="AY118" s="17" t="s">
        <v>153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76</v>
      </c>
      <c r="BK118" s="218">
        <f>ROUND(I118*H118,2)</f>
        <v>0</v>
      </c>
      <c r="BL118" s="17" t="s">
        <v>160</v>
      </c>
      <c r="BM118" s="217" t="s">
        <v>498</v>
      </c>
    </row>
    <row r="119" s="2" customFormat="1" ht="16.5" customHeight="1">
      <c r="A119" s="38"/>
      <c r="B119" s="39"/>
      <c r="C119" s="219" t="s">
        <v>276</v>
      </c>
      <c r="D119" s="219" t="s">
        <v>162</v>
      </c>
      <c r="E119" s="220" t="s">
        <v>324</v>
      </c>
      <c r="F119" s="221" t="s">
        <v>325</v>
      </c>
      <c r="G119" s="222" t="s">
        <v>169</v>
      </c>
      <c r="H119" s="223">
        <v>5</v>
      </c>
      <c r="I119" s="224"/>
      <c r="J119" s="225">
        <f>ROUND(I119*H119,2)</f>
        <v>0</v>
      </c>
      <c r="K119" s="221" t="s">
        <v>158</v>
      </c>
      <c r="L119" s="44"/>
      <c r="M119" s="226" t="s">
        <v>19</v>
      </c>
      <c r="N119" s="227" t="s">
        <v>40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160</v>
      </c>
      <c r="AT119" s="217" t="s">
        <v>162</v>
      </c>
      <c r="AU119" s="217" t="s">
        <v>76</v>
      </c>
      <c r="AY119" s="17" t="s">
        <v>153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76</v>
      </c>
      <c r="BK119" s="218">
        <f>ROUND(I119*H119,2)</f>
        <v>0</v>
      </c>
      <c r="BL119" s="17" t="s">
        <v>160</v>
      </c>
      <c r="BM119" s="217" t="s">
        <v>499</v>
      </c>
    </row>
    <row r="120" s="2" customFormat="1" ht="16.5" customHeight="1">
      <c r="A120" s="38"/>
      <c r="B120" s="39"/>
      <c r="C120" s="219" t="s">
        <v>280</v>
      </c>
      <c r="D120" s="219" t="s">
        <v>162</v>
      </c>
      <c r="E120" s="220" t="s">
        <v>380</v>
      </c>
      <c r="F120" s="221" t="s">
        <v>381</v>
      </c>
      <c r="G120" s="222" t="s">
        <v>169</v>
      </c>
      <c r="H120" s="223">
        <v>50</v>
      </c>
      <c r="I120" s="224"/>
      <c r="J120" s="225">
        <f>ROUND(I120*H120,2)</f>
        <v>0</v>
      </c>
      <c r="K120" s="221" t="s">
        <v>158</v>
      </c>
      <c r="L120" s="44"/>
      <c r="M120" s="226" t="s">
        <v>19</v>
      </c>
      <c r="N120" s="227" t="s">
        <v>40</v>
      </c>
      <c r="O120" s="84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160</v>
      </c>
      <c r="AT120" s="217" t="s">
        <v>162</v>
      </c>
      <c r="AU120" s="217" t="s">
        <v>76</v>
      </c>
      <c r="AY120" s="17" t="s">
        <v>153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76</v>
      </c>
      <c r="BK120" s="218">
        <f>ROUND(I120*H120,2)</f>
        <v>0</v>
      </c>
      <c r="BL120" s="17" t="s">
        <v>160</v>
      </c>
      <c r="BM120" s="217" t="s">
        <v>500</v>
      </c>
    </row>
    <row r="121" s="2" customFormat="1" ht="21.75" customHeight="1">
      <c r="A121" s="38"/>
      <c r="B121" s="39"/>
      <c r="C121" s="219" t="s">
        <v>284</v>
      </c>
      <c r="D121" s="219" t="s">
        <v>162</v>
      </c>
      <c r="E121" s="220" t="s">
        <v>384</v>
      </c>
      <c r="F121" s="221" t="s">
        <v>385</v>
      </c>
      <c r="G121" s="222" t="s">
        <v>169</v>
      </c>
      <c r="H121" s="223">
        <v>20</v>
      </c>
      <c r="I121" s="224"/>
      <c r="J121" s="225">
        <f>ROUND(I121*H121,2)</f>
        <v>0</v>
      </c>
      <c r="K121" s="221" t="s">
        <v>158</v>
      </c>
      <c r="L121" s="44"/>
      <c r="M121" s="226" t="s">
        <v>19</v>
      </c>
      <c r="N121" s="227" t="s">
        <v>40</v>
      </c>
      <c r="O121" s="84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7" t="s">
        <v>160</v>
      </c>
      <c r="AT121" s="217" t="s">
        <v>162</v>
      </c>
      <c r="AU121" s="217" t="s">
        <v>76</v>
      </c>
      <c r="AY121" s="17" t="s">
        <v>153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7" t="s">
        <v>76</v>
      </c>
      <c r="BK121" s="218">
        <f>ROUND(I121*H121,2)</f>
        <v>0</v>
      </c>
      <c r="BL121" s="17" t="s">
        <v>160</v>
      </c>
      <c r="BM121" s="217" t="s">
        <v>501</v>
      </c>
    </row>
    <row r="122" s="2" customFormat="1">
      <c r="A122" s="38"/>
      <c r="B122" s="39"/>
      <c r="C122" s="219" t="s">
        <v>288</v>
      </c>
      <c r="D122" s="219" t="s">
        <v>162</v>
      </c>
      <c r="E122" s="220" t="s">
        <v>388</v>
      </c>
      <c r="F122" s="221" t="s">
        <v>389</v>
      </c>
      <c r="G122" s="222" t="s">
        <v>390</v>
      </c>
      <c r="H122" s="223">
        <v>50</v>
      </c>
      <c r="I122" s="224"/>
      <c r="J122" s="225">
        <f>ROUND(I122*H122,2)</f>
        <v>0</v>
      </c>
      <c r="K122" s="221" t="s">
        <v>158</v>
      </c>
      <c r="L122" s="44"/>
      <c r="M122" s="226" t="s">
        <v>19</v>
      </c>
      <c r="N122" s="227" t="s">
        <v>40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160</v>
      </c>
      <c r="AT122" s="217" t="s">
        <v>162</v>
      </c>
      <c r="AU122" s="217" t="s">
        <v>76</v>
      </c>
      <c r="AY122" s="17" t="s">
        <v>153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76</v>
      </c>
      <c r="BK122" s="218">
        <f>ROUND(I122*H122,2)</f>
        <v>0</v>
      </c>
      <c r="BL122" s="17" t="s">
        <v>160</v>
      </c>
      <c r="BM122" s="217" t="s">
        <v>502</v>
      </c>
    </row>
    <row r="123" s="11" customFormat="1" ht="25.92" customHeight="1">
      <c r="A123" s="11"/>
      <c r="B123" s="191"/>
      <c r="C123" s="192"/>
      <c r="D123" s="193" t="s">
        <v>68</v>
      </c>
      <c r="E123" s="194" t="s">
        <v>105</v>
      </c>
      <c r="F123" s="194" t="s">
        <v>401</v>
      </c>
      <c r="G123" s="192"/>
      <c r="H123" s="192"/>
      <c r="I123" s="195"/>
      <c r="J123" s="196">
        <f>BK123</f>
        <v>0</v>
      </c>
      <c r="K123" s="192"/>
      <c r="L123" s="197"/>
      <c r="M123" s="198"/>
      <c r="N123" s="199"/>
      <c r="O123" s="199"/>
      <c r="P123" s="200">
        <f>SUM(P124:P129)</f>
        <v>0</v>
      </c>
      <c r="Q123" s="199"/>
      <c r="R123" s="200">
        <f>SUM(R124:R129)</f>
        <v>0</v>
      </c>
      <c r="S123" s="199"/>
      <c r="T123" s="201">
        <f>SUM(T124:T129)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2" t="s">
        <v>76</v>
      </c>
      <c r="AT123" s="203" t="s">
        <v>68</v>
      </c>
      <c r="AU123" s="203" t="s">
        <v>69</v>
      </c>
      <c r="AY123" s="202" t="s">
        <v>153</v>
      </c>
      <c r="BK123" s="204">
        <f>SUM(BK124:BK129)</f>
        <v>0</v>
      </c>
    </row>
    <row r="124" s="2" customFormat="1">
      <c r="A124" s="38"/>
      <c r="B124" s="39"/>
      <c r="C124" s="219" t="s">
        <v>292</v>
      </c>
      <c r="D124" s="219" t="s">
        <v>162</v>
      </c>
      <c r="E124" s="220" t="s">
        <v>408</v>
      </c>
      <c r="F124" s="221" t="s">
        <v>409</v>
      </c>
      <c r="G124" s="222" t="s">
        <v>169</v>
      </c>
      <c r="H124" s="223">
        <v>2</v>
      </c>
      <c r="I124" s="224"/>
      <c r="J124" s="225">
        <f>ROUND(I124*H124,2)</f>
        <v>0</v>
      </c>
      <c r="K124" s="221" t="s">
        <v>158</v>
      </c>
      <c r="L124" s="44"/>
      <c r="M124" s="226" t="s">
        <v>19</v>
      </c>
      <c r="N124" s="227" t="s">
        <v>40</v>
      </c>
      <c r="O124" s="8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160</v>
      </c>
      <c r="AT124" s="217" t="s">
        <v>162</v>
      </c>
      <c r="AU124" s="217" t="s">
        <v>76</v>
      </c>
      <c r="AY124" s="17" t="s">
        <v>153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7" t="s">
        <v>76</v>
      </c>
      <c r="BK124" s="218">
        <f>ROUND(I124*H124,2)</f>
        <v>0</v>
      </c>
      <c r="BL124" s="17" t="s">
        <v>160</v>
      </c>
      <c r="BM124" s="217" t="s">
        <v>503</v>
      </c>
    </row>
    <row r="125" s="2" customFormat="1">
      <c r="A125" s="38"/>
      <c r="B125" s="39"/>
      <c r="C125" s="219" t="s">
        <v>296</v>
      </c>
      <c r="D125" s="219" t="s">
        <v>162</v>
      </c>
      <c r="E125" s="220" t="s">
        <v>412</v>
      </c>
      <c r="F125" s="221" t="s">
        <v>413</v>
      </c>
      <c r="G125" s="222" t="s">
        <v>169</v>
      </c>
      <c r="H125" s="223">
        <v>1</v>
      </c>
      <c r="I125" s="224"/>
      <c r="J125" s="225">
        <f>ROUND(I125*H125,2)</f>
        <v>0</v>
      </c>
      <c r="K125" s="221" t="s">
        <v>158</v>
      </c>
      <c r="L125" s="44"/>
      <c r="M125" s="226" t="s">
        <v>19</v>
      </c>
      <c r="N125" s="227" t="s">
        <v>40</v>
      </c>
      <c r="O125" s="84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7" t="s">
        <v>160</v>
      </c>
      <c r="AT125" s="217" t="s">
        <v>162</v>
      </c>
      <c r="AU125" s="217" t="s">
        <v>76</v>
      </c>
      <c r="AY125" s="17" t="s">
        <v>153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7" t="s">
        <v>76</v>
      </c>
      <c r="BK125" s="218">
        <f>ROUND(I125*H125,2)</f>
        <v>0</v>
      </c>
      <c r="BL125" s="17" t="s">
        <v>160</v>
      </c>
      <c r="BM125" s="217" t="s">
        <v>504</v>
      </c>
    </row>
    <row r="126" s="2" customFormat="1">
      <c r="A126" s="38"/>
      <c r="B126" s="39"/>
      <c r="C126" s="219" t="s">
        <v>300</v>
      </c>
      <c r="D126" s="219" t="s">
        <v>162</v>
      </c>
      <c r="E126" s="220" t="s">
        <v>416</v>
      </c>
      <c r="F126" s="221" t="s">
        <v>417</v>
      </c>
      <c r="G126" s="222" t="s">
        <v>169</v>
      </c>
      <c r="H126" s="223">
        <v>1</v>
      </c>
      <c r="I126" s="224"/>
      <c r="J126" s="225">
        <f>ROUND(I126*H126,2)</f>
        <v>0</v>
      </c>
      <c r="K126" s="221" t="s">
        <v>158</v>
      </c>
      <c r="L126" s="44"/>
      <c r="M126" s="226" t="s">
        <v>19</v>
      </c>
      <c r="N126" s="227" t="s">
        <v>40</v>
      </c>
      <c r="O126" s="8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160</v>
      </c>
      <c r="AT126" s="217" t="s">
        <v>162</v>
      </c>
      <c r="AU126" s="217" t="s">
        <v>76</v>
      </c>
      <c r="AY126" s="17" t="s">
        <v>153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76</v>
      </c>
      <c r="BK126" s="218">
        <f>ROUND(I126*H126,2)</f>
        <v>0</v>
      </c>
      <c r="BL126" s="17" t="s">
        <v>160</v>
      </c>
      <c r="BM126" s="217" t="s">
        <v>505</v>
      </c>
    </row>
    <row r="127" s="2" customFormat="1" ht="16.5" customHeight="1">
      <c r="A127" s="38"/>
      <c r="B127" s="39"/>
      <c r="C127" s="219" t="s">
        <v>304</v>
      </c>
      <c r="D127" s="219" t="s">
        <v>162</v>
      </c>
      <c r="E127" s="220" t="s">
        <v>506</v>
      </c>
      <c r="F127" s="221" t="s">
        <v>507</v>
      </c>
      <c r="G127" s="222" t="s">
        <v>169</v>
      </c>
      <c r="H127" s="223">
        <v>1</v>
      </c>
      <c r="I127" s="224"/>
      <c r="J127" s="225">
        <f>ROUND(I127*H127,2)</f>
        <v>0</v>
      </c>
      <c r="K127" s="221" t="s">
        <v>158</v>
      </c>
      <c r="L127" s="44"/>
      <c r="M127" s="226" t="s">
        <v>19</v>
      </c>
      <c r="N127" s="227" t="s">
        <v>40</v>
      </c>
      <c r="O127" s="84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7" t="s">
        <v>160</v>
      </c>
      <c r="AT127" s="217" t="s">
        <v>162</v>
      </c>
      <c r="AU127" s="217" t="s">
        <v>76</v>
      </c>
      <c r="AY127" s="17" t="s">
        <v>153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7" t="s">
        <v>76</v>
      </c>
      <c r="BK127" s="218">
        <f>ROUND(I127*H127,2)</f>
        <v>0</v>
      </c>
      <c r="BL127" s="17" t="s">
        <v>160</v>
      </c>
      <c r="BM127" s="217" t="s">
        <v>508</v>
      </c>
    </row>
    <row r="128" s="2" customFormat="1">
      <c r="A128" s="38"/>
      <c r="B128" s="39"/>
      <c r="C128" s="219" t="s">
        <v>308</v>
      </c>
      <c r="D128" s="219" t="s">
        <v>162</v>
      </c>
      <c r="E128" s="220" t="s">
        <v>509</v>
      </c>
      <c r="F128" s="221" t="s">
        <v>510</v>
      </c>
      <c r="G128" s="222" t="s">
        <v>169</v>
      </c>
      <c r="H128" s="223">
        <v>1</v>
      </c>
      <c r="I128" s="224"/>
      <c r="J128" s="225">
        <f>ROUND(I128*H128,2)</f>
        <v>0</v>
      </c>
      <c r="K128" s="221" t="s">
        <v>158</v>
      </c>
      <c r="L128" s="44"/>
      <c r="M128" s="226" t="s">
        <v>19</v>
      </c>
      <c r="N128" s="227" t="s">
        <v>40</v>
      </c>
      <c r="O128" s="8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160</v>
      </c>
      <c r="AT128" s="217" t="s">
        <v>162</v>
      </c>
      <c r="AU128" s="217" t="s">
        <v>76</v>
      </c>
      <c r="AY128" s="17" t="s">
        <v>153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76</v>
      </c>
      <c r="BK128" s="218">
        <f>ROUND(I128*H128,2)</f>
        <v>0</v>
      </c>
      <c r="BL128" s="17" t="s">
        <v>160</v>
      </c>
      <c r="BM128" s="217" t="s">
        <v>511</v>
      </c>
    </row>
    <row r="129" s="2" customFormat="1">
      <c r="A129" s="38"/>
      <c r="B129" s="39"/>
      <c r="C129" s="219" t="s">
        <v>315</v>
      </c>
      <c r="D129" s="219" t="s">
        <v>162</v>
      </c>
      <c r="E129" s="220" t="s">
        <v>512</v>
      </c>
      <c r="F129" s="221" t="s">
        <v>513</v>
      </c>
      <c r="G129" s="222" t="s">
        <v>169</v>
      </c>
      <c r="H129" s="223">
        <v>1</v>
      </c>
      <c r="I129" s="224"/>
      <c r="J129" s="225">
        <f>ROUND(I129*H129,2)</f>
        <v>0</v>
      </c>
      <c r="K129" s="221" t="s">
        <v>158</v>
      </c>
      <c r="L129" s="44"/>
      <c r="M129" s="226" t="s">
        <v>19</v>
      </c>
      <c r="N129" s="227" t="s">
        <v>40</v>
      </c>
      <c r="O129" s="84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160</v>
      </c>
      <c r="AT129" s="217" t="s">
        <v>162</v>
      </c>
      <c r="AU129" s="217" t="s">
        <v>76</v>
      </c>
      <c r="AY129" s="17" t="s">
        <v>153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7" t="s">
        <v>76</v>
      </c>
      <c r="BK129" s="218">
        <f>ROUND(I129*H129,2)</f>
        <v>0</v>
      </c>
      <c r="BL129" s="17" t="s">
        <v>160</v>
      </c>
      <c r="BM129" s="217" t="s">
        <v>514</v>
      </c>
    </row>
    <row r="130" s="11" customFormat="1" ht="25.92" customHeight="1">
      <c r="A130" s="11"/>
      <c r="B130" s="191"/>
      <c r="C130" s="192"/>
      <c r="D130" s="193" t="s">
        <v>68</v>
      </c>
      <c r="E130" s="194" t="s">
        <v>400</v>
      </c>
      <c r="F130" s="194" t="s">
        <v>451</v>
      </c>
      <c r="G130" s="192"/>
      <c r="H130" s="192"/>
      <c r="I130" s="195"/>
      <c r="J130" s="196">
        <f>BK130</f>
        <v>0</v>
      </c>
      <c r="K130" s="192"/>
      <c r="L130" s="197"/>
      <c r="M130" s="198"/>
      <c r="N130" s="199"/>
      <c r="O130" s="199"/>
      <c r="P130" s="200">
        <f>SUM(P131:P134)</f>
        <v>0</v>
      </c>
      <c r="Q130" s="199"/>
      <c r="R130" s="200">
        <f>SUM(R131:R134)</f>
        <v>0</v>
      </c>
      <c r="S130" s="199"/>
      <c r="T130" s="201">
        <f>SUM(T131:T134)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02" t="s">
        <v>76</v>
      </c>
      <c r="AT130" s="203" t="s">
        <v>68</v>
      </c>
      <c r="AU130" s="203" t="s">
        <v>69</v>
      </c>
      <c r="AY130" s="202" t="s">
        <v>153</v>
      </c>
      <c r="BK130" s="204">
        <f>SUM(BK131:BK134)</f>
        <v>0</v>
      </c>
    </row>
    <row r="131" s="2" customFormat="1" ht="66.75" customHeight="1">
      <c r="A131" s="38"/>
      <c r="B131" s="39"/>
      <c r="C131" s="219" t="s">
        <v>319</v>
      </c>
      <c r="D131" s="219" t="s">
        <v>162</v>
      </c>
      <c r="E131" s="220" t="s">
        <v>453</v>
      </c>
      <c r="F131" s="221" t="s">
        <v>454</v>
      </c>
      <c r="G131" s="222" t="s">
        <v>455</v>
      </c>
      <c r="H131" s="223">
        <v>2</v>
      </c>
      <c r="I131" s="224"/>
      <c r="J131" s="225">
        <f>ROUND(I131*H131,2)</f>
        <v>0</v>
      </c>
      <c r="K131" s="221" t="s">
        <v>158</v>
      </c>
      <c r="L131" s="44"/>
      <c r="M131" s="226" t="s">
        <v>19</v>
      </c>
      <c r="N131" s="227" t="s">
        <v>40</v>
      </c>
      <c r="O131" s="84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7" t="s">
        <v>199</v>
      </c>
      <c r="AT131" s="217" t="s">
        <v>162</v>
      </c>
      <c r="AU131" s="217" t="s">
        <v>76</v>
      </c>
      <c r="AY131" s="17" t="s">
        <v>153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7" t="s">
        <v>76</v>
      </c>
      <c r="BK131" s="218">
        <f>ROUND(I131*H131,2)</f>
        <v>0</v>
      </c>
      <c r="BL131" s="17" t="s">
        <v>199</v>
      </c>
      <c r="BM131" s="217" t="s">
        <v>515</v>
      </c>
    </row>
    <row r="132" s="2" customFormat="1">
      <c r="A132" s="38"/>
      <c r="B132" s="39"/>
      <c r="C132" s="40"/>
      <c r="D132" s="228" t="s">
        <v>313</v>
      </c>
      <c r="E132" s="40"/>
      <c r="F132" s="229" t="s">
        <v>457</v>
      </c>
      <c r="G132" s="40"/>
      <c r="H132" s="40"/>
      <c r="I132" s="230"/>
      <c r="J132" s="40"/>
      <c r="K132" s="40"/>
      <c r="L132" s="44"/>
      <c r="M132" s="231"/>
      <c r="N132" s="232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313</v>
      </c>
      <c r="AU132" s="17" t="s">
        <v>76</v>
      </c>
    </row>
    <row r="133" s="2" customFormat="1" ht="44.25" customHeight="1">
      <c r="A133" s="38"/>
      <c r="B133" s="39"/>
      <c r="C133" s="219" t="s">
        <v>323</v>
      </c>
      <c r="D133" s="219" t="s">
        <v>162</v>
      </c>
      <c r="E133" s="220" t="s">
        <v>459</v>
      </c>
      <c r="F133" s="221" t="s">
        <v>460</v>
      </c>
      <c r="G133" s="222" t="s">
        <v>455</v>
      </c>
      <c r="H133" s="223">
        <v>1</v>
      </c>
      <c r="I133" s="224"/>
      <c r="J133" s="225">
        <f>ROUND(I133*H133,2)</f>
        <v>0</v>
      </c>
      <c r="K133" s="221" t="s">
        <v>158</v>
      </c>
      <c r="L133" s="44"/>
      <c r="M133" s="226" t="s">
        <v>19</v>
      </c>
      <c r="N133" s="227" t="s">
        <v>40</v>
      </c>
      <c r="O133" s="84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199</v>
      </c>
      <c r="AT133" s="217" t="s">
        <v>162</v>
      </c>
      <c r="AU133" s="217" t="s">
        <v>76</v>
      </c>
      <c r="AY133" s="17" t="s">
        <v>153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7" t="s">
        <v>76</v>
      </c>
      <c r="BK133" s="218">
        <f>ROUND(I133*H133,2)</f>
        <v>0</v>
      </c>
      <c r="BL133" s="17" t="s">
        <v>199</v>
      </c>
      <c r="BM133" s="217" t="s">
        <v>516</v>
      </c>
    </row>
    <row r="134" s="2" customFormat="1" ht="44.25" customHeight="1">
      <c r="A134" s="38"/>
      <c r="B134" s="39"/>
      <c r="C134" s="219" t="s">
        <v>327</v>
      </c>
      <c r="D134" s="219" t="s">
        <v>162</v>
      </c>
      <c r="E134" s="220" t="s">
        <v>463</v>
      </c>
      <c r="F134" s="221" t="s">
        <v>464</v>
      </c>
      <c r="G134" s="222" t="s">
        <v>169</v>
      </c>
      <c r="H134" s="223">
        <v>1</v>
      </c>
      <c r="I134" s="224"/>
      <c r="J134" s="225">
        <f>ROUND(I134*H134,2)</f>
        <v>0</v>
      </c>
      <c r="K134" s="221" t="s">
        <v>158</v>
      </c>
      <c r="L134" s="44"/>
      <c r="M134" s="233" t="s">
        <v>19</v>
      </c>
      <c r="N134" s="234" t="s">
        <v>40</v>
      </c>
      <c r="O134" s="235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199</v>
      </c>
      <c r="AT134" s="217" t="s">
        <v>162</v>
      </c>
      <c r="AU134" s="217" t="s">
        <v>76</v>
      </c>
      <c r="AY134" s="17" t="s">
        <v>153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7" t="s">
        <v>76</v>
      </c>
      <c r="BK134" s="218">
        <f>ROUND(I134*H134,2)</f>
        <v>0</v>
      </c>
      <c r="BL134" s="17" t="s">
        <v>199</v>
      </c>
      <c r="BM134" s="217" t="s">
        <v>517</v>
      </c>
    </row>
    <row r="135" s="2" customFormat="1" ht="6.96" customHeight="1">
      <c r="A135" s="38"/>
      <c r="B135" s="59"/>
      <c r="C135" s="60"/>
      <c r="D135" s="60"/>
      <c r="E135" s="60"/>
      <c r="F135" s="60"/>
      <c r="G135" s="60"/>
      <c r="H135" s="60"/>
      <c r="I135" s="60"/>
      <c r="J135" s="60"/>
      <c r="K135" s="60"/>
      <c r="L135" s="44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sheetProtection sheet="1" autoFilter="0" formatColumns="0" formatRows="0" objects="1" scenarios="1" spinCount="100000" saltValue="sBxuomFRB1/XxmaLowabRJImC59tOfe8RmwFUVmbAi5I/xFJvp/Iyblwhh0TILPFF0bzKU+/Qy65Kjb6Ev7y1A==" hashValue="OObtu7uFzp6EMmHn3e2QCBz+TD7yAYAdUxmhOhGKa+SjFm6b5z0Hz62VvkIkFviZRB2CbXPrgIEDZJ5HBPFdXA==" algorithmName="SHA-512" password="CC35"/>
  <autoFilter ref="C87:K13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126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zakázky'!K6</f>
        <v>Oprava zabezpečení a výstroje trati Nepomuk – Blatná</v>
      </c>
      <c r="F7" s="142"/>
      <c r="G7" s="142"/>
      <c r="H7" s="142"/>
      <c r="L7" s="20"/>
    </row>
    <row r="8" s="1" customFormat="1" ht="12" customHeight="1">
      <c r="B8" s="20"/>
      <c r="D8" s="142" t="s">
        <v>127</v>
      </c>
      <c r="L8" s="20"/>
    </row>
    <row r="9" s="2" customFormat="1" ht="16.5" customHeight="1">
      <c r="A9" s="38"/>
      <c r="B9" s="44"/>
      <c r="C9" s="38"/>
      <c r="D9" s="38"/>
      <c r="E9" s="143" t="s">
        <v>128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129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518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zakázky'!AN8</f>
        <v>20. 1. 2021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zakázky'!AN10="","",'Rekapitulace zakázky'!AN10)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zakázky'!E11="","",'Rekapitulace zakázky'!E11)</f>
        <v xml:space="preserve"> </v>
      </c>
      <c r="F17" s="38"/>
      <c r="G17" s="38"/>
      <c r="H17" s="38"/>
      <c r="I17" s="142" t="s">
        <v>27</v>
      </c>
      <c r="J17" s="133" t="str">
        <f>IF('Rekapitulace zakázky'!AN11="","",'Rekapitulace zakázky'!AN11)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zakázky'!AN13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2" t="s">
        <v>27</v>
      </c>
      <c r="J20" s="33" t="str">
        <f>'Rekapitulace zakázky'!AN14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zakázky'!AN16="","",'Rekapitulace zakázky'!AN16)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2" t="s">
        <v>27</v>
      </c>
      <c r="J23" s="133" t="str">
        <f>IF('Rekapitulace zakázky'!AN17="","",'Rekapitulace zakázky'!AN17)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tr">
        <f>IF('Rekapitulace zakázky'!AN19="","",'Rekapitulace zakázky'!AN19)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zakázky'!E20="","",'Rekapitulace zakázky'!E20)</f>
        <v xml:space="preserve"> </v>
      </c>
      <c r="F26" s="38"/>
      <c r="G26" s="38"/>
      <c r="H26" s="38"/>
      <c r="I26" s="142" t="s">
        <v>27</v>
      </c>
      <c r="J26" s="133" t="str">
        <f>IF('Rekapitulace zakázky'!AN20="","",'Rekapitulace zakázky'!AN20)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33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35</v>
      </c>
      <c r="E32" s="38"/>
      <c r="F32" s="38"/>
      <c r="G32" s="38"/>
      <c r="H32" s="38"/>
      <c r="I32" s="38"/>
      <c r="J32" s="153">
        <f>ROUND(J89,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37</v>
      </c>
      <c r="G34" s="38"/>
      <c r="H34" s="38"/>
      <c r="I34" s="154" t="s">
        <v>36</v>
      </c>
      <c r="J34" s="154" t="s">
        <v>38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39</v>
      </c>
      <c r="E35" s="142" t="s">
        <v>40</v>
      </c>
      <c r="F35" s="156">
        <f>ROUND((SUM(BE89:BE301)),  2)</f>
        <v>0</v>
      </c>
      <c r="G35" s="38"/>
      <c r="H35" s="38"/>
      <c r="I35" s="157">
        <v>0.20999999999999999</v>
      </c>
      <c r="J35" s="156">
        <f>ROUND(((SUM(BE89:BE301))*I35),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41</v>
      </c>
      <c r="F36" s="156">
        <f>ROUND((SUM(BF89:BF301)),  2)</f>
        <v>0</v>
      </c>
      <c r="G36" s="38"/>
      <c r="H36" s="38"/>
      <c r="I36" s="157">
        <v>0.14999999999999999</v>
      </c>
      <c r="J36" s="156">
        <f>ROUND(((SUM(BF89:BF301))*I36),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56">
        <f>ROUND((SUM(BG89:BG301)),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43</v>
      </c>
      <c r="F38" s="156">
        <f>ROUND((SUM(BH89:BH301)),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44</v>
      </c>
      <c r="F39" s="156">
        <f>ROUND((SUM(BI89:BI301)),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45</v>
      </c>
      <c r="E41" s="160"/>
      <c r="F41" s="160"/>
      <c r="G41" s="161" t="s">
        <v>46</v>
      </c>
      <c r="H41" s="162" t="s">
        <v>47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131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zabezpečení a výstroje trati Nepomuk – Blatná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127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128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129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PS 01.3 - SZZ ŽST Kasejovice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20. 1. 2021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132</v>
      </c>
      <c r="D61" s="171"/>
      <c r="E61" s="171"/>
      <c r="F61" s="171"/>
      <c r="G61" s="171"/>
      <c r="H61" s="171"/>
      <c r="I61" s="171"/>
      <c r="J61" s="172" t="s">
        <v>133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67</v>
      </c>
      <c r="D63" s="40"/>
      <c r="E63" s="40"/>
      <c r="F63" s="40"/>
      <c r="G63" s="40"/>
      <c r="H63" s="40"/>
      <c r="I63" s="40"/>
      <c r="J63" s="102">
        <f>J89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134</v>
      </c>
    </row>
    <row r="64" s="9" customFormat="1" ht="24.96" customHeight="1">
      <c r="A64" s="9"/>
      <c r="B64" s="174"/>
      <c r="C64" s="175"/>
      <c r="D64" s="176" t="s">
        <v>135</v>
      </c>
      <c r="E64" s="177"/>
      <c r="F64" s="177"/>
      <c r="G64" s="177"/>
      <c r="H64" s="177"/>
      <c r="I64" s="177"/>
      <c r="J64" s="178">
        <f>J90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4"/>
      <c r="C65" s="175"/>
      <c r="D65" s="176" t="s">
        <v>136</v>
      </c>
      <c r="E65" s="177"/>
      <c r="F65" s="177"/>
      <c r="G65" s="177"/>
      <c r="H65" s="177"/>
      <c r="I65" s="177"/>
      <c r="J65" s="178">
        <f>J112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4"/>
      <c r="C66" s="175"/>
      <c r="D66" s="176" t="s">
        <v>137</v>
      </c>
      <c r="E66" s="177"/>
      <c r="F66" s="177"/>
      <c r="G66" s="177"/>
      <c r="H66" s="177"/>
      <c r="I66" s="177"/>
      <c r="J66" s="178">
        <f>J265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4"/>
      <c r="C67" s="175"/>
      <c r="D67" s="176" t="s">
        <v>138</v>
      </c>
      <c r="E67" s="177"/>
      <c r="F67" s="177"/>
      <c r="G67" s="177"/>
      <c r="H67" s="177"/>
      <c r="I67" s="177"/>
      <c r="J67" s="178">
        <f>J297</f>
        <v>0</v>
      </c>
      <c r="K67" s="175"/>
      <c r="L67" s="17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139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9" t="str">
        <f>E7</f>
        <v>Oprava zabezpečení a výstroje trati Nepomuk – Blatná</v>
      </c>
      <c r="F77" s="32"/>
      <c r="G77" s="32"/>
      <c r="H77" s="32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127</v>
      </c>
      <c r="D78" s="22"/>
      <c r="E78" s="22"/>
      <c r="F78" s="22"/>
      <c r="G78" s="22"/>
      <c r="H78" s="22"/>
      <c r="I78" s="22"/>
      <c r="J78" s="22"/>
      <c r="K78" s="22"/>
      <c r="L78" s="20"/>
    </row>
    <row r="79" s="2" customFormat="1" ht="16.5" customHeight="1">
      <c r="A79" s="38"/>
      <c r="B79" s="39"/>
      <c r="C79" s="40"/>
      <c r="D79" s="40"/>
      <c r="E79" s="169" t="s">
        <v>128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129</v>
      </c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E11</f>
        <v>PS 01.3 - SZZ ŽST Kasejovice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F14</f>
        <v xml:space="preserve"> </v>
      </c>
      <c r="G83" s="40"/>
      <c r="H83" s="40"/>
      <c r="I83" s="32" t="s">
        <v>23</v>
      </c>
      <c r="J83" s="72" t="str">
        <f>IF(J14="","",J14)</f>
        <v>20. 1. 2021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E17</f>
        <v xml:space="preserve"> </v>
      </c>
      <c r="G85" s="40"/>
      <c r="H85" s="40"/>
      <c r="I85" s="32" t="s">
        <v>30</v>
      </c>
      <c r="J85" s="36" t="str">
        <f>E23</f>
        <v xml:space="preserve"> 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28</v>
      </c>
      <c r="D86" s="40"/>
      <c r="E86" s="40"/>
      <c r="F86" s="27" t="str">
        <f>IF(E20="","",E20)</f>
        <v>Vyplň údaj</v>
      </c>
      <c r="G86" s="40"/>
      <c r="H86" s="40"/>
      <c r="I86" s="32" t="s">
        <v>32</v>
      </c>
      <c r="J86" s="36" t="str">
        <f>E26</f>
        <v xml:space="preserve"> 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0" customFormat="1" ht="29.28" customHeight="1">
      <c r="A88" s="180"/>
      <c r="B88" s="181"/>
      <c r="C88" s="182" t="s">
        <v>140</v>
      </c>
      <c r="D88" s="183" t="s">
        <v>54</v>
      </c>
      <c r="E88" s="183" t="s">
        <v>50</v>
      </c>
      <c r="F88" s="183" t="s">
        <v>51</v>
      </c>
      <c r="G88" s="183" t="s">
        <v>141</v>
      </c>
      <c r="H88" s="183" t="s">
        <v>142</v>
      </c>
      <c r="I88" s="183" t="s">
        <v>143</v>
      </c>
      <c r="J88" s="183" t="s">
        <v>133</v>
      </c>
      <c r="K88" s="184" t="s">
        <v>144</v>
      </c>
      <c r="L88" s="185"/>
      <c r="M88" s="92" t="s">
        <v>19</v>
      </c>
      <c r="N88" s="93" t="s">
        <v>39</v>
      </c>
      <c r="O88" s="93" t="s">
        <v>145</v>
      </c>
      <c r="P88" s="93" t="s">
        <v>146</v>
      </c>
      <c r="Q88" s="93" t="s">
        <v>147</v>
      </c>
      <c r="R88" s="93" t="s">
        <v>148</v>
      </c>
      <c r="S88" s="93" t="s">
        <v>149</v>
      </c>
      <c r="T88" s="94" t="s">
        <v>150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38"/>
      <c r="B89" s="39"/>
      <c r="C89" s="99" t="s">
        <v>151</v>
      </c>
      <c r="D89" s="40"/>
      <c r="E89" s="40"/>
      <c r="F89" s="40"/>
      <c r="G89" s="40"/>
      <c r="H89" s="40"/>
      <c r="I89" s="40"/>
      <c r="J89" s="186">
        <f>BK89</f>
        <v>0</v>
      </c>
      <c r="K89" s="40"/>
      <c r="L89" s="44"/>
      <c r="M89" s="95"/>
      <c r="N89" s="187"/>
      <c r="O89" s="96"/>
      <c r="P89" s="188">
        <f>P90+P112+P265+P297</f>
        <v>0</v>
      </c>
      <c r="Q89" s="96"/>
      <c r="R89" s="188">
        <f>R90+R112+R265+R297</f>
        <v>0</v>
      </c>
      <c r="S89" s="96"/>
      <c r="T89" s="189">
        <f>T90+T112+T265+T297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68</v>
      </c>
      <c r="AU89" s="17" t="s">
        <v>134</v>
      </c>
      <c r="BK89" s="190">
        <f>BK90+BK112+BK265+BK297</f>
        <v>0</v>
      </c>
    </row>
    <row r="90" s="11" customFormat="1" ht="25.92" customHeight="1">
      <c r="A90" s="11"/>
      <c r="B90" s="191"/>
      <c r="C90" s="192"/>
      <c r="D90" s="193" t="s">
        <v>68</v>
      </c>
      <c r="E90" s="194" t="s">
        <v>102</v>
      </c>
      <c r="F90" s="194" t="s">
        <v>152</v>
      </c>
      <c r="G90" s="192"/>
      <c r="H90" s="192"/>
      <c r="I90" s="195"/>
      <c r="J90" s="196">
        <f>BK90</f>
        <v>0</v>
      </c>
      <c r="K90" s="192"/>
      <c r="L90" s="197"/>
      <c r="M90" s="198"/>
      <c r="N90" s="199"/>
      <c r="O90" s="199"/>
      <c r="P90" s="200">
        <f>SUM(P91:P111)</f>
        <v>0</v>
      </c>
      <c r="Q90" s="199"/>
      <c r="R90" s="200">
        <f>SUM(R91:R111)</f>
        <v>0</v>
      </c>
      <c r="S90" s="199"/>
      <c r="T90" s="201">
        <f>SUM(T91:T111)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202" t="s">
        <v>76</v>
      </c>
      <c r="AT90" s="203" t="s">
        <v>68</v>
      </c>
      <c r="AU90" s="203" t="s">
        <v>69</v>
      </c>
      <c r="AY90" s="202" t="s">
        <v>153</v>
      </c>
      <c r="BK90" s="204">
        <f>SUM(BK91:BK111)</f>
        <v>0</v>
      </c>
    </row>
    <row r="91" s="2" customFormat="1" ht="21.75" customHeight="1">
      <c r="A91" s="38"/>
      <c r="B91" s="39"/>
      <c r="C91" s="205" t="s">
        <v>76</v>
      </c>
      <c r="D91" s="205" t="s">
        <v>154</v>
      </c>
      <c r="E91" s="206" t="s">
        <v>519</v>
      </c>
      <c r="F91" s="207" t="s">
        <v>520</v>
      </c>
      <c r="G91" s="208" t="s">
        <v>157</v>
      </c>
      <c r="H91" s="209">
        <v>2500</v>
      </c>
      <c r="I91" s="210"/>
      <c r="J91" s="211">
        <f>ROUND(I91*H91,2)</f>
        <v>0</v>
      </c>
      <c r="K91" s="207" t="s">
        <v>158</v>
      </c>
      <c r="L91" s="212"/>
      <c r="M91" s="213" t="s">
        <v>19</v>
      </c>
      <c r="N91" s="214" t="s">
        <v>40</v>
      </c>
      <c r="O91" s="84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7" t="s">
        <v>177</v>
      </c>
      <c r="AT91" s="217" t="s">
        <v>154</v>
      </c>
      <c r="AU91" s="217" t="s">
        <v>76</v>
      </c>
      <c r="AY91" s="17" t="s">
        <v>153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7" t="s">
        <v>76</v>
      </c>
      <c r="BK91" s="218">
        <f>ROUND(I91*H91,2)</f>
        <v>0</v>
      </c>
      <c r="BL91" s="17" t="s">
        <v>177</v>
      </c>
      <c r="BM91" s="217" t="s">
        <v>521</v>
      </c>
    </row>
    <row r="92" s="2" customFormat="1" ht="21.75" customHeight="1">
      <c r="A92" s="38"/>
      <c r="B92" s="39"/>
      <c r="C92" s="205" t="s">
        <v>78</v>
      </c>
      <c r="D92" s="205" t="s">
        <v>154</v>
      </c>
      <c r="E92" s="206" t="s">
        <v>522</v>
      </c>
      <c r="F92" s="207" t="s">
        <v>523</v>
      </c>
      <c r="G92" s="208" t="s">
        <v>157</v>
      </c>
      <c r="H92" s="209">
        <v>1900</v>
      </c>
      <c r="I92" s="210"/>
      <c r="J92" s="211">
        <f>ROUND(I92*H92,2)</f>
        <v>0</v>
      </c>
      <c r="K92" s="207" t="s">
        <v>158</v>
      </c>
      <c r="L92" s="212"/>
      <c r="M92" s="213" t="s">
        <v>19</v>
      </c>
      <c r="N92" s="214" t="s">
        <v>40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177</v>
      </c>
      <c r="AT92" s="217" t="s">
        <v>154</v>
      </c>
      <c r="AU92" s="217" t="s">
        <v>76</v>
      </c>
      <c r="AY92" s="17" t="s">
        <v>153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76</v>
      </c>
      <c r="BK92" s="218">
        <f>ROUND(I92*H92,2)</f>
        <v>0</v>
      </c>
      <c r="BL92" s="17" t="s">
        <v>177</v>
      </c>
      <c r="BM92" s="217" t="s">
        <v>524</v>
      </c>
    </row>
    <row r="93" s="2" customFormat="1" ht="21.75" customHeight="1">
      <c r="A93" s="38"/>
      <c r="B93" s="39"/>
      <c r="C93" s="205" t="s">
        <v>166</v>
      </c>
      <c r="D93" s="205" t="s">
        <v>154</v>
      </c>
      <c r="E93" s="206" t="s">
        <v>525</v>
      </c>
      <c r="F93" s="207" t="s">
        <v>526</v>
      </c>
      <c r="G93" s="208" t="s">
        <v>157</v>
      </c>
      <c r="H93" s="209">
        <v>500</v>
      </c>
      <c r="I93" s="210"/>
      <c r="J93" s="211">
        <f>ROUND(I93*H93,2)</f>
        <v>0</v>
      </c>
      <c r="K93" s="207" t="s">
        <v>158</v>
      </c>
      <c r="L93" s="212"/>
      <c r="M93" s="213" t="s">
        <v>19</v>
      </c>
      <c r="N93" s="214" t="s">
        <v>40</v>
      </c>
      <c r="O93" s="84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7" t="s">
        <v>177</v>
      </c>
      <c r="AT93" s="217" t="s">
        <v>154</v>
      </c>
      <c r="AU93" s="217" t="s">
        <v>76</v>
      </c>
      <c r="AY93" s="17" t="s">
        <v>153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7" t="s">
        <v>76</v>
      </c>
      <c r="BK93" s="218">
        <f>ROUND(I93*H93,2)</f>
        <v>0</v>
      </c>
      <c r="BL93" s="17" t="s">
        <v>177</v>
      </c>
      <c r="BM93" s="217" t="s">
        <v>527</v>
      </c>
    </row>
    <row r="94" s="2" customFormat="1" ht="16.5" customHeight="1">
      <c r="A94" s="38"/>
      <c r="B94" s="39"/>
      <c r="C94" s="205" t="s">
        <v>160</v>
      </c>
      <c r="D94" s="205" t="s">
        <v>154</v>
      </c>
      <c r="E94" s="206" t="s">
        <v>528</v>
      </c>
      <c r="F94" s="207" t="s">
        <v>529</v>
      </c>
      <c r="G94" s="208" t="s">
        <v>157</v>
      </c>
      <c r="H94" s="209">
        <v>750</v>
      </c>
      <c r="I94" s="210"/>
      <c r="J94" s="211">
        <f>ROUND(I94*H94,2)</f>
        <v>0</v>
      </c>
      <c r="K94" s="207" t="s">
        <v>158</v>
      </c>
      <c r="L94" s="212"/>
      <c r="M94" s="213" t="s">
        <v>19</v>
      </c>
      <c r="N94" s="214" t="s">
        <v>40</v>
      </c>
      <c r="O94" s="84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177</v>
      </c>
      <c r="AT94" s="217" t="s">
        <v>154</v>
      </c>
      <c r="AU94" s="217" t="s">
        <v>76</v>
      </c>
      <c r="AY94" s="17" t="s">
        <v>153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76</v>
      </c>
      <c r="BK94" s="218">
        <f>ROUND(I94*H94,2)</f>
        <v>0</v>
      </c>
      <c r="BL94" s="17" t="s">
        <v>177</v>
      </c>
      <c r="BM94" s="217" t="s">
        <v>530</v>
      </c>
    </row>
    <row r="95" s="2" customFormat="1" ht="16.5" customHeight="1">
      <c r="A95" s="38"/>
      <c r="B95" s="39"/>
      <c r="C95" s="205" t="s">
        <v>174</v>
      </c>
      <c r="D95" s="205" t="s">
        <v>154</v>
      </c>
      <c r="E95" s="206" t="s">
        <v>531</v>
      </c>
      <c r="F95" s="207" t="s">
        <v>532</v>
      </c>
      <c r="G95" s="208" t="s">
        <v>157</v>
      </c>
      <c r="H95" s="209">
        <v>1500</v>
      </c>
      <c r="I95" s="210"/>
      <c r="J95" s="211">
        <f>ROUND(I95*H95,2)</f>
        <v>0</v>
      </c>
      <c r="K95" s="207" t="s">
        <v>158</v>
      </c>
      <c r="L95" s="212"/>
      <c r="M95" s="213" t="s">
        <v>19</v>
      </c>
      <c r="N95" s="214" t="s">
        <v>40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177</v>
      </c>
      <c r="AT95" s="217" t="s">
        <v>154</v>
      </c>
      <c r="AU95" s="217" t="s">
        <v>76</v>
      </c>
      <c r="AY95" s="17" t="s">
        <v>153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76</v>
      </c>
      <c r="BK95" s="218">
        <f>ROUND(I95*H95,2)</f>
        <v>0</v>
      </c>
      <c r="BL95" s="17" t="s">
        <v>177</v>
      </c>
      <c r="BM95" s="217" t="s">
        <v>533</v>
      </c>
    </row>
    <row r="96" s="2" customFormat="1" ht="21.75" customHeight="1">
      <c r="A96" s="38"/>
      <c r="B96" s="39"/>
      <c r="C96" s="205" t="s">
        <v>179</v>
      </c>
      <c r="D96" s="205" t="s">
        <v>154</v>
      </c>
      <c r="E96" s="206" t="s">
        <v>534</v>
      </c>
      <c r="F96" s="207" t="s">
        <v>535</v>
      </c>
      <c r="G96" s="208" t="s">
        <v>157</v>
      </c>
      <c r="H96" s="209">
        <v>50</v>
      </c>
      <c r="I96" s="210"/>
      <c r="J96" s="211">
        <f>ROUND(I96*H96,2)</f>
        <v>0</v>
      </c>
      <c r="K96" s="207" t="s">
        <v>158</v>
      </c>
      <c r="L96" s="212"/>
      <c r="M96" s="213" t="s">
        <v>19</v>
      </c>
      <c r="N96" s="214" t="s">
        <v>40</v>
      </c>
      <c r="O96" s="8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159</v>
      </c>
      <c r="AT96" s="217" t="s">
        <v>154</v>
      </c>
      <c r="AU96" s="217" t="s">
        <v>76</v>
      </c>
      <c r="AY96" s="17" t="s">
        <v>153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76</v>
      </c>
      <c r="BK96" s="218">
        <f>ROUND(I96*H96,2)</f>
        <v>0</v>
      </c>
      <c r="BL96" s="17" t="s">
        <v>160</v>
      </c>
      <c r="BM96" s="217" t="s">
        <v>536</v>
      </c>
    </row>
    <row r="97" s="2" customFormat="1" ht="21.75" customHeight="1">
      <c r="A97" s="38"/>
      <c r="B97" s="39"/>
      <c r="C97" s="205" t="s">
        <v>184</v>
      </c>
      <c r="D97" s="205" t="s">
        <v>154</v>
      </c>
      <c r="E97" s="206" t="s">
        <v>537</v>
      </c>
      <c r="F97" s="207" t="s">
        <v>538</v>
      </c>
      <c r="G97" s="208" t="s">
        <v>157</v>
      </c>
      <c r="H97" s="209">
        <v>500</v>
      </c>
      <c r="I97" s="210"/>
      <c r="J97" s="211">
        <f>ROUND(I97*H97,2)</f>
        <v>0</v>
      </c>
      <c r="K97" s="207" t="s">
        <v>158</v>
      </c>
      <c r="L97" s="212"/>
      <c r="M97" s="213" t="s">
        <v>19</v>
      </c>
      <c r="N97" s="214" t="s">
        <v>40</v>
      </c>
      <c r="O97" s="8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177</v>
      </c>
      <c r="AT97" s="217" t="s">
        <v>154</v>
      </c>
      <c r="AU97" s="217" t="s">
        <v>76</v>
      </c>
      <c r="AY97" s="17" t="s">
        <v>153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76</v>
      </c>
      <c r="BK97" s="218">
        <f>ROUND(I97*H97,2)</f>
        <v>0</v>
      </c>
      <c r="BL97" s="17" t="s">
        <v>177</v>
      </c>
      <c r="BM97" s="217" t="s">
        <v>539</v>
      </c>
    </row>
    <row r="98" s="2" customFormat="1" ht="21.75" customHeight="1">
      <c r="A98" s="38"/>
      <c r="B98" s="39"/>
      <c r="C98" s="205" t="s">
        <v>159</v>
      </c>
      <c r="D98" s="205" t="s">
        <v>154</v>
      </c>
      <c r="E98" s="206" t="s">
        <v>540</v>
      </c>
      <c r="F98" s="207" t="s">
        <v>541</v>
      </c>
      <c r="G98" s="208" t="s">
        <v>157</v>
      </c>
      <c r="H98" s="209">
        <v>50</v>
      </c>
      <c r="I98" s="210"/>
      <c r="J98" s="211">
        <f>ROUND(I98*H98,2)</f>
        <v>0</v>
      </c>
      <c r="K98" s="207" t="s">
        <v>158</v>
      </c>
      <c r="L98" s="212"/>
      <c r="M98" s="213" t="s">
        <v>19</v>
      </c>
      <c r="N98" s="214" t="s">
        <v>40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159</v>
      </c>
      <c r="AT98" s="217" t="s">
        <v>154</v>
      </c>
      <c r="AU98" s="217" t="s">
        <v>76</v>
      </c>
      <c r="AY98" s="17" t="s">
        <v>153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76</v>
      </c>
      <c r="BK98" s="218">
        <f>ROUND(I98*H98,2)</f>
        <v>0</v>
      </c>
      <c r="BL98" s="17" t="s">
        <v>160</v>
      </c>
      <c r="BM98" s="217" t="s">
        <v>542</v>
      </c>
    </row>
    <row r="99" s="2" customFormat="1" ht="16.5" customHeight="1">
      <c r="A99" s="38"/>
      <c r="B99" s="39"/>
      <c r="C99" s="205" t="s">
        <v>192</v>
      </c>
      <c r="D99" s="205" t="s">
        <v>154</v>
      </c>
      <c r="E99" s="206" t="s">
        <v>543</v>
      </c>
      <c r="F99" s="207" t="s">
        <v>544</v>
      </c>
      <c r="G99" s="208" t="s">
        <v>157</v>
      </c>
      <c r="H99" s="209">
        <v>500</v>
      </c>
      <c r="I99" s="210"/>
      <c r="J99" s="211">
        <f>ROUND(I99*H99,2)</f>
        <v>0</v>
      </c>
      <c r="K99" s="207" t="s">
        <v>158</v>
      </c>
      <c r="L99" s="212"/>
      <c r="M99" s="213" t="s">
        <v>19</v>
      </c>
      <c r="N99" s="214" t="s">
        <v>40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177</v>
      </c>
      <c r="AT99" s="217" t="s">
        <v>154</v>
      </c>
      <c r="AU99" s="217" t="s">
        <v>76</v>
      </c>
      <c r="AY99" s="17" t="s">
        <v>153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76</v>
      </c>
      <c r="BK99" s="218">
        <f>ROUND(I99*H99,2)</f>
        <v>0</v>
      </c>
      <c r="BL99" s="17" t="s">
        <v>177</v>
      </c>
      <c r="BM99" s="217" t="s">
        <v>545</v>
      </c>
    </row>
    <row r="100" s="2" customFormat="1" ht="16.5" customHeight="1">
      <c r="A100" s="38"/>
      <c r="B100" s="39"/>
      <c r="C100" s="219" t="s">
        <v>196</v>
      </c>
      <c r="D100" s="219" t="s">
        <v>162</v>
      </c>
      <c r="E100" s="220" t="s">
        <v>546</v>
      </c>
      <c r="F100" s="221" t="s">
        <v>547</v>
      </c>
      <c r="G100" s="222" t="s">
        <v>157</v>
      </c>
      <c r="H100" s="223">
        <v>550</v>
      </c>
      <c r="I100" s="224"/>
      <c r="J100" s="225">
        <f>ROUND(I100*H100,2)</f>
        <v>0</v>
      </c>
      <c r="K100" s="221" t="s">
        <v>158</v>
      </c>
      <c r="L100" s="44"/>
      <c r="M100" s="226" t="s">
        <v>19</v>
      </c>
      <c r="N100" s="227" t="s">
        <v>40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160</v>
      </c>
      <c r="AT100" s="217" t="s">
        <v>162</v>
      </c>
      <c r="AU100" s="217" t="s">
        <v>76</v>
      </c>
      <c r="AY100" s="17" t="s">
        <v>153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76</v>
      </c>
      <c r="BK100" s="218">
        <f>ROUND(I100*H100,2)</f>
        <v>0</v>
      </c>
      <c r="BL100" s="17" t="s">
        <v>160</v>
      </c>
      <c r="BM100" s="217" t="s">
        <v>548</v>
      </c>
    </row>
    <row r="101" s="2" customFormat="1">
      <c r="A101" s="38"/>
      <c r="B101" s="39"/>
      <c r="C101" s="219" t="s">
        <v>201</v>
      </c>
      <c r="D101" s="219" t="s">
        <v>162</v>
      </c>
      <c r="E101" s="220" t="s">
        <v>549</v>
      </c>
      <c r="F101" s="221" t="s">
        <v>550</v>
      </c>
      <c r="G101" s="222" t="s">
        <v>157</v>
      </c>
      <c r="H101" s="223">
        <v>750</v>
      </c>
      <c r="I101" s="224"/>
      <c r="J101" s="225">
        <f>ROUND(I101*H101,2)</f>
        <v>0</v>
      </c>
      <c r="K101" s="221" t="s">
        <v>158</v>
      </c>
      <c r="L101" s="44"/>
      <c r="M101" s="226" t="s">
        <v>19</v>
      </c>
      <c r="N101" s="227" t="s">
        <v>40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160</v>
      </c>
      <c r="AT101" s="217" t="s">
        <v>162</v>
      </c>
      <c r="AU101" s="217" t="s">
        <v>76</v>
      </c>
      <c r="AY101" s="17" t="s">
        <v>153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76</v>
      </c>
      <c r="BK101" s="218">
        <f>ROUND(I101*H101,2)</f>
        <v>0</v>
      </c>
      <c r="BL101" s="17" t="s">
        <v>160</v>
      </c>
      <c r="BM101" s="217" t="s">
        <v>551</v>
      </c>
    </row>
    <row r="102" s="2" customFormat="1" ht="55.5" customHeight="1">
      <c r="A102" s="38"/>
      <c r="B102" s="39"/>
      <c r="C102" s="219" t="s">
        <v>205</v>
      </c>
      <c r="D102" s="219" t="s">
        <v>162</v>
      </c>
      <c r="E102" s="220" t="s">
        <v>552</v>
      </c>
      <c r="F102" s="221" t="s">
        <v>553</v>
      </c>
      <c r="G102" s="222" t="s">
        <v>157</v>
      </c>
      <c r="H102" s="223">
        <v>4400</v>
      </c>
      <c r="I102" s="224"/>
      <c r="J102" s="225">
        <f>ROUND(I102*H102,2)</f>
        <v>0</v>
      </c>
      <c r="K102" s="221" t="s">
        <v>158</v>
      </c>
      <c r="L102" s="44"/>
      <c r="M102" s="226" t="s">
        <v>19</v>
      </c>
      <c r="N102" s="227" t="s">
        <v>40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160</v>
      </c>
      <c r="AT102" s="217" t="s">
        <v>162</v>
      </c>
      <c r="AU102" s="217" t="s">
        <v>76</v>
      </c>
      <c r="AY102" s="17" t="s">
        <v>153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76</v>
      </c>
      <c r="BK102" s="218">
        <f>ROUND(I102*H102,2)</f>
        <v>0</v>
      </c>
      <c r="BL102" s="17" t="s">
        <v>160</v>
      </c>
      <c r="BM102" s="217" t="s">
        <v>554</v>
      </c>
    </row>
    <row r="103" s="2" customFormat="1" ht="55.5" customHeight="1">
      <c r="A103" s="38"/>
      <c r="B103" s="39"/>
      <c r="C103" s="219" t="s">
        <v>209</v>
      </c>
      <c r="D103" s="219" t="s">
        <v>162</v>
      </c>
      <c r="E103" s="220" t="s">
        <v>555</v>
      </c>
      <c r="F103" s="221" t="s">
        <v>556</v>
      </c>
      <c r="G103" s="222" t="s">
        <v>157</v>
      </c>
      <c r="H103" s="223">
        <v>500</v>
      </c>
      <c r="I103" s="224"/>
      <c r="J103" s="225">
        <f>ROUND(I103*H103,2)</f>
        <v>0</v>
      </c>
      <c r="K103" s="221" t="s">
        <v>158</v>
      </c>
      <c r="L103" s="44"/>
      <c r="M103" s="226" t="s">
        <v>19</v>
      </c>
      <c r="N103" s="227" t="s">
        <v>40</v>
      </c>
      <c r="O103" s="8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160</v>
      </c>
      <c r="AT103" s="217" t="s">
        <v>162</v>
      </c>
      <c r="AU103" s="217" t="s">
        <v>76</v>
      </c>
      <c r="AY103" s="17" t="s">
        <v>153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76</v>
      </c>
      <c r="BK103" s="218">
        <f>ROUND(I103*H103,2)</f>
        <v>0</v>
      </c>
      <c r="BL103" s="17" t="s">
        <v>160</v>
      </c>
      <c r="BM103" s="217" t="s">
        <v>557</v>
      </c>
    </row>
    <row r="104" s="2" customFormat="1" ht="16.5" customHeight="1">
      <c r="A104" s="38"/>
      <c r="B104" s="39"/>
      <c r="C104" s="219" t="s">
        <v>213</v>
      </c>
      <c r="D104" s="219" t="s">
        <v>162</v>
      </c>
      <c r="E104" s="220" t="s">
        <v>558</v>
      </c>
      <c r="F104" s="221" t="s">
        <v>559</v>
      </c>
      <c r="G104" s="222" t="s">
        <v>169</v>
      </c>
      <c r="H104" s="223">
        <v>60</v>
      </c>
      <c r="I104" s="224"/>
      <c r="J104" s="225">
        <f>ROUND(I104*H104,2)</f>
        <v>0</v>
      </c>
      <c r="K104" s="221" t="s">
        <v>158</v>
      </c>
      <c r="L104" s="44"/>
      <c r="M104" s="226" t="s">
        <v>19</v>
      </c>
      <c r="N104" s="227" t="s">
        <v>40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160</v>
      </c>
      <c r="AT104" s="217" t="s">
        <v>162</v>
      </c>
      <c r="AU104" s="217" t="s">
        <v>76</v>
      </c>
      <c r="AY104" s="17" t="s">
        <v>153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76</v>
      </c>
      <c r="BK104" s="218">
        <f>ROUND(I104*H104,2)</f>
        <v>0</v>
      </c>
      <c r="BL104" s="17" t="s">
        <v>160</v>
      </c>
      <c r="BM104" s="217" t="s">
        <v>560</v>
      </c>
    </row>
    <row r="105" s="2" customFormat="1" ht="16.5" customHeight="1">
      <c r="A105" s="38"/>
      <c r="B105" s="39"/>
      <c r="C105" s="205" t="s">
        <v>8</v>
      </c>
      <c r="D105" s="205" t="s">
        <v>154</v>
      </c>
      <c r="E105" s="206" t="s">
        <v>561</v>
      </c>
      <c r="F105" s="207" t="s">
        <v>562</v>
      </c>
      <c r="G105" s="208" t="s">
        <v>169</v>
      </c>
      <c r="H105" s="209">
        <v>12</v>
      </c>
      <c r="I105" s="210"/>
      <c r="J105" s="211">
        <f>ROUND(I105*H105,2)</f>
        <v>0</v>
      </c>
      <c r="K105" s="207" t="s">
        <v>158</v>
      </c>
      <c r="L105" s="212"/>
      <c r="M105" s="213" t="s">
        <v>19</v>
      </c>
      <c r="N105" s="214" t="s">
        <v>40</v>
      </c>
      <c r="O105" s="84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7" t="s">
        <v>177</v>
      </c>
      <c r="AT105" s="217" t="s">
        <v>154</v>
      </c>
      <c r="AU105" s="217" t="s">
        <v>76</v>
      </c>
      <c r="AY105" s="17" t="s">
        <v>153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7" t="s">
        <v>76</v>
      </c>
      <c r="BK105" s="218">
        <f>ROUND(I105*H105,2)</f>
        <v>0</v>
      </c>
      <c r="BL105" s="17" t="s">
        <v>177</v>
      </c>
      <c r="BM105" s="217" t="s">
        <v>563</v>
      </c>
    </row>
    <row r="106" s="2" customFormat="1">
      <c r="A106" s="38"/>
      <c r="B106" s="39"/>
      <c r="C106" s="219" t="s">
        <v>220</v>
      </c>
      <c r="D106" s="219" t="s">
        <v>162</v>
      </c>
      <c r="E106" s="220" t="s">
        <v>564</v>
      </c>
      <c r="F106" s="221" t="s">
        <v>565</v>
      </c>
      <c r="G106" s="222" t="s">
        <v>169</v>
      </c>
      <c r="H106" s="223">
        <v>12</v>
      </c>
      <c r="I106" s="224"/>
      <c r="J106" s="225">
        <f>ROUND(I106*H106,2)</f>
        <v>0</v>
      </c>
      <c r="K106" s="221" t="s">
        <v>158</v>
      </c>
      <c r="L106" s="44"/>
      <c r="M106" s="226" t="s">
        <v>19</v>
      </c>
      <c r="N106" s="227" t="s">
        <v>40</v>
      </c>
      <c r="O106" s="8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182</v>
      </c>
      <c r="AT106" s="217" t="s">
        <v>162</v>
      </c>
      <c r="AU106" s="217" t="s">
        <v>76</v>
      </c>
      <c r="AY106" s="17" t="s">
        <v>153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7" t="s">
        <v>76</v>
      </c>
      <c r="BK106" s="218">
        <f>ROUND(I106*H106,2)</f>
        <v>0</v>
      </c>
      <c r="BL106" s="17" t="s">
        <v>182</v>
      </c>
      <c r="BM106" s="217" t="s">
        <v>566</v>
      </c>
    </row>
    <row r="107" s="2" customFormat="1" ht="16.5" customHeight="1">
      <c r="A107" s="38"/>
      <c r="B107" s="39"/>
      <c r="C107" s="205" t="s">
        <v>224</v>
      </c>
      <c r="D107" s="205" t="s">
        <v>154</v>
      </c>
      <c r="E107" s="206" t="s">
        <v>567</v>
      </c>
      <c r="F107" s="207" t="s">
        <v>568</v>
      </c>
      <c r="G107" s="208" t="s">
        <v>169</v>
      </c>
      <c r="H107" s="209">
        <v>2</v>
      </c>
      <c r="I107" s="210"/>
      <c r="J107" s="211">
        <f>ROUND(I107*H107,2)</f>
        <v>0</v>
      </c>
      <c r="K107" s="207" t="s">
        <v>158</v>
      </c>
      <c r="L107" s="212"/>
      <c r="M107" s="213" t="s">
        <v>19</v>
      </c>
      <c r="N107" s="214" t="s">
        <v>40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177</v>
      </c>
      <c r="AT107" s="217" t="s">
        <v>154</v>
      </c>
      <c r="AU107" s="217" t="s">
        <v>76</v>
      </c>
      <c r="AY107" s="17" t="s">
        <v>153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76</v>
      </c>
      <c r="BK107" s="218">
        <f>ROUND(I107*H107,2)</f>
        <v>0</v>
      </c>
      <c r="BL107" s="17" t="s">
        <v>177</v>
      </c>
      <c r="BM107" s="217" t="s">
        <v>569</v>
      </c>
    </row>
    <row r="108" s="2" customFormat="1">
      <c r="A108" s="38"/>
      <c r="B108" s="39"/>
      <c r="C108" s="205" t="s">
        <v>228</v>
      </c>
      <c r="D108" s="205" t="s">
        <v>154</v>
      </c>
      <c r="E108" s="206" t="s">
        <v>570</v>
      </c>
      <c r="F108" s="207" t="s">
        <v>571</v>
      </c>
      <c r="G108" s="208" t="s">
        <v>169</v>
      </c>
      <c r="H108" s="209">
        <v>12</v>
      </c>
      <c r="I108" s="210"/>
      <c r="J108" s="211">
        <f>ROUND(I108*H108,2)</f>
        <v>0</v>
      </c>
      <c r="K108" s="207" t="s">
        <v>158</v>
      </c>
      <c r="L108" s="212"/>
      <c r="M108" s="213" t="s">
        <v>19</v>
      </c>
      <c r="N108" s="214" t="s">
        <v>40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177</v>
      </c>
      <c r="AT108" s="217" t="s">
        <v>154</v>
      </c>
      <c r="AU108" s="217" t="s">
        <v>76</v>
      </c>
      <c r="AY108" s="17" t="s">
        <v>153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76</v>
      </c>
      <c r="BK108" s="218">
        <f>ROUND(I108*H108,2)</f>
        <v>0</v>
      </c>
      <c r="BL108" s="17" t="s">
        <v>177</v>
      </c>
      <c r="BM108" s="217" t="s">
        <v>572</v>
      </c>
    </row>
    <row r="109" s="2" customFormat="1" ht="44.25" customHeight="1">
      <c r="A109" s="38"/>
      <c r="B109" s="39"/>
      <c r="C109" s="219" t="s">
        <v>232</v>
      </c>
      <c r="D109" s="219" t="s">
        <v>162</v>
      </c>
      <c r="E109" s="220" t="s">
        <v>573</v>
      </c>
      <c r="F109" s="221" t="s">
        <v>574</v>
      </c>
      <c r="G109" s="222" t="s">
        <v>169</v>
      </c>
      <c r="H109" s="223">
        <v>16</v>
      </c>
      <c r="I109" s="224"/>
      <c r="J109" s="225">
        <f>ROUND(I109*H109,2)</f>
        <v>0</v>
      </c>
      <c r="K109" s="221" t="s">
        <v>158</v>
      </c>
      <c r="L109" s="44"/>
      <c r="M109" s="226" t="s">
        <v>19</v>
      </c>
      <c r="N109" s="227" t="s">
        <v>40</v>
      </c>
      <c r="O109" s="84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7" t="s">
        <v>182</v>
      </c>
      <c r="AT109" s="217" t="s">
        <v>162</v>
      </c>
      <c r="AU109" s="217" t="s">
        <v>76</v>
      </c>
      <c r="AY109" s="17" t="s">
        <v>153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7" t="s">
        <v>76</v>
      </c>
      <c r="BK109" s="218">
        <f>ROUND(I109*H109,2)</f>
        <v>0</v>
      </c>
      <c r="BL109" s="17" t="s">
        <v>182</v>
      </c>
      <c r="BM109" s="217" t="s">
        <v>575</v>
      </c>
    </row>
    <row r="110" s="2" customFormat="1" ht="16.5" customHeight="1">
      <c r="A110" s="38"/>
      <c r="B110" s="39"/>
      <c r="C110" s="205" t="s">
        <v>236</v>
      </c>
      <c r="D110" s="205" t="s">
        <v>154</v>
      </c>
      <c r="E110" s="206" t="s">
        <v>185</v>
      </c>
      <c r="F110" s="207" t="s">
        <v>186</v>
      </c>
      <c r="G110" s="208" t="s">
        <v>187</v>
      </c>
      <c r="H110" s="209">
        <v>2</v>
      </c>
      <c r="I110" s="210"/>
      <c r="J110" s="211">
        <f>ROUND(I110*H110,2)</f>
        <v>0</v>
      </c>
      <c r="K110" s="207" t="s">
        <v>158</v>
      </c>
      <c r="L110" s="212"/>
      <c r="M110" s="213" t="s">
        <v>19</v>
      </c>
      <c r="N110" s="214" t="s">
        <v>40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177</v>
      </c>
      <c r="AT110" s="217" t="s">
        <v>154</v>
      </c>
      <c r="AU110" s="217" t="s">
        <v>76</v>
      </c>
      <c r="AY110" s="17" t="s">
        <v>153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76</v>
      </c>
      <c r="BK110" s="218">
        <f>ROUND(I110*H110,2)</f>
        <v>0</v>
      </c>
      <c r="BL110" s="17" t="s">
        <v>177</v>
      </c>
      <c r="BM110" s="217" t="s">
        <v>576</v>
      </c>
    </row>
    <row r="111" s="2" customFormat="1" ht="16.5" customHeight="1">
      <c r="A111" s="38"/>
      <c r="B111" s="39"/>
      <c r="C111" s="205" t="s">
        <v>7</v>
      </c>
      <c r="D111" s="205" t="s">
        <v>154</v>
      </c>
      <c r="E111" s="206" t="s">
        <v>189</v>
      </c>
      <c r="F111" s="207" t="s">
        <v>190</v>
      </c>
      <c r="G111" s="208" t="s">
        <v>157</v>
      </c>
      <c r="H111" s="209">
        <v>230</v>
      </c>
      <c r="I111" s="210"/>
      <c r="J111" s="211">
        <f>ROUND(I111*H111,2)</f>
        <v>0</v>
      </c>
      <c r="K111" s="207" t="s">
        <v>158</v>
      </c>
      <c r="L111" s="212"/>
      <c r="M111" s="213" t="s">
        <v>19</v>
      </c>
      <c r="N111" s="214" t="s">
        <v>40</v>
      </c>
      <c r="O111" s="84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177</v>
      </c>
      <c r="AT111" s="217" t="s">
        <v>154</v>
      </c>
      <c r="AU111" s="217" t="s">
        <v>76</v>
      </c>
      <c r="AY111" s="17" t="s">
        <v>153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7" t="s">
        <v>76</v>
      </c>
      <c r="BK111" s="218">
        <f>ROUND(I111*H111,2)</f>
        <v>0</v>
      </c>
      <c r="BL111" s="17" t="s">
        <v>177</v>
      </c>
      <c r="BM111" s="217" t="s">
        <v>577</v>
      </c>
    </row>
    <row r="112" s="11" customFormat="1" ht="25.92" customHeight="1">
      <c r="A112" s="11"/>
      <c r="B112" s="191"/>
      <c r="C112" s="192"/>
      <c r="D112" s="193" t="s">
        <v>68</v>
      </c>
      <c r="E112" s="194" t="s">
        <v>105</v>
      </c>
      <c r="F112" s="194" t="s">
        <v>74</v>
      </c>
      <c r="G112" s="192"/>
      <c r="H112" s="192"/>
      <c r="I112" s="195"/>
      <c r="J112" s="196">
        <f>BK112</f>
        <v>0</v>
      </c>
      <c r="K112" s="192"/>
      <c r="L112" s="197"/>
      <c r="M112" s="198"/>
      <c r="N112" s="199"/>
      <c r="O112" s="199"/>
      <c r="P112" s="200">
        <f>SUM(P113:P264)</f>
        <v>0</v>
      </c>
      <c r="Q112" s="199"/>
      <c r="R112" s="200">
        <f>SUM(R113:R264)</f>
        <v>0</v>
      </c>
      <c r="S112" s="199"/>
      <c r="T112" s="201">
        <f>SUM(T113:T264)</f>
        <v>0</v>
      </c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R112" s="202" t="s">
        <v>76</v>
      </c>
      <c r="AT112" s="203" t="s">
        <v>68</v>
      </c>
      <c r="AU112" s="203" t="s">
        <v>69</v>
      </c>
      <c r="AY112" s="202" t="s">
        <v>153</v>
      </c>
      <c r="BK112" s="204">
        <f>SUM(BK113:BK264)</f>
        <v>0</v>
      </c>
    </row>
    <row r="113" s="2" customFormat="1" ht="16.5" customHeight="1">
      <c r="A113" s="38"/>
      <c r="B113" s="39"/>
      <c r="C113" s="205" t="s">
        <v>243</v>
      </c>
      <c r="D113" s="205" t="s">
        <v>154</v>
      </c>
      <c r="E113" s="206" t="s">
        <v>197</v>
      </c>
      <c r="F113" s="207" t="s">
        <v>198</v>
      </c>
      <c r="G113" s="208" t="s">
        <v>169</v>
      </c>
      <c r="H113" s="209">
        <v>9</v>
      </c>
      <c r="I113" s="210"/>
      <c r="J113" s="211">
        <f>ROUND(I113*H113,2)</f>
        <v>0</v>
      </c>
      <c r="K113" s="207" t="s">
        <v>158</v>
      </c>
      <c r="L113" s="212"/>
      <c r="M113" s="213" t="s">
        <v>19</v>
      </c>
      <c r="N113" s="214" t="s">
        <v>40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199</v>
      </c>
      <c r="AT113" s="217" t="s">
        <v>154</v>
      </c>
      <c r="AU113" s="217" t="s">
        <v>76</v>
      </c>
      <c r="AY113" s="17" t="s">
        <v>153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76</v>
      </c>
      <c r="BK113" s="218">
        <f>ROUND(I113*H113,2)</f>
        <v>0</v>
      </c>
      <c r="BL113" s="17" t="s">
        <v>199</v>
      </c>
      <c r="BM113" s="217" t="s">
        <v>578</v>
      </c>
    </row>
    <row r="114" s="2" customFormat="1" ht="16.5" customHeight="1">
      <c r="A114" s="38"/>
      <c r="B114" s="39"/>
      <c r="C114" s="205" t="s">
        <v>247</v>
      </c>
      <c r="D114" s="205" t="s">
        <v>154</v>
      </c>
      <c r="E114" s="206" t="s">
        <v>202</v>
      </c>
      <c r="F114" s="207" t="s">
        <v>203</v>
      </c>
      <c r="G114" s="208" t="s">
        <v>169</v>
      </c>
      <c r="H114" s="209">
        <v>9</v>
      </c>
      <c r="I114" s="210"/>
      <c r="J114" s="211">
        <f>ROUND(I114*H114,2)</f>
        <v>0</v>
      </c>
      <c r="K114" s="207" t="s">
        <v>158</v>
      </c>
      <c r="L114" s="212"/>
      <c r="M114" s="213" t="s">
        <v>19</v>
      </c>
      <c r="N114" s="214" t="s">
        <v>40</v>
      </c>
      <c r="O114" s="8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7" t="s">
        <v>199</v>
      </c>
      <c r="AT114" s="217" t="s">
        <v>154</v>
      </c>
      <c r="AU114" s="217" t="s">
        <v>76</v>
      </c>
      <c r="AY114" s="17" t="s">
        <v>153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7" t="s">
        <v>76</v>
      </c>
      <c r="BK114" s="218">
        <f>ROUND(I114*H114,2)</f>
        <v>0</v>
      </c>
      <c r="BL114" s="17" t="s">
        <v>199</v>
      </c>
      <c r="BM114" s="217" t="s">
        <v>579</v>
      </c>
    </row>
    <row r="115" s="2" customFormat="1" ht="16.5" customHeight="1">
      <c r="A115" s="38"/>
      <c r="B115" s="39"/>
      <c r="C115" s="205" t="s">
        <v>251</v>
      </c>
      <c r="D115" s="205" t="s">
        <v>154</v>
      </c>
      <c r="E115" s="206" t="s">
        <v>580</v>
      </c>
      <c r="F115" s="207" t="s">
        <v>581</v>
      </c>
      <c r="G115" s="208" t="s">
        <v>169</v>
      </c>
      <c r="H115" s="209">
        <v>2</v>
      </c>
      <c r="I115" s="210"/>
      <c r="J115" s="211">
        <f>ROUND(I115*H115,2)</f>
        <v>0</v>
      </c>
      <c r="K115" s="207" t="s">
        <v>158</v>
      </c>
      <c r="L115" s="212"/>
      <c r="M115" s="213" t="s">
        <v>19</v>
      </c>
      <c r="N115" s="214" t="s">
        <v>40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177</v>
      </c>
      <c r="AT115" s="217" t="s">
        <v>154</v>
      </c>
      <c r="AU115" s="217" t="s">
        <v>76</v>
      </c>
      <c r="AY115" s="17" t="s">
        <v>153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76</v>
      </c>
      <c r="BK115" s="218">
        <f>ROUND(I115*H115,2)</f>
        <v>0</v>
      </c>
      <c r="BL115" s="17" t="s">
        <v>177</v>
      </c>
      <c r="BM115" s="217" t="s">
        <v>582</v>
      </c>
    </row>
    <row r="116" s="2" customFormat="1" ht="16.5" customHeight="1">
      <c r="A116" s="38"/>
      <c r="B116" s="39"/>
      <c r="C116" s="205" t="s">
        <v>255</v>
      </c>
      <c r="D116" s="205" t="s">
        <v>154</v>
      </c>
      <c r="E116" s="206" t="s">
        <v>210</v>
      </c>
      <c r="F116" s="207" t="s">
        <v>211</v>
      </c>
      <c r="G116" s="208" t="s">
        <v>169</v>
      </c>
      <c r="H116" s="209">
        <v>12</v>
      </c>
      <c r="I116" s="210"/>
      <c r="J116" s="211">
        <f>ROUND(I116*H116,2)</f>
        <v>0</v>
      </c>
      <c r="K116" s="207" t="s">
        <v>158</v>
      </c>
      <c r="L116" s="212"/>
      <c r="M116" s="213" t="s">
        <v>19</v>
      </c>
      <c r="N116" s="214" t="s">
        <v>40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199</v>
      </c>
      <c r="AT116" s="217" t="s">
        <v>154</v>
      </c>
      <c r="AU116" s="217" t="s">
        <v>76</v>
      </c>
      <c r="AY116" s="17" t="s">
        <v>153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76</v>
      </c>
      <c r="BK116" s="218">
        <f>ROUND(I116*H116,2)</f>
        <v>0</v>
      </c>
      <c r="BL116" s="17" t="s">
        <v>199</v>
      </c>
      <c r="BM116" s="217" t="s">
        <v>583</v>
      </c>
    </row>
    <row r="117" s="2" customFormat="1" ht="16.5" customHeight="1">
      <c r="A117" s="38"/>
      <c r="B117" s="39"/>
      <c r="C117" s="205" t="s">
        <v>260</v>
      </c>
      <c r="D117" s="205" t="s">
        <v>154</v>
      </c>
      <c r="E117" s="206" t="s">
        <v>214</v>
      </c>
      <c r="F117" s="207" t="s">
        <v>215</v>
      </c>
      <c r="G117" s="208" t="s">
        <v>169</v>
      </c>
      <c r="H117" s="209">
        <v>9</v>
      </c>
      <c r="I117" s="210"/>
      <c r="J117" s="211">
        <f>ROUND(I117*H117,2)</f>
        <v>0</v>
      </c>
      <c r="K117" s="207" t="s">
        <v>158</v>
      </c>
      <c r="L117" s="212"/>
      <c r="M117" s="213" t="s">
        <v>19</v>
      </c>
      <c r="N117" s="214" t="s">
        <v>40</v>
      </c>
      <c r="O117" s="84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199</v>
      </c>
      <c r="AT117" s="217" t="s">
        <v>154</v>
      </c>
      <c r="AU117" s="217" t="s">
        <v>76</v>
      </c>
      <c r="AY117" s="17" t="s">
        <v>153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76</v>
      </c>
      <c r="BK117" s="218">
        <f>ROUND(I117*H117,2)</f>
        <v>0</v>
      </c>
      <c r="BL117" s="17" t="s">
        <v>199</v>
      </c>
      <c r="BM117" s="217" t="s">
        <v>584</v>
      </c>
    </row>
    <row r="118" s="2" customFormat="1" ht="16.5" customHeight="1">
      <c r="A118" s="38"/>
      <c r="B118" s="39"/>
      <c r="C118" s="205" t="s">
        <v>264</v>
      </c>
      <c r="D118" s="205" t="s">
        <v>154</v>
      </c>
      <c r="E118" s="206" t="s">
        <v>585</v>
      </c>
      <c r="F118" s="207" t="s">
        <v>586</v>
      </c>
      <c r="G118" s="208" t="s">
        <v>169</v>
      </c>
      <c r="H118" s="209">
        <v>2</v>
      </c>
      <c r="I118" s="210"/>
      <c r="J118" s="211">
        <f>ROUND(I118*H118,2)</f>
        <v>0</v>
      </c>
      <c r="K118" s="207" t="s">
        <v>158</v>
      </c>
      <c r="L118" s="212"/>
      <c r="M118" s="213" t="s">
        <v>19</v>
      </c>
      <c r="N118" s="214" t="s">
        <v>40</v>
      </c>
      <c r="O118" s="8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177</v>
      </c>
      <c r="AT118" s="217" t="s">
        <v>154</v>
      </c>
      <c r="AU118" s="217" t="s">
        <v>76</v>
      </c>
      <c r="AY118" s="17" t="s">
        <v>153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76</v>
      </c>
      <c r="BK118" s="218">
        <f>ROUND(I118*H118,2)</f>
        <v>0</v>
      </c>
      <c r="BL118" s="17" t="s">
        <v>177</v>
      </c>
      <c r="BM118" s="217" t="s">
        <v>587</v>
      </c>
    </row>
    <row r="119" s="2" customFormat="1" ht="16.5" customHeight="1">
      <c r="A119" s="38"/>
      <c r="B119" s="39"/>
      <c r="C119" s="205" t="s">
        <v>268</v>
      </c>
      <c r="D119" s="205" t="s">
        <v>154</v>
      </c>
      <c r="E119" s="206" t="s">
        <v>221</v>
      </c>
      <c r="F119" s="207" t="s">
        <v>222</v>
      </c>
      <c r="G119" s="208" t="s">
        <v>169</v>
      </c>
      <c r="H119" s="209">
        <v>2</v>
      </c>
      <c r="I119" s="210"/>
      <c r="J119" s="211">
        <f>ROUND(I119*H119,2)</f>
        <v>0</v>
      </c>
      <c r="K119" s="207" t="s">
        <v>158</v>
      </c>
      <c r="L119" s="212"/>
      <c r="M119" s="213" t="s">
        <v>19</v>
      </c>
      <c r="N119" s="214" t="s">
        <v>40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177</v>
      </c>
      <c r="AT119" s="217" t="s">
        <v>154</v>
      </c>
      <c r="AU119" s="217" t="s">
        <v>76</v>
      </c>
      <c r="AY119" s="17" t="s">
        <v>153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76</v>
      </c>
      <c r="BK119" s="218">
        <f>ROUND(I119*H119,2)</f>
        <v>0</v>
      </c>
      <c r="BL119" s="17" t="s">
        <v>177</v>
      </c>
      <c r="BM119" s="217" t="s">
        <v>588</v>
      </c>
    </row>
    <row r="120" s="2" customFormat="1" ht="16.5" customHeight="1">
      <c r="A120" s="38"/>
      <c r="B120" s="39"/>
      <c r="C120" s="205" t="s">
        <v>272</v>
      </c>
      <c r="D120" s="205" t="s">
        <v>154</v>
      </c>
      <c r="E120" s="206" t="s">
        <v>225</v>
      </c>
      <c r="F120" s="207" t="s">
        <v>226</v>
      </c>
      <c r="G120" s="208" t="s">
        <v>169</v>
      </c>
      <c r="H120" s="209">
        <v>2</v>
      </c>
      <c r="I120" s="210"/>
      <c r="J120" s="211">
        <f>ROUND(I120*H120,2)</f>
        <v>0</v>
      </c>
      <c r="K120" s="207" t="s">
        <v>158</v>
      </c>
      <c r="L120" s="212"/>
      <c r="M120" s="213" t="s">
        <v>19</v>
      </c>
      <c r="N120" s="214" t="s">
        <v>40</v>
      </c>
      <c r="O120" s="84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199</v>
      </c>
      <c r="AT120" s="217" t="s">
        <v>154</v>
      </c>
      <c r="AU120" s="217" t="s">
        <v>76</v>
      </c>
      <c r="AY120" s="17" t="s">
        <v>153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76</v>
      </c>
      <c r="BK120" s="218">
        <f>ROUND(I120*H120,2)</f>
        <v>0</v>
      </c>
      <c r="BL120" s="17" t="s">
        <v>199</v>
      </c>
      <c r="BM120" s="217" t="s">
        <v>589</v>
      </c>
    </row>
    <row r="121" s="2" customFormat="1" ht="16.5" customHeight="1">
      <c r="A121" s="38"/>
      <c r="B121" s="39"/>
      <c r="C121" s="205" t="s">
        <v>276</v>
      </c>
      <c r="D121" s="205" t="s">
        <v>154</v>
      </c>
      <c r="E121" s="206" t="s">
        <v>229</v>
      </c>
      <c r="F121" s="207" t="s">
        <v>230</v>
      </c>
      <c r="G121" s="208" t="s">
        <v>169</v>
      </c>
      <c r="H121" s="209">
        <v>12</v>
      </c>
      <c r="I121" s="210"/>
      <c r="J121" s="211">
        <f>ROUND(I121*H121,2)</f>
        <v>0</v>
      </c>
      <c r="K121" s="207" t="s">
        <v>158</v>
      </c>
      <c r="L121" s="212"/>
      <c r="M121" s="213" t="s">
        <v>19</v>
      </c>
      <c r="N121" s="214" t="s">
        <v>40</v>
      </c>
      <c r="O121" s="84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7" t="s">
        <v>177</v>
      </c>
      <c r="AT121" s="217" t="s">
        <v>154</v>
      </c>
      <c r="AU121" s="217" t="s">
        <v>76</v>
      </c>
      <c r="AY121" s="17" t="s">
        <v>153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7" t="s">
        <v>76</v>
      </c>
      <c r="BK121" s="218">
        <f>ROUND(I121*H121,2)</f>
        <v>0</v>
      </c>
      <c r="BL121" s="17" t="s">
        <v>177</v>
      </c>
      <c r="BM121" s="217" t="s">
        <v>590</v>
      </c>
    </row>
    <row r="122" s="2" customFormat="1" ht="16.5" customHeight="1">
      <c r="A122" s="38"/>
      <c r="B122" s="39"/>
      <c r="C122" s="205" t="s">
        <v>280</v>
      </c>
      <c r="D122" s="205" t="s">
        <v>154</v>
      </c>
      <c r="E122" s="206" t="s">
        <v>233</v>
      </c>
      <c r="F122" s="207" t="s">
        <v>234</v>
      </c>
      <c r="G122" s="208" t="s">
        <v>169</v>
      </c>
      <c r="H122" s="209">
        <v>12</v>
      </c>
      <c r="I122" s="210"/>
      <c r="J122" s="211">
        <f>ROUND(I122*H122,2)</f>
        <v>0</v>
      </c>
      <c r="K122" s="207" t="s">
        <v>158</v>
      </c>
      <c r="L122" s="212"/>
      <c r="M122" s="213" t="s">
        <v>19</v>
      </c>
      <c r="N122" s="214" t="s">
        <v>40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177</v>
      </c>
      <c r="AT122" s="217" t="s">
        <v>154</v>
      </c>
      <c r="AU122" s="217" t="s">
        <v>76</v>
      </c>
      <c r="AY122" s="17" t="s">
        <v>153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76</v>
      </c>
      <c r="BK122" s="218">
        <f>ROUND(I122*H122,2)</f>
        <v>0</v>
      </c>
      <c r="BL122" s="17" t="s">
        <v>177</v>
      </c>
      <c r="BM122" s="217" t="s">
        <v>591</v>
      </c>
    </row>
    <row r="123" s="2" customFormat="1" ht="16.5" customHeight="1">
      <c r="A123" s="38"/>
      <c r="B123" s="39"/>
      <c r="C123" s="205" t="s">
        <v>284</v>
      </c>
      <c r="D123" s="205" t="s">
        <v>154</v>
      </c>
      <c r="E123" s="206" t="s">
        <v>237</v>
      </c>
      <c r="F123" s="207" t="s">
        <v>238</v>
      </c>
      <c r="G123" s="208" t="s">
        <v>169</v>
      </c>
      <c r="H123" s="209">
        <v>3</v>
      </c>
      <c r="I123" s="210"/>
      <c r="J123" s="211">
        <f>ROUND(I123*H123,2)</f>
        <v>0</v>
      </c>
      <c r="K123" s="207" t="s">
        <v>158</v>
      </c>
      <c r="L123" s="212"/>
      <c r="M123" s="213" t="s">
        <v>19</v>
      </c>
      <c r="N123" s="214" t="s">
        <v>40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177</v>
      </c>
      <c r="AT123" s="217" t="s">
        <v>154</v>
      </c>
      <c r="AU123" s="217" t="s">
        <v>76</v>
      </c>
      <c r="AY123" s="17" t="s">
        <v>153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76</v>
      </c>
      <c r="BK123" s="218">
        <f>ROUND(I123*H123,2)</f>
        <v>0</v>
      </c>
      <c r="BL123" s="17" t="s">
        <v>177</v>
      </c>
      <c r="BM123" s="217" t="s">
        <v>592</v>
      </c>
    </row>
    <row r="124" s="2" customFormat="1" ht="16.5" customHeight="1">
      <c r="A124" s="38"/>
      <c r="B124" s="39"/>
      <c r="C124" s="205" t="s">
        <v>288</v>
      </c>
      <c r="D124" s="205" t="s">
        <v>154</v>
      </c>
      <c r="E124" s="206" t="s">
        <v>240</v>
      </c>
      <c r="F124" s="207" t="s">
        <v>241</v>
      </c>
      <c r="G124" s="208" t="s">
        <v>169</v>
      </c>
      <c r="H124" s="209">
        <v>12</v>
      </c>
      <c r="I124" s="210"/>
      <c r="J124" s="211">
        <f>ROUND(I124*H124,2)</f>
        <v>0</v>
      </c>
      <c r="K124" s="207" t="s">
        <v>158</v>
      </c>
      <c r="L124" s="212"/>
      <c r="M124" s="213" t="s">
        <v>19</v>
      </c>
      <c r="N124" s="214" t="s">
        <v>40</v>
      </c>
      <c r="O124" s="8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177</v>
      </c>
      <c r="AT124" s="217" t="s">
        <v>154</v>
      </c>
      <c r="AU124" s="217" t="s">
        <v>76</v>
      </c>
      <c r="AY124" s="17" t="s">
        <v>153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7" t="s">
        <v>76</v>
      </c>
      <c r="BK124" s="218">
        <f>ROUND(I124*H124,2)</f>
        <v>0</v>
      </c>
      <c r="BL124" s="17" t="s">
        <v>177</v>
      </c>
      <c r="BM124" s="217" t="s">
        <v>593</v>
      </c>
    </row>
    <row r="125" s="2" customFormat="1" ht="16.5" customHeight="1">
      <c r="A125" s="38"/>
      <c r="B125" s="39"/>
      <c r="C125" s="205" t="s">
        <v>292</v>
      </c>
      <c r="D125" s="205" t="s">
        <v>154</v>
      </c>
      <c r="E125" s="206" t="s">
        <v>244</v>
      </c>
      <c r="F125" s="207" t="s">
        <v>245</v>
      </c>
      <c r="G125" s="208" t="s">
        <v>169</v>
      </c>
      <c r="H125" s="209">
        <v>12</v>
      </c>
      <c r="I125" s="210"/>
      <c r="J125" s="211">
        <f>ROUND(I125*H125,2)</f>
        <v>0</v>
      </c>
      <c r="K125" s="207" t="s">
        <v>158</v>
      </c>
      <c r="L125" s="212"/>
      <c r="M125" s="213" t="s">
        <v>19</v>
      </c>
      <c r="N125" s="214" t="s">
        <v>40</v>
      </c>
      <c r="O125" s="84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7" t="s">
        <v>177</v>
      </c>
      <c r="AT125" s="217" t="s">
        <v>154</v>
      </c>
      <c r="AU125" s="217" t="s">
        <v>76</v>
      </c>
      <c r="AY125" s="17" t="s">
        <v>153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7" t="s">
        <v>76</v>
      </c>
      <c r="BK125" s="218">
        <f>ROUND(I125*H125,2)</f>
        <v>0</v>
      </c>
      <c r="BL125" s="17" t="s">
        <v>177</v>
      </c>
      <c r="BM125" s="217" t="s">
        <v>594</v>
      </c>
    </row>
    <row r="126" s="2" customFormat="1" ht="16.5" customHeight="1">
      <c r="A126" s="38"/>
      <c r="B126" s="39"/>
      <c r="C126" s="205" t="s">
        <v>296</v>
      </c>
      <c r="D126" s="205" t="s">
        <v>154</v>
      </c>
      <c r="E126" s="206" t="s">
        <v>248</v>
      </c>
      <c r="F126" s="207" t="s">
        <v>249</v>
      </c>
      <c r="G126" s="208" t="s">
        <v>169</v>
      </c>
      <c r="H126" s="209">
        <v>24</v>
      </c>
      <c r="I126" s="210"/>
      <c r="J126" s="211">
        <f>ROUND(I126*H126,2)</f>
        <v>0</v>
      </c>
      <c r="K126" s="207" t="s">
        <v>158</v>
      </c>
      <c r="L126" s="212"/>
      <c r="M126" s="213" t="s">
        <v>19</v>
      </c>
      <c r="N126" s="214" t="s">
        <v>40</v>
      </c>
      <c r="O126" s="8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177</v>
      </c>
      <c r="AT126" s="217" t="s">
        <v>154</v>
      </c>
      <c r="AU126" s="217" t="s">
        <v>76</v>
      </c>
      <c r="AY126" s="17" t="s">
        <v>153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76</v>
      </c>
      <c r="BK126" s="218">
        <f>ROUND(I126*H126,2)</f>
        <v>0</v>
      </c>
      <c r="BL126" s="17" t="s">
        <v>177</v>
      </c>
      <c r="BM126" s="217" t="s">
        <v>595</v>
      </c>
    </row>
    <row r="127" s="2" customFormat="1" ht="16.5" customHeight="1">
      <c r="A127" s="38"/>
      <c r="B127" s="39"/>
      <c r="C127" s="205" t="s">
        <v>300</v>
      </c>
      <c r="D127" s="205" t="s">
        <v>154</v>
      </c>
      <c r="E127" s="206" t="s">
        <v>252</v>
      </c>
      <c r="F127" s="207" t="s">
        <v>253</v>
      </c>
      <c r="G127" s="208" t="s">
        <v>169</v>
      </c>
      <c r="H127" s="209">
        <v>12</v>
      </c>
      <c r="I127" s="210"/>
      <c r="J127" s="211">
        <f>ROUND(I127*H127,2)</f>
        <v>0</v>
      </c>
      <c r="K127" s="207" t="s">
        <v>158</v>
      </c>
      <c r="L127" s="212"/>
      <c r="M127" s="213" t="s">
        <v>19</v>
      </c>
      <c r="N127" s="214" t="s">
        <v>40</v>
      </c>
      <c r="O127" s="84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7" t="s">
        <v>177</v>
      </c>
      <c r="AT127" s="217" t="s">
        <v>154</v>
      </c>
      <c r="AU127" s="217" t="s">
        <v>76</v>
      </c>
      <c r="AY127" s="17" t="s">
        <v>153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7" t="s">
        <v>76</v>
      </c>
      <c r="BK127" s="218">
        <f>ROUND(I127*H127,2)</f>
        <v>0</v>
      </c>
      <c r="BL127" s="17" t="s">
        <v>177</v>
      </c>
      <c r="BM127" s="217" t="s">
        <v>596</v>
      </c>
    </row>
    <row r="128" s="2" customFormat="1" ht="21.75" customHeight="1">
      <c r="A128" s="38"/>
      <c r="B128" s="39"/>
      <c r="C128" s="205" t="s">
        <v>304</v>
      </c>
      <c r="D128" s="205" t="s">
        <v>154</v>
      </c>
      <c r="E128" s="206" t="s">
        <v>256</v>
      </c>
      <c r="F128" s="207" t="s">
        <v>257</v>
      </c>
      <c r="G128" s="208" t="s">
        <v>258</v>
      </c>
      <c r="H128" s="209">
        <v>12</v>
      </c>
      <c r="I128" s="210"/>
      <c r="J128" s="211">
        <f>ROUND(I128*H128,2)</f>
        <v>0</v>
      </c>
      <c r="K128" s="207" t="s">
        <v>158</v>
      </c>
      <c r="L128" s="212"/>
      <c r="M128" s="213" t="s">
        <v>19</v>
      </c>
      <c r="N128" s="214" t="s">
        <v>40</v>
      </c>
      <c r="O128" s="8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177</v>
      </c>
      <c r="AT128" s="217" t="s">
        <v>154</v>
      </c>
      <c r="AU128" s="217" t="s">
        <v>76</v>
      </c>
      <c r="AY128" s="17" t="s">
        <v>153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76</v>
      </c>
      <c r="BK128" s="218">
        <f>ROUND(I128*H128,2)</f>
        <v>0</v>
      </c>
      <c r="BL128" s="17" t="s">
        <v>177</v>
      </c>
      <c r="BM128" s="217" t="s">
        <v>597</v>
      </c>
    </row>
    <row r="129" s="2" customFormat="1" ht="16.5" customHeight="1">
      <c r="A129" s="38"/>
      <c r="B129" s="39"/>
      <c r="C129" s="205" t="s">
        <v>308</v>
      </c>
      <c r="D129" s="205" t="s">
        <v>154</v>
      </c>
      <c r="E129" s="206" t="s">
        <v>261</v>
      </c>
      <c r="F129" s="207" t="s">
        <v>262</v>
      </c>
      <c r="G129" s="208" t="s">
        <v>169</v>
      </c>
      <c r="H129" s="209">
        <v>1</v>
      </c>
      <c r="I129" s="210"/>
      <c r="J129" s="211">
        <f>ROUND(I129*H129,2)</f>
        <v>0</v>
      </c>
      <c r="K129" s="207" t="s">
        <v>158</v>
      </c>
      <c r="L129" s="212"/>
      <c r="M129" s="213" t="s">
        <v>19</v>
      </c>
      <c r="N129" s="214" t="s">
        <v>40</v>
      </c>
      <c r="O129" s="84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177</v>
      </c>
      <c r="AT129" s="217" t="s">
        <v>154</v>
      </c>
      <c r="AU129" s="217" t="s">
        <v>76</v>
      </c>
      <c r="AY129" s="17" t="s">
        <v>153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7" t="s">
        <v>76</v>
      </c>
      <c r="BK129" s="218">
        <f>ROUND(I129*H129,2)</f>
        <v>0</v>
      </c>
      <c r="BL129" s="17" t="s">
        <v>177</v>
      </c>
      <c r="BM129" s="217" t="s">
        <v>598</v>
      </c>
    </row>
    <row r="130" s="2" customFormat="1" ht="16.5" customHeight="1">
      <c r="A130" s="38"/>
      <c r="B130" s="39"/>
      <c r="C130" s="205" t="s">
        <v>315</v>
      </c>
      <c r="D130" s="205" t="s">
        <v>154</v>
      </c>
      <c r="E130" s="206" t="s">
        <v>265</v>
      </c>
      <c r="F130" s="207" t="s">
        <v>266</v>
      </c>
      <c r="G130" s="208" t="s">
        <v>169</v>
      </c>
      <c r="H130" s="209">
        <v>1</v>
      </c>
      <c r="I130" s="210"/>
      <c r="J130" s="211">
        <f>ROUND(I130*H130,2)</f>
        <v>0</v>
      </c>
      <c r="K130" s="207" t="s">
        <v>158</v>
      </c>
      <c r="L130" s="212"/>
      <c r="M130" s="213" t="s">
        <v>19</v>
      </c>
      <c r="N130" s="214" t="s">
        <v>40</v>
      </c>
      <c r="O130" s="84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177</v>
      </c>
      <c r="AT130" s="217" t="s">
        <v>154</v>
      </c>
      <c r="AU130" s="217" t="s">
        <v>76</v>
      </c>
      <c r="AY130" s="17" t="s">
        <v>153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7" t="s">
        <v>76</v>
      </c>
      <c r="BK130" s="218">
        <f>ROUND(I130*H130,2)</f>
        <v>0</v>
      </c>
      <c r="BL130" s="17" t="s">
        <v>177</v>
      </c>
      <c r="BM130" s="217" t="s">
        <v>599</v>
      </c>
    </row>
    <row r="131" s="2" customFormat="1">
      <c r="A131" s="38"/>
      <c r="B131" s="39"/>
      <c r="C131" s="219" t="s">
        <v>319</v>
      </c>
      <c r="D131" s="219" t="s">
        <v>162</v>
      </c>
      <c r="E131" s="220" t="s">
        <v>269</v>
      </c>
      <c r="F131" s="221" t="s">
        <v>270</v>
      </c>
      <c r="G131" s="222" t="s">
        <v>169</v>
      </c>
      <c r="H131" s="223">
        <v>12</v>
      </c>
      <c r="I131" s="224"/>
      <c r="J131" s="225">
        <f>ROUND(I131*H131,2)</f>
        <v>0</v>
      </c>
      <c r="K131" s="221" t="s">
        <v>158</v>
      </c>
      <c r="L131" s="44"/>
      <c r="M131" s="226" t="s">
        <v>19</v>
      </c>
      <c r="N131" s="227" t="s">
        <v>40</v>
      </c>
      <c r="O131" s="84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7" t="s">
        <v>160</v>
      </c>
      <c r="AT131" s="217" t="s">
        <v>162</v>
      </c>
      <c r="AU131" s="217" t="s">
        <v>76</v>
      </c>
      <c r="AY131" s="17" t="s">
        <v>153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7" t="s">
        <v>76</v>
      </c>
      <c r="BK131" s="218">
        <f>ROUND(I131*H131,2)</f>
        <v>0</v>
      </c>
      <c r="BL131" s="17" t="s">
        <v>160</v>
      </c>
      <c r="BM131" s="217" t="s">
        <v>600</v>
      </c>
    </row>
    <row r="132" s="2" customFormat="1" ht="16.5" customHeight="1">
      <c r="A132" s="38"/>
      <c r="B132" s="39"/>
      <c r="C132" s="219" t="s">
        <v>323</v>
      </c>
      <c r="D132" s="219" t="s">
        <v>162</v>
      </c>
      <c r="E132" s="220" t="s">
        <v>273</v>
      </c>
      <c r="F132" s="221" t="s">
        <v>274</v>
      </c>
      <c r="G132" s="222" t="s">
        <v>169</v>
      </c>
      <c r="H132" s="223">
        <v>12</v>
      </c>
      <c r="I132" s="224"/>
      <c r="J132" s="225">
        <f>ROUND(I132*H132,2)</f>
        <v>0</v>
      </c>
      <c r="K132" s="221" t="s">
        <v>158</v>
      </c>
      <c r="L132" s="44"/>
      <c r="M132" s="226" t="s">
        <v>19</v>
      </c>
      <c r="N132" s="227" t="s">
        <v>40</v>
      </c>
      <c r="O132" s="8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160</v>
      </c>
      <c r="AT132" s="217" t="s">
        <v>162</v>
      </c>
      <c r="AU132" s="217" t="s">
        <v>76</v>
      </c>
      <c r="AY132" s="17" t="s">
        <v>153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7" t="s">
        <v>76</v>
      </c>
      <c r="BK132" s="218">
        <f>ROUND(I132*H132,2)</f>
        <v>0</v>
      </c>
      <c r="BL132" s="17" t="s">
        <v>160</v>
      </c>
      <c r="BM132" s="217" t="s">
        <v>601</v>
      </c>
    </row>
    <row r="133" s="2" customFormat="1" ht="16.5" customHeight="1">
      <c r="A133" s="38"/>
      <c r="B133" s="39"/>
      <c r="C133" s="219" t="s">
        <v>327</v>
      </c>
      <c r="D133" s="219" t="s">
        <v>162</v>
      </c>
      <c r="E133" s="220" t="s">
        <v>277</v>
      </c>
      <c r="F133" s="221" t="s">
        <v>278</v>
      </c>
      <c r="G133" s="222" t="s">
        <v>169</v>
      </c>
      <c r="H133" s="223">
        <v>12</v>
      </c>
      <c r="I133" s="224"/>
      <c r="J133" s="225">
        <f>ROUND(I133*H133,2)</f>
        <v>0</v>
      </c>
      <c r="K133" s="221" t="s">
        <v>158</v>
      </c>
      <c r="L133" s="44"/>
      <c r="M133" s="226" t="s">
        <v>19</v>
      </c>
      <c r="N133" s="227" t="s">
        <v>40</v>
      </c>
      <c r="O133" s="84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160</v>
      </c>
      <c r="AT133" s="217" t="s">
        <v>162</v>
      </c>
      <c r="AU133" s="217" t="s">
        <v>76</v>
      </c>
      <c r="AY133" s="17" t="s">
        <v>153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7" t="s">
        <v>76</v>
      </c>
      <c r="BK133" s="218">
        <f>ROUND(I133*H133,2)</f>
        <v>0</v>
      </c>
      <c r="BL133" s="17" t="s">
        <v>160</v>
      </c>
      <c r="BM133" s="217" t="s">
        <v>602</v>
      </c>
    </row>
    <row r="134" s="2" customFormat="1" ht="21.75" customHeight="1">
      <c r="A134" s="38"/>
      <c r="B134" s="39"/>
      <c r="C134" s="219" t="s">
        <v>331</v>
      </c>
      <c r="D134" s="219" t="s">
        <v>162</v>
      </c>
      <c r="E134" s="220" t="s">
        <v>281</v>
      </c>
      <c r="F134" s="221" t="s">
        <v>282</v>
      </c>
      <c r="G134" s="222" t="s">
        <v>169</v>
      </c>
      <c r="H134" s="223">
        <v>12</v>
      </c>
      <c r="I134" s="224"/>
      <c r="J134" s="225">
        <f>ROUND(I134*H134,2)</f>
        <v>0</v>
      </c>
      <c r="K134" s="221" t="s">
        <v>158</v>
      </c>
      <c r="L134" s="44"/>
      <c r="M134" s="226" t="s">
        <v>19</v>
      </c>
      <c r="N134" s="227" t="s">
        <v>40</v>
      </c>
      <c r="O134" s="84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160</v>
      </c>
      <c r="AT134" s="217" t="s">
        <v>162</v>
      </c>
      <c r="AU134" s="217" t="s">
        <v>76</v>
      </c>
      <c r="AY134" s="17" t="s">
        <v>153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7" t="s">
        <v>76</v>
      </c>
      <c r="BK134" s="218">
        <f>ROUND(I134*H134,2)</f>
        <v>0</v>
      </c>
      <c r="BL134" s="17" t="s">
        <v>160</v>
      </c>
      <c r="BM134" s="217" t="s">
        <v>603</v>
      </c>
    </row>
    <row r="135" s="2" customFormat="1" ht="16.5" customHeight="1">
      <c r="A135" s="38"/>
      <c r="B135" s="39"/>
      <c r="C135" s="219" t="s">
        <v>335</v>
      </c>
      <c r="D135" s="219" t="s">
        <v>162</v>
      </c>
      <c r="E135" s="220" t="s">
        <v>285</v>
      </c>
      <c r="F135" s="221" t="s">
        <v>286</v>
      </c>
      <c r="G135" s="222" t="s">
        <v>169</v>
      </c>
      <c r="H135" s="223">
        <v>9</v>
      </c>
      <c r="I135" s="224"/>
      <c r="J135" s="225">
        <f>ROUND(I135*H135,2)</f>
        <v>0</v>
      </c>
      <c r="K135" s="221" t="s">
        <v>158</v>
      </c>
      <c r="L135" s="44"/>
      <c r="M135" s="226" t="s">
        <v>19</v>
      </c>
      <c r="N135" s="227" t="s">
        <v>40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160</v>
      </c>
      <c r="AT135" s="217" t="s">
        <v>162</v>
      </c>
      <c r="AU135" s="217" t="s">
        <v>76</v>
      </c>
      <c r="AY135" s="17" t="s">
        <v>153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76</v>
      </c>
      <c r="BK135" s="218">
        <f>ROUND(I135*H135,2)</f>
        <v>0</v>
      </c>
      <c r="BL135" s="17" t="s">
        <v>160</v>
      </c>
      <c r="BM135" s="217" t="s">
        <v>604</v>
      </c>
    </row>
    <row r="136" s="2" customFormat="1" ht="16.5" customHeight="1">
      <c r="A136" s="38"/>
      <c r="B136" s="39"/>
      <c r="C136" s="219" t="s">
        <v>339</v>
      </c>
      <c r="D136" s="219" t="s">
        <v>162</v>
      </c>
      <c r="E136" s="220" t="s">
        <v>289</v>
      </c>
      <c r="F136" s="221" t="s">
        <v>290</v>
      </c>
      <c r="G136" s="222" t="s">
        <v>169</v>
      </c>
      <c r="H136" s="223">
        <v>12</v>
      </c>
      <c r="I136" s="224"/>
      <c r="J136" s="225">
        <f>ROUND(I136*H136,2)</f>
        <v>0</v>
      </c>
      <c r="K136" s="221" t="s">
        <v>158</v>
      </c>
      <c r="L136" s="44"/>
      <c r="M136" s="226" t="s">
        <v>19</v>
      </c>
      <c r="N136" s="227" t="s">
        <v>40</v>
      </c>
      <c r="O136" s="84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7" t="s">
        <v>160</v>
      </c>
      <c r="AT136" s="217" t="s">
        <v>162</v>
      </c>
      <c r="AU136" s="217" t="s">
        <v>76</v>
      </c>
      <c r="AY136" s="17" t="s">
        <v>153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7" t="s">
        <v>76</v>
      </c>
      <c r="BK136" s="218">
        <f>ROUND(I136*H136,2)</f>
        <v>0</v>
      </c>
      <c r="BL136" s="17" t="s">
        <v>160</v>
      </c>
      <c r="BM136" s="217" t="s">
        <v>605</v>
      </c>
    </row>
    <row r="137" s="2" customFormat="1" ht="16.5" customHeight="1">
      <c r="A137" s="38"/>
      <c r="B137" s="39"/>
      <c r="C137" s="219" t="s">
        <v>343</v>
      </c>
      <c r="D137" s="219" t="s">
        <v>162</v>
      </c>
      <c r="E137" s="220" t="s">
        <v>606</v>
      </c>
      <c r="F137" s="221" t="s">
        <v>607</v>
      </c>
      <c r="G137" s="222" t="s">
        <v>169</v>
      </c>
      <c r="H137" s="223">
        <v>2</v>
      </c>
      <c r="I137" s="224"/>
      <c r="J137" s="225">
        <f>ROUND(I137*H137,2)</f>
        <v>0</v>
      </c>
      <c r="K137" s="221" t="s">
        <v>158</v>
      </c>
      <c r="L137" s="44"/>
      <c r="M137" s="226" t="s">
        <v>19</v>
      </c>
      <c r="N137" s="227" t="s">
        <v>40</v>
      </c>
      <c r="O137" s="84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7" t="s">
        <v>160</v>
      </c>
      <c r="AT137" s="217" t="s">
        <v>162</v>
      </c>
      <c r="AU137" s="217" t="s">
        <v>76</v>
      </c>
      <c r="AY137" s="17" t="s">
        <v>153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7" t="s">
        <v>76</v>
      </c>
      <c r="BK137" s="218">
        <f>ROUND(I137*H137,2)</f>
        <v>0</v>
      </c>
      <c r="BL137" s="17" t="s">
        <v>160</v>
      </c>
      <c r="BM137" s="217" t="s">
        <v>608</v>
      </c>
    </row>
    <row r="138" s="2" customFormat="1" ht="16.5" customHeight="1">
      <c r="A138" s="38"/>
      <c r="B138" s="39"/>
      <c r="C138" s="219" t="s">
        <v>347</v>
      </c>
      <c r="D138" s="219" t="s">
        <v>162</v>
      </c>
      <c r="E138" s="220" t="s">
        <v>297</v>
      </c>
      <c r="F138" s="221" t="s">
        <v>298</v>
      </c>
      <c r="G138" s="222" t="s">
        <v>169</v>
      </c>
      <c r="H138" s="223">
        <v>2</v>
      </c>
      <c r="I138" s="224"/>
      <c r="J138" s="225">
        <f>ROUND(I138*H138,2)</f>
        <v>0</v>
      </c>
      <c r="K138" s="221" t="s">
        <v>158</v>
      </c>
      <c r="L138" s="44"/>
      <c r="M138" s="226" t="s">
        <v>19</v>
      </c>
      <c r="N138" s="227" t="s">
        <v>40</v>
      </c>
      <c r="O138" s="84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160</v>
      </c>
      <c r="AT138" s="217" t="s">
        <v>162</v>
      </c>
      <c r="AU138" s="217" t="s">
        <v>76</v>
      </c>
      <c r="AY138" s="17" t="s">
        <v>153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76</v>
      </c>
      <c r="BK138" s="218">
        <f>ROUND(I138*H138,2)</f>
        <v>0</v>
      </c>
      <c r="BL138" s="17" t="s">
        <v>160</v>
      </c>
      <c r="BM138" s="217" t="s">
        <v>609</v>
      </c>
    </row>
    <row r="139" s="2" customFormat="1" ht="16.5" customHeight="1">
      <c r="A139" s="38"/>
      <c r="B139" s="39"/>
      <c r="C139" s="205" t="s">
        <v>351</v>
      </c>
      <c r="D139" s="205" t="s">
        <v>154</v>
      </c>
      <c r="E139" s="206" t="s">
        <v>301</v>
      </c>
      <c r="F139" s="207" t="s">
        <v>302</v>
      </c>
      <c r="G139" s="208" t="s">
        <v>169</v>
      </c>
      <c r="H139" s="209">
        <v>12</v>
      </c>
      <c r="I139" s="210"/>
      <c r="J139" s="211">
        <f>ROUND(I139*H139,2)</f>
        <v>0</v>
      </c>
      <c r="K139" s="207" t="s">
        <v>158</v>
      </c>
      <c r="L139" s="212"/>
      <c r="M139" s="213" t="s">
        <v>19</v>
      </c>
      <c r="N139" s="214" t="s">
        <v>40</v>
      </c>
      <c r="O139" s="84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7" t="s">
        <v>159</v>
      </c>
      <c r="AT139" s="217" t="s">
        <v>154</v>
      </c>
      <c r="AU139" s="217" t="s">
        <v>76</v>
      </c>
      <c r="AY139" s="17" t="s">
        <v>153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7" t="s">
        <v>76</v>
      </c>
      <c r="BK139" s="218">
        <f>ROUND(I139*H139,2)</f>
        <v>0</v>
      </c>
      <c r="BL139" s="17" t="s">
        <v>160</v>
      </c>
      <c r="BM139" s="217" t="s">
        <v>610</v>
      </c>
    </row>
    <row r="140" s="2" customFormat="1" ht="16.5" customHeight="1">
      <c r="A140" s="38"/>
      <c r="B140" s="39"/>
      <c r="C140" s="219" t="s">
        <v>355</v>
      </c>
      <c r="D140" s="219" t="s">
        <v>162</v>
      </c>
      <c r="E140" s="220" t="s">
        <v>305</v>
      </c>
      <c r="F140" s="221" t="s">
        <v>306</v>
      </c>
      <c r="G140" s="222" t="s">
        <v>169</v>
      </c>
      <c r="H140" s="223">
        <v>12</v>
      </c>
      <c r="I140" s="224"/>
      <c r="J140" s="225">
        <f>ROUND(I140*H140,2)</f>
        <v>0</v>
      </c>
      <c r="K140" s="221" t="s">
        <v>158</v>
      </c>
      <c r="L140" s="44"/>
      <c r="M140" s="226" t="s">
        <v>19</v>
      </c>
      <c r="N140" s="227" t="s">
        <v>40</v>
      </c>
      <c r="O140" s="84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7" t="s">
        <v>160</v>
      </c>
      <c r="AT140" s="217" t="s">
        <v>162</v>
      </c>
      <c r="AU140" s="217" t="s">
        <v>76</v>
      </c>
      <c r="AY140" s="17" t="s">
        <v>153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7" t="s">
        <v>76</v>
      </c>
      <c r="BK140" s="218">
        <f>ROUND(I140*H140,2)</f>
        <v>0</v>
      </c>
      <c r="BL140" s="17" t="s">
        <v>160</v>
      </c>
      <c r="BM140" s="217" t="s">
        <v>611</v>
      </c>
    </row>
    <row r="141" s="2" customFormat="1" ht="16.5" customHeight="1">
      <c r="A141" s="38"/>
      <c r="B141" s="39"/>
      <c r="C141" s="205" t="s">
        <v>359</v>
      </c>
      <c r="D141" s="205" t="s">
        <v>154</v>
      </c>
      <c r="E141" s="206" t="s">
        <v>612</v>
      </c>
      <c r="F141" s="207" t="s">
        <v>613</v>
      </c>
      <c r="G141" s="208" t="s">
        <v>169</v>
      </c>
      <c r="H141" s="209">
        <v>2</v>
      </c>
      <c r="I141" s="210"/>
      <c r="J141" s="211">
        <f>ROUND(I141*H141,2)</f>
        <v>0</v>
      </c>
      <c r="K141" s="207" t="s">
        <v>158</v>
      </c>
      <c r="L141" s="212"/>
      <c r="M141" s="213" t="s">
        <v>19</v>
      </c>
      <c r="N141" s="214" t="s">
        <v>40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177</v>
      </c>
      <c r="AT141" s="217" t="s">
        <v>154</v>
      </c>
      <c r="AU141" s="217" t="s">
        <v>76</v>
      </c>
      <c r="AY141" s="17" t="s">
        <v>153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76</v>
      </c>
      <c r="BK141" s="218">
        <f>ROUND(I141*H141,2)</f>
        <v>0</v>
      </c>
      <c r="BL141" s="17" t="s">
        <v>177</v>
      </c>
      <c r="BM141" s="217" t="s">
        <v>614</v>
      </c>
    </row>
    <row r="142" s="2" customFormat="1" ht="55.5" customHeight="1">
      <c r="A142" s="38"/>
      <c r="B142" s="39"/>
      <c r="C142" s="219" t="s">
        <v>363</v>
      </c>
      <c r="D142" s="219" t="s">
        <v>162</v>
      </c>
      <c r="E142" s="220" t="s">
        <v>615</v>
      </c>
      <c r="F142" s="221" t="s">
        <v>616</v>
      </c>
      <c r="G142" s="222" t="s">
        <v>169</v>
      </c>
      <c r="H142" s="223">
        <v>6</v>
      </c>
      <c r="I142" s="224"/>
      <c r="J142" s="225">
        <f>ROUND(I142*H142,2)</f>
        <v>0</v>
      </c>
      <c r="K142" s="221" t="s">
        <v>158</v>
      </c>
      <c r="L142" s="44"/>
      <c r="M142" s="226" t="s">
        <v>19</v>
      </c>
      <c r="N142" s="227" t="s">
        <v>40</v>
      </c>
      <c r="O142" s="84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160</v>
      </c>
      <c r="AT142" s="217" t="s">
        <v>162</v>
      </c>
      <c r="AU142" s="217" t="s">
        <v>76</v>
      </c>
      <c r="AY142" s="17" t="s">
        <v>153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76</v>
      </c>
      <c r="BK142" s="218">
        <f>ROUND(I142*H142,2)</f>
        <v>0</v>
      </c>
      <c r="BL142" s="17" t="s">
        <v>160</v>
      </c>
      <c r="BM142" s="217" t="s">
        <v>617</v>
      </c>
    </row>
    <row r="143" s="2" customFormat="1" ht="16.5" customHeight="1">
      <c r="A143" s="38"/>
      <c r="B143" s="39"/>
      <c r="C143" s="219" t="s">
        <v>367</v>
      </c>
      <c r="D143" s="219" t="s">
        <v>162</v>
      </c>
      <c r="E143" s="220" t="s">
        <v>618</v>
      </c>
      <c r="F143" s="221" t="s">
        <v>619</v>
      </c>
      <c r="G143" s="222" t="s">
        <v>169</v>
      </c>
      <c r="H143" s="223">
        <v>6</v>
      </c>
      <c r="I143" s="224"/>
      <c r="J143" s="225">
        <f>ROUND(I143*H143,2)</f>
        <v>0</v>
      </c>
      <c r="K143" s="221" t="s">
        <v>158</v>
      </c>
      <c r="L143" s="44"/>
      <c r="M143" s="226" t="s">
        <v>19</v>
      </c>
      <c r="N143" s="227" t="s">
        <v>40</v>
      </c>
      <c r="O143" s="84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7" t="s">
        <v>160</v>
      </c>
      <c r="AT143" s="217" t="s">
        <v>162</v>
      </c>
      <c r="AU143" s="217" t="s">
        <v>76</v>
      </c>
      <c r="AY143" s="17" t="s">
        <v>153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7" t="s">
        <v>76</v>
      </c>
      <c r="BK143" s="218">
        <f>ROUND(I143*H143,2)</f>
        <v>0</v>
      </c>
      <c r="BL143" s="17" t="s">
        <v>160</v>
      </c>
      <c r="BM143" s="217" t="s">
        <v>620</v>
      </c>
    </row>
    <row r="144" s="2" customFormat="1">
      <c r="A144" s="38"/>
      <c r="B144" s="39"/>
      <c r="C144" s="219" t="s">
        <v>371</v>
      </c>
      <c r="D144" s="219" t="s">
        <v>162</v>
      </c>
      <c r="E144" s="220" t="s">
        <v>621</v>
      </c>
      <c r="F144" s="221" t="s">
        <v>622</v>
      </c>
      <c r="G144" s="222" t="s">
        <v>169</v>
      </c>
      <c r="H144" s="223">
        <v>2</v>
      </c>
      <c r="I144" s="224"/>
      <c r="J144" s="225">
        <f>ROUND(I144*H144,2)</f>
        <v>0</v>
      </c>
      <c r="K144" s="221" t="s">
        <v>158</v>
      </c>
      <c r="L144" s="44"/>
      <c r="M144" s="226" t="s">
        <v>19</v>
      </c>
      <c r="N144" s="227" t="s">
        <v>40</v>
      </c>
      <c r="O144" s="84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160</v>
      </c>
      <c r="AT144" s="217" t="s">
        <v>162</v>
      </c>
      <c r="AU144" s="217" t="s">
        <v>76</v>
      </c>
      <c r="AY144" s="17" t="s">
        <v>153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7" t="s">
        <v>76</v>
      </c>
      <c r="BK144" s="218">
        <f>ROUND(I144*H144,2)</f>
        <v>0</v>
      </c>
      <c r="BL144" s="17" t="s">
        <v>160</v>
      </c>
      <c r="BM144" s="217" t="s">
        <v>623</v>
      </c>
    </row>
    <row r="145" s="2" customFormat="1">
      <c r="A145" s="38"/>
      <c r="B145" s="39"/>
      <c r="C145" s="219" t="s">
        <v>375</v>
      </c>
      <c r="D145" s="219" t="s">
        <v>162</v>
      </c>
      <c r="E145" s="220" t="s">
        <v>624</v>
      </c>
      <c r="F145" s="221" t="s">
        <v>625</v>
      </c>
      <c r="G145" s="222" t="s">
        <v>169</v>
      </c>
      <c r="H145" s="223">
        <v>2</v>
      </c>
      <c r="I145" s="224"/>
      <c r="J145" s="225">
        <f>ROUND(I145*H145,2)</f>
        <v>0</v>
      </c>
      <c r="K145" s="221" t="s">
        <v>158</v>
      </c>
      <c r="L145" s="44"/>
      <c r="M145" s="226" t="s">
        <v>19</v>
      </c>
      <c r="N145" s="227" t="s">
        <v>40</v>
      </c>
      <c r="O145" s="84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160</v>
      </c>
      <c r="AT145" s="217" t="s">
        <v>162</v>
      </c>
      <c r="AU145" s="217" t="s">
        <v>76</v>
      </c>
      <c r="AY145" s="17" t="s">
        <v>153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7" t="s">
        <v>76</v>
      </c>
      <c r="BK145" s="218">
        <f>ROUND(I145*H145,2)</f>
        <v>0</v>
      </c>
      <c r="BL145" s="17" t="s">
        <v>160</v>
      </c>
      <c r="BM145" s="217" t="s">
        <v>626</v>
      </c>
    </row>
    <row r="146" s="2" customFormat="1" ht="16.5" customHeight="1">
      <c r="A146" s="38"/>
      <c r="B146" s="39"/>
      <c r="C146" s="219" t="s">
        <v>379</v>
      </c>
      <c r="D146" s="219" t="s">
        <v>162</v>
      </c>
      <c r="E146" s="220" t="s">
        <v>627</v>
      </c>
      <c r="F146" s="221" t="s">
        <v>628</v>
      </c>
      <c r="G146" s="222" t="s">
        <v>169</v>
      </c>
      <c r="H146" s="223">
        <v>6</v>
      </c>
      <c r="I146" s="224"/>
      <c r="J146" s="225">
        <f>ROUND(I146*H146,2)</f>
        <v>0</v>
      </c>
      <c r="K146" s="221" t="s">
        <v>158</v>
      </c>
      <c r="L146" s="44"/>
      <c r="M146" s="226" t="s">
        <v>19</v>
      </c>
      <c r="N146" s="227" t="s">
        <v>40</v>
      </c>
      <c r="O146" s="84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7" t="s">
        <v>160</v>
      </c>
      <c r="AT146" s="217" t="s">
        <v>162</v>
      </c>
      <c r="AU146" s="217" t="s">
        <v>76</v>
      </c>
      <c r="AY146" s="17" t="s">
        <v>153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7" t="s">
        <v>76</v>
      </c>
      <c r="BK146" s="218">
        <f>ROUND(I146*H146,2)</f>
        <v>0</v>
      </c>
      <c r="BL146" s="17" t="s">
        <v>160</v>
      </c>
      <c r="BM146" s="217" t="s">
        <v>629</v>
      </c>
    </row>
    <row r="147" s="2" customFormat="1">
      <c r="A147" s="38"/>
      <c r="B147" s="39"/>
      <c r="C147" s="219" t="s">
        <v>383</v>
      </c>
      <c r="D147" s="219" t="s">
        <v>162</v>
      </c>
      <c r="E147" s="220" t="s">
        <v>630</v>
      </c>
      <c r="F147" s="221" t="s">
        <v>631</v>
      </c>
      <c r="G147" s="222" t="s">
        <v>169</v>
      </c>
      <c r="H147" s="223">
        <v>2</v>
      </c>
      <c r="I147" s="224"/>
      <c r="J147" s="225">
        <f>ROUND(I147*H147,2)</f>
        <v>0</v>
      </c>
      <c r="K147" s="221" t="s">
        <v>158</v>
      </c>
      <c r="L147" s="44"/>
      <c r="M147" s="226" t="s">
        <v>19</v>
      </c>
      <c r="N147" s="227" t="s">
        <v>40</v>
      </c>
      <c r="O147" s="84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7" t="s">
        <v>160</v>
      </c>
      <c r="AT147" s="217" t="s">
        <v>162</v>
      </c>
      <c r="AU147" s="217" t="s">
        <v>76</v>
      </c>
      <c r="AY147" s="17" t="s">
        <v>153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7" t="s">
        <v>76</v>
      </c>
      <c r="BK147" s="218">
        <f>ROUND(I147*H147,2)</f>
        <v>0</v>
      </c>
      <c r="BL147" s="17" t="s">
        <v>160</v>
      </c>
      <c r="BM147" s="217" t="s">
        <v>632</v>
      </c>
    </row>
    <row r="148" s="2" customFormat="1">
      <c r="A148" s="38"/>
      <c r="B148" s="39"/>
      <c r="C148" s="219" t="s">
        <v>387</v>
      </c>
      <c r="D148" s="219" t="s">
        <v>162</v>
      </c>
      <c r="E148" s="220" t="s">
        <v>633</v>
      </c>
      <c r="F148" s="221" t="s">
        <v>634</v>
      </c>
      <c r="G148" s="222" t="s">
        <v>169</v>
      </c>
      <c r="H148" s="223">
        <v>2</v>
      </c>
      <c r="I148" s="224"/>
      <c r="J148" s="225">
        <f>ROUND(I148*H148,2)</f>
        <v>0</v>
      </c>
      <c r="K148" s="221" t="s">
        <v>158</v>
      </c>
      <c r="L148" s="44"/>
      <c r="M148" s="226" t="s">
        <v>19</v>
      </c>
      <c r="N148" s="227" t="s">
        <v>40</v>
      </c>
      <c r="O148" s="84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7" t="s">
        <v>160</v>
      </c>
      <c r="AT148" s="217" t="s">
        <v>162</v>
      </c>
      <c r="AU148" s="217" t="s">
        <v>76</v>
      </c>
      <c r="AY148" s="17" t="s">
        <v>153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7" t="s">
        <v>76</v>
      </c>
      <c r="BK148" s="218">
        <f>ROUND(I148*H148,2)</f>
        <v>0</v>
      </c>
      <c r="BL148" s="17" t="s">
        <v>160</v>
      </c>
      <c r="BM148" s="217" t="s">
        <v>635</v>
      </c>
    </row>
    <row r="149" s="2" customFormat="1" ht="16.5" customHeight="1">
      <c r="A149" s="38"/>
      <c r="B149" s="39"/>
      <c r="C149" s="205" t="s">
        <v>392</v>
      </c>
      <c r="D149" s="205" t="s">
        <v>154</v>
      </c>
      <c r="E149" s="206" t="s">
        <v>636</v>
      </c>
      <c r="F149" s="207" t="s">
        <v>637</v>
      </c>
      <c r="G149" s="208" t="s">
        <v>169</v>
      </c>
      <c r="H149" s="209">
        <v>2</v>
      </c>
      <c r="I149" s="210"/>
      <c r="J149" s="211">
        <f>ROUND(I149*H149,2)</f>
        <v>0</v>
      </c>
      <c r="K149" s="207" t="s">
        <v>158</v>
      </c>
      <c r="L149" s="212"/>
      <c r="M149" s="213" t="s">
        <v>19</v>
      </c>
      <c r="N149" s="214" t="s">
        <v>40</v>
      </c>
      <c r="O149" s="84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7" t="s">
        <v>159</v>
      </c>
      <c r="AT149" s="217" t="s">
        <v>154</v>
      </c>
      <c r="AU149" s="217" t="s">
        <v>76</v>
      </c>
      <c r="AY149" s="17" t="s">
        <v>153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7" t="s">
        <v>76</v>
      </c>
      <c r="BK149" s="218">
        <f>ROUND(I149*H149,2)</f>
        <v>0</v>
      </c>
      <c r="BL149" s="17" t="s">
        <v>160</v>
      </c>
      <c r="BM149" s="217" t="s">
        <v>638</v>
      </c>
    </row>
    <row r="150" s="2" customFormat="1">
      <c r="A150" s="38"/>
      <c r="B150" s="39"/>
      <c r="C150" s="219" t="s">
        <v>396</v>
      </c>
      <c r="D150" s="219" t="s">
        <v>162</v>
      </c>
      <c r="E150" s="220" t="s">
        <v>639</v>
      </c>
      <c r="F150" s="221" t="s">
        <v>640</v>
      </c>
      <c r="G150" s="222" t="s">
        <v>169</v>
      </c>
      <c r="H150" s="223">
        <v>2</v>
      </c>
      <c r="I150" s="224"/>
      <c r="J150" s="225">
        <f>ROUND(I150*H150,2)</f>
        <v>0</v>
      </c>
      <c r="K150" s="221" t="s">
        <v>158</v>
      </c>
      <c r="L150" s="44"/>
      <c r="M150" s="226" t="s">
        <v>19</v>
      </c>
      <c r="N150" s="227" t="s">
        <v>40</v>
      </c>
      <c r="O150" s="84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7" t="s">
        <v>160</v>
      </c>
      <c r="AT150" s="217" t="s">
        <v>162</v>
      </c>
      <c r="AU150" s="217" t="s">
        <v>76</v>
      </c>
      <c r="AY150" s="17" t="s">
        <v>153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7" t="s">
        <v>76</v>
      </c>
      <c r="BK150" s="218">
        <f>ROUND(I150*H150,2)</f>
        <v>0</v>
      </c>
      <c r="BL150" s="17" t="s">
        <v>160</v>
      </c>
      <c r="BM150" s="217" t="s">
        <v>641</v>
      </c>
    </row>
    <row r="151" s="2" customFormat="1" ht="16.5" customHeight="1">
      <c r="A151" s="38"/>
      <c r="B151" s="39"/>
      <c r="C151" s="205" t="s">
        <v>402</v>
      </c>
      <c r="D151" s="205" t="s">
        <v>154</v>
      </c>
      <c r="E151" s="206" t="s">
        <v>642</v>
      </c>
      <c r="F151" s="207" t="s">
        <v>643</v>
      </c>
      <c r="G151" s="208" t="s">
        <v>169</v>
      </c>
      <c r="H151" s="209">
        <v>2</v>
      </c>
      <c r="I151" s="210"/>
      <c r="J151" s="211">
        <f>ROUND(I151*H151,2)</f>
        <v>0</v>
      </c>
      <c r="K151" s="207" t="s">
        <v>158</v>
      </c>
      <c r="L151" s="212"/>
      <c r="M151" s="213" t="s">
        <v>19</v>
      </c>
      <c r="N151" s="214" t="s">
        <v>40</v>
      </c>
      <c r="O151" s="84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7" t="s">
        <v>177</v>
      </c>
      <c r="AT151" s="217" t="s">
        <v>154</v>
      </c>
      <c r="AU151" s="217" t="s">
        <v>76</v>
      </c>
      <c r="AY151" s="17" t="s">
        <v>153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7" t="s">
        <v>76</v>
      </c>
      <c r="BK151" s="218">
        <f>ROUND(I151*H151,2)</f>
        <v>0</v>
      </c>
      <c r="BL151" s="17" t="s">
        <v>177</v>
      </c>
      <c r="BM151" s="217" t="s">
        <v>644</v>
      </c>
    </row>
    <row r="152" s="2" customFormat="1">
      <c r="A152" s="38"/>
      <c r="B152" s="39"/>
      <c r="C152" s="219" t="s">
        <v>407</v>
      </c>
      <c r="D152" s="219" t="s">
        <v>162</v>
      </c>
      <c r="E152" s="220" t="s">
        <v>645</v>
      </c>
      <c r="F152" s="221" t="s">
        <v>646</v>
      </c>
      <c r="G152" s="222" t="s">
        <v>169</v>
      </c>
      <c r="H152" s="223">
        <v>2</v>
      </c>
      <c r="I152" s="224"/>
      <c r="J152" s="225">
        <f>ROUND(I152*H152,2)</f>
        <v>0</v>
      </c>
      <c r="K152" s="221" t="s">
        <v>158</v>
      </c>
      <c r="L152" s="44"/>
      <c r="M152" s="226" t="s">
        <v>19</v>
      </c>
      <c r="N152" s="227" t="s">
        <v>40</v>
      </c>
      <c r="O152" s="84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7" t="s">
        <v>182</v>
      </c>
      <c r="AT152" s="217" t="s">
        <v>162</v>
      </c>
      <c r="AU152" s="217" t="s">
        <v>76</v>
      </c>
      <c r="AY152" s="17" t="s">
        <v>153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7" t="s">
        <v>76</v>
      </c>
      <c r="BK152" s="218">
        <f>ROUND(I152*H152,2)</f>
        <v>0</v>
      </c>
      <c r="BL152" s="17" t="s">
        <v>182</v>
      </c>
      <c r="BM152" s="217" t="s">
        <v>647</v>
      </c>
    </row>
    <row r="153" s="2" customFormat="1" ht="16.5" customHeight="1">
      <c r="A153" s="38"/>
      <c r="B153" s="39"/>
      <c r="C153" s="205" t="s">
        <v>411</v>
      </c>
      <c r="D153" s="205" t="s">
        <v>154</v>
      </c>
      <c r="E153" s="206" t="s">
        <v>648</v>
      </c>
      <c r="F153" s="207" t="s">
        <v>649</v>
      </c>
      <c r="G153" s="208" t="s">
        <v>169</v>
      </c>
      <c r="H153" s="209">
        <v>16</v>
      </c>
      <c r="I153" s="210"/>
      <c r="J153" s="211">
        <f>ROUND(I153*H153,2)</f>
        <v>0</v>
      </c>
      <c r="K153" s="207" t="s">
        <v>158</v>
      </c>
      <c r="L153" s="212"/>
      <c r="M153" s="213" t="s">
        <v>19</v>
      </c>
      <c r="N153" s="214" t="s">
        <v>40</v>
      </c>
      <c r="O153" s="84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7" t="s">
        <v>650</v>
      </c>
      <c r="AT153" s="217" t="s">
        <v>154</v>
      </c>
      <c r="AU153" s="217" t="s">
        <v>76</v>
      </c>
      <c r="AY153" s="17" t="s">
        <v>153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7" t="s">
        <v>76</v>
      </c>
      <c r="BK153" s="218">
        <f>ROUND(I153*H153,2)</f>
        <v>0</v>
      </c>
      <c r="BL153" s="17" t="s">
        <v>182</v>
      </c>
      <c r="BM153" s="217" t="s">
        <v>651</v>
      </c>
    </row>
    <row r="154" s="2" customFormat="1" ht="16.5" customHeight="1">
      <c r="A154" s="38"/>
      <c r="B154" s="39"/>
      <c r="C154" s="205" t="s">
        <v>415</v>
      </c>
      <c r="D154" s="205" t="s">
        <v>154</v>
      </c>
      <c r="E154" s="206" t="s">
        <v>652</v>
      </c>
      <c r="F154" s="207" t="s">
        <v>653</v>
      </c>
      <c r="G154" s="208" t="s">
        <v>187</v>
      </c>
      <c r="H154" s="209">
        <v>8</v>
      </c>
      <c r="I154" s="210"/>
      <c r="J154" s="211">
        <f>ROUND(I154*H154,2)</f>
        <v>0</v>
      </c>
      <c r="K154" s="207" t="s">
        <v>158</v>
      </c>
      <c r="L154" s="212"/>
      <c r="M154" s="213" t="s">
        <v>19</v>
      </c>
      <c r="N154" s="214" t="s">
        <v>40</v>
      </c>
      <c r="O154" s="84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7" t="s">
        <v>650</v>
      </c>
      <c r="AT154" s="217" t="s">
        <v>154</v>
      </c>
      <c r="AU154" s="217" t="s">
        <v>76</v>
      </c>
      <c r="AY154" s="17" t="s">
        <v>153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7" t="s">
        <v>76</v>
      </c>
      <c r="BK154" s="218">
        <f>ROUND(I154*H154,2)</f>
        <v>0</v>
      </c>
      <c r="BL154" s="17" t="s">
        <v>182</v>
      </c>
      <c r="BM154" s="217" t="s">
        <v>654</v>
      </c>
    </row>
    <row r="155" s="2" customFormat="1">
      <c r="A155" s="38"/>
      <c r="B155" s="39"/>
      <c r="C155" s="40"/>
      <c r="D155" s="228" t="s">
        <v>313</v>
      </c>
      <c r="E155" s="40"/>
      <c r="F155" s="229" t="s">
        <v>655</v>
      </c>
      <c r="G155" s="40"/>
      <c r="H155" s="40"/>
      <c r="I155" s="230"/>
      <c r="J155" s="40"/>
      <c r="K155" s="40"/>
      <c r="L155" s="44"/>
      <c r="M155" s="231"/>
      <c r="N155" s="232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313</v>
      </c>
      <c r="AU155" s="17" t="s">
        <v>76</v>
      </c>
    </row>
    <row r="156" s="2" customFormat="1" ht="16.5" customHeight="1">
      <c r="A156" s="38"/>
      <c r="B156" s="39"/>
      <c r="C156" s="205" t="s">
        <v>182</v>
      </c>
      <c r="D156" s="205" t="s">
        <v>154</v>
      </c>
      <c r="E156" s="206" t="s">
        <v>656</v>
      </c>
      <c r="F156" s="207" t="s">
        <v>657</v>
      </c>
      <c r="G156" s="208" t="s">
        <v>169</v>
      </c>
      <c r="H156" s="209">
        <v>1</v>
      </c>
      <c r="I156" s="210"/>
      <c r="J156" s="211">
        <f>ROUND(I156*H156,2)</f>
        <v>0</v>
      </c>
      <c r="K156" s="207" t="s">
        <v>158</v>
      </c>
      <c r="L156" s="212"/>
      <c r="M156" s="213" t="s">
        <v>19</v>
      </c>
      <c r="N156" s="214" t="s">
        <v>40</v>
      </c>
      <c r="O156" s="84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7" t="s">
        <v>650</v>
      </c>
      <c r="AT156" s="217" t="s">
        <v>154</v>
      </c>
      <c r="AU156" s="217" t="s">
        <v>76</v>
      </c>
      <c r="AY156" s="17" t="s">
        <v>153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7" t="s">
        <v>76</v>
      </c>
      <c r="BK156" s="218">
        <f>ROUND(I156*H156,2)</f>
        <v>0</v>
      </c>
      <c r="BL156" s="17" t="s">
        <v>182</v>
      </c>
      <c r="BM156" s="217" t="s">
        <v>658</v>
      </c>
    </row>
    <row r="157" s="2" customFormat="1" ht="16.5" customHeight="1">
      <c r="A157" s="38"/>
      <c r="B157" s="39"/>
      <c r="C157" s="205" t="s">
        <v>422</v>
      </c>
      <c r="D157" s="205" t="s">
        <v>154</v>
      </c>
      <c r="E157" s="206" t="s">
        <v>659</v>
      </c>
      <c r="F157" s="207" t="s">
        <v>660</v>
      </c>
      <c r="G157" s="208" t="s">
        <v>169</v>
      </c>
      <c r="H157" s="209">
        <v>1</v>
      </c>
      <c r="I157" s="210"/>
      <c r="J157" s="211">
        <f>ROUND(I157*H157,2)</f>
        <v>0</v>
      </c>
      <c r="K157" s="207" t="s">
        <v>158</v>
      </c>
      <c r="L157" s="212"/>
      <c r="M157" s="213" t="s">
        <v>19</v>
      </c>
      <c r="N157" s="214" t="s">
        <v>40</v>
      </c>
      <c r="O157" s="84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7" t="s">
        <v>650</v>
      </c>
      <c r="AT157" s="217" t="s">
        <v>154</v>
      </c>
      <c r="AU157" s="217" t="s">
        <v>76</v>
      </c>
      <c r="AY157" s="17" t="s">
        <v>153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7" t="s">
        <v>76</v>
      </c>
      <c r="BK157" s="218">
        <f>ROUND(I157*H157,2)</f>
        <v>0</v>
      </c>
      <c r="BL157" s="17" t="s">
        <v>182</v>
      </c>
      <c r="BM157" s="217" t="s">
        <v>661</v>
      </c>
    </row>
    <row r="158" s="2" customFormat="1">
      <c r="A158" s="38"/>
      <c r="B158" s="39"/>
      <c r="C158" s="205" t="s">
        <v>426</v>
      </c>
      <c r="D158" s="205" t="s">
        <v>154</v>
      </c>
      <c r="E158" s="206" t="s">
        <v>662</v>
      </c>
      <c r="F158" s="207" t="s">
        <v>663</v>
      </c>
      <c r="G158" s="208" t="s">
        <v>169</v>
      </c>
      <c r="H158" s="209">
        <v>1</v>
      </c>
      <c r="I158" s="210"/>
      <c r="J158" s="211">
        <f>ROUND(I158*H158,2)</f>
        <v>0</v>
      </c>
      <c r="K158" s="207" t="s">
        <v>158</v>
      </c>
      <c r="L158" s="212"/>
      <c r="M158" s="213" t="s">
        <v>19</v>
      </c>
      <c r="N158" s="214" t="s">
        <v>40</v>
      </c>
      <c r="O158" s="84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7" t="s">
        <v>650</v>
      </c>
      <c r="AT158" s="217" t="s">
        <v>154</v>
      </c>
      <c r="AU158" s="217" t="s">
        <v>76</v>
      </c>
      <c r="AY158" s="17" t="s">
        <v>153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7" t="s">
        <v>76</v>
      </c>
      <c r="BK158" s="218">
        <f>ROUND(I158*H158,2)</f>
        <v>0</v>
      </c>
      <c r="BL158" s="17" t="s">
        <v>182</v>
      </c>
      <c r="BM158" s="217" t="s">
        <v>664</v>
      </c>
    </row>
    <row r="159" s="2" customFormat="1">
      <c r="A159" s="38"/>
      <c r="B159" s="39"/>
      <c r="C159" s="205" t="s">
        <v>430</v>
      </c>
      <c r="D159" s="205" t="s">
        <v>154</v>
      </c>
      <c r="E159" s="206" t="s">
        <v>665</v>
      </c>
      <c r="F159" s="207" t="s">
        <v>666</v>
      </c>
      <c r="G159" s="208" t="s">
        <v>169</v>
      </c>
      <c r="H159" s="209">
        <v>1</v>
      </c>
      <c r="I159" s="210"/>
      <c r="J159" s="211">
        <f>ROUND(I159*H159,2)</f>
        <v>0</v>
      </c>
      <c r="K159" s="207" t="s">
        <v>158</v>
      </c>
      <c r="L159" s="212"/>
      <c r="M159" s="213" t="s">
        <v>19</v>
      </c>
      <c r="N159" s="214" t="s">
        <v>40</v>
      </c>
      <c r="O159" s="84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7" t="s">
        <v>650</v>
      </c>
      <c r="AT159" s="217" t="s">
        <v>154</v>
      </c>
      <c r="AU159" s="217" t="s">
        <v>76</v>
      </c>
      <c r="AY159" s="17" t="s">
        <v>153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7" t="s">
        <v>76</v>
      </c>
      <c r="BK159" s="218">
        <f>ROUND(I159*H159,2)</f>
        <v>0</v>
      </c>
      <c r="BL159" s="17" t="s">
        <v>182</v>
      </c>
      <c r="BM159" s="217" t="s">
        <v>667</v>
      </c>
    </row>
    <row r="160" s="2" customFormat="1">
      <c r="A160" s="38"/>
      <c r="B160" s="39"/>
      <c r="C160" s="205" t="s">
        <v>434</v>
      </c>
      <c r="D160" s="205" t="s">
        <v>154</v>
      </c>
      <c r="E160" s="206" t="s">
        <v>668</v>
      </c>
      <c r="F160" s="207" t="s">
        <v>669</v>
      </c>
      <c r="G160" s="208" t="s">
        <v>169</v>
      </c>
      <c r="H160" s="209">
        <v>20</v>
      </c>
      <c r="I160" s="210"/>
      <c r="J160" s="211">
        <f>ROUND(I160*H160,2)</f>
        <v>0</v>
      </c>
      <c r="K160" s="207" t="s">
        <v>158</v>
      </c>
      <c r="L160" s="212"/>
      <c r="M160" s="213" t="s">
        <v>19</v>
      </c>
      <c r="N160" s="214" t="s">
        <v>40</v>
      </c>
      <c r="O160" s="84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7" t="s">
        <v>650</v>
      </c>
      <c r="AT160" s="217" t="s">
        <v>154</v>
      </c>
      <c r="AU160" s="217" t="s">
        <v>76</v>
      </c>
      <c r="AY160" s="17" t="s">
        <v>153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7" t="s">
        <v>76</v>
      </c>
      <c r="BK160" s="218">
        <f>ROUND(I160*H160,2)</f>
        <v>0</v>
      </c>
      <c r="BL160" s="17" t="s">
        <v>182</v>
      </c>
      <c r="BM160" s="217" t="s">
        <v>670</v>
      </c>
    </row>
    <row r="161" s="2" customFormat="1">
      <c r="A161" s="38"/>
      <c r="B161" s="39"/>
      <c r="C161" s="205" t="s">
        <v>438</v>
      </c>
      <c r="D161" s="205" t="s">
        <v>154</v>
      </c>
      <c r="E161" s="206" t="s">
        <v>671</v>
      </c>
      <c r="F161" s="207" t="s">
        <v>672</v>
      </c>
      <c r="G161" s="208" t="s">
        <v>169</v>
      </c>
      <c r="H161" s="209">
        <v>20</v>
      </c>
      <c r="I161" s="210"/>
      <c r="J161" s="211">
        <f>ROUND(I161*H161,2)</f>
        <v>0</v>
      </c>
      <c r="K161" s="207" t="s">
        <v>158</v>
      </c>
      <c r="L161" s="212"/>
      <c r="M161" s="213" t="s">
        <v>19</v>
      </c>
      <c r="N161" s="214" t="s">
        <v>40</v>
      </c>
      <c r="O161" s="84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7" t="s">
        <v>650</v>
      </c>
      <c r="AT161" s="217" t="s">
        <v>154</v>
      </c>
      <c r="AU161" s="217" t="s">
        <v>76</v>
      </c>
      <c r="AY161" s="17" t="s">
        <v>153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7" t="s">
        <v>76</v>
      </c>
      <c r="BK161" s="218">
        <f>ROUND(I161*H161,2)</f>
        <v>0</v>
      </c>
      <c r="BL161" s="17" t="s">
        <v>182</v>
      </c>
      <c r="BM161" s="217" t="s">
        <v>673</v>
      </c>
    </row>
    <row r="162" s="2" customFormat="1" ht="16.5" customHeight="1">
      <c r="A162" s="38"/>
      <c r="B162" s="39"/>
      <c r="C162" s="205" t="s">
        <v>442</v>
      </c>
      <c r="D162" s="205" t="s">
        <v>154</v>
      </c>
      <c r="E162" s="206" t="s">
        <v>674</v>
      </c>
      <c r="F162" s="207" t="s">
        <v>675</v>
      </c>
      <c r="G162" s="208" t="s">
        <v>169</v>
      </c>
      <c r="H162" s="209">
        <v>40</v>
      </c>
      <c r="I162" s="210"/>
      <c r="J162" s="211">
        <f>ROUND(I162*H162,2)</f>
        <v>0</v>
      </c>
      <c r="K162" s="207" t="s">
        <v>158</v>
      </c>
      <c r="L162" s="212"/>
      <c r="M162" s="213" t="s">
        <v>19</v>
      </c>
      <c r="N162" s="214" t="s">
        <v>40</v>
      </c>
      <c r="O162" s="84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7" t="s">
        <v>650</v>
      </c>
      <c r="AT162" s="217" t="s">
        <v>154</v>
      </c>
      <c r="AU162" s="217" t="s">
        <v>76</v>
      </c>
      <c r="AY162" s="17" t="s">
        <v>153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7" t="s">
        <v>76</v>
      </c>
      <c r="BK162" s="218">
        <f>ROUND(I162*H162,2)</f>
        <v>0</v>
      </c>
      <c r="BL162" s="17" t="s">
        <v>182</v>
      </c>
      <c r="BM162" s="217" t="s">
        <v>676</v>
      </c>
    </row>
    <row r="163" s="2" customFormat="1" ht="16.5" customHeight="1">
      <c r="A163" s="38"/>
      <c r="B163" s="39"/>
      <c r="C163" s="205" t="s">
        <v>446</v>
      </c>
      <c r="D163" s="205" t="s">
        <v>154</v>
      </c>
      <c r="E163" s="206" t="s">
        <v>677</v>
      </c>
      <c r="F163" s="207" t="s">
        <v>678</v>
      </c>
      <c r="G163" s="208" t="s">
        <v>169</v>
      </c>
      <c r="H163" s="209">
        <v>2</v>
      </c>
      <c r="I163" s="210"/>
      <c r="J163" s="211">
        <f>ROUND(I163*H163,2)</f>
        <v>0</v>
      </c>
      <c r="K163" s="207" t="s">
        <v>158</v>
      </c>
      <c r="L163" s="212"/>
      <c r="M163" s="213" t="s">
        <v>19</v>
      </c>
      <c r="N163" s="214" t="s">
        <v>40</v>
      </c>
      <c r="O163" s="84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7" t="s">
        <v>650</v>
      </c>
      <c r="AT163" s="217" t="s">
        <v>154</v>
      </c>
      <c r="AU163" s="217" t="s">
        <v>76</v>
      </c>
      <c r="AY163" s="17" t="s">
        <v>153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7" t="s">
        <v>76</v>
      </c>
      <c r="BK163" s="218">
        <f>ROUND(I163*H163,2)</f>
        <v>0</v>
      </c>
      <c r="BL163" s="17" t="s">
        <v>182</v>
      </c>
      <c r="BM163" s="217" t="s">
        <v>679</v>
      </c>
    </row>
    <row r="164" s="2" customFormat="1" ht="33" customHeight="1">
      <c r="A164" s="38"/>
      <c r="B164" s="39"/>
      <c r="C164" s="219" t="s">
        <v>452</v>
      </c>
      <c r="D164" s="219" t="s">
        <v>162</v>
      </c>
      <c r="E164" s="220" t="s">
        <v>680</v>
      </c>
      <c r="F164" s="221" t="s">
        <v>681</v>
      </c>
      <c r="G164" s="222" t="s">
        <v>169</v>
      </c>
      <c r="H164" s="223">
        <v>20</v>
      </c>
      <c r="I164" s="224"/>
      <c r="J164" s="225">
        <f>ROUND(I164*H164,2)</f>
        <v>0</v>
      </c>
      <c r="K164" s="221" t="s">
        <v>158</v>
      </c>
      <c r="L164" s="44"/>
      <c r="M164" s="226" t="s">
        <v>19</v>
      </c>
      <c r="N164" s="227" t="s">
        <v>40</v>
      </c>
      <c r="O164" s="84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7" t="s">
        <v>182</v>
      </c>
      <c r="AT164" s="217" t="s">
        <v>162</v>
      </c>
      <c r="AU164" s="217" t="s">
        <v>76</v>
      </c>
      <c r="AY164" s="17" t="s">
        <v>153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7" t="s">
        <v>76</v>
      </c>
      <c r="BK164" s="218">
        <f>ROUND(I164*H164,2)</f>
        <v>0</v>
      </c>
      <c r="BL164" s="17" t="s">
        <v>182</v>
      </c>
      <c r="BM164" s="217" t="s">
        <v>682</v>
      </c>
    </row>
    <row r="165" s="2" customFormat="1" ht="33" customHeight="1">
      <c r="A165" s="38"/>
      <c r="B165" s="39"/>
      <c r="C165" s="219" t="s">
        <v>458</v>
      </c>
      <c r="D165" s="219" t="s">
        <v>162</v>
      </c>
      <c r="E165" s="220" t="s">
        <v>683</v>
      </c>
      <c r="F165" s="221" t="s">
        <v>684</v>
      </c>
      <c r="G165" s="222" t="s">
        <v>169</v>
      </c>
      <c r="H165" s="223">
        <v>20</v>
      </c>
      <c r="I165" s="224"/>
      <c r="J165" s="225">
        <f>ROUND(I165*H165,2)</f>
        <v>0</v>
      </c>
      <c r="K165" s="221" t="s">
        <v>158</v>
      </c>
      <c r="L165" s="44"/>
      <c r="M165" s="226" t="s">
        <v>19</v>
      </c>
      <c r="N165" s="227" t="s">
        <v>40</v>
      </c>
      <c r="O165" s="84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182</v>
      </c>
      <c r="AT165" s="217" t="s">
        <v>162</v>
      </c>
      <c r="AU165" s="217" t="s">
        <v>76</v>
      </c>
      <c r="AY165" s="17" t="s">
        <v>153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76</v>
      </c>
      <c r="BK165" s="218">
        <f>ROUND(I165*H165,2)</f>
        <v>0</v>
      </c>
      <c r="BL165" s="17" t="s">
        <v>182</v>
      </c>
      <c r="BM165" s="217" t="s">
        <v>685</v>
      </c>
    </row>
    <row r="166" s="2" customFormat="1">
      <c r="A166" s="38"/>
      <c r="B166" s="39"/>
      <c r="C166" s="219" t="s">
        <v>462</v>
      </c>
      <c r="D166" s="219" t="s">
        <v>162</v>
      </c>
      <c r="E166" s="220" t="s">
        <v>686</v>
      </c>
      <c r="F166" s="221" t="s">
        <v>687</v>
      </c>
      <c r="G166" s="222" t="s">
        <v>169</v>
      </c>
      <c r="H166" s="223">
        <v>2</v>
      </c>
      <c r="I166" s="224"/>
      <c r="J166" s="225">
        <f>ROUND(I166*H166,2)</f>
        <v>0</v>
      </c>
      <c r="K166" s="221" t="s">
        <v>158</v>
      </c>
      <c r="L166" s="44"/>
      <c r="M166" s="226" t="s">
        <v>19</v>
      </c>
      <c r="N166" s="227" t="s">
        <v>40</v>
      </c>
      <c r="O166" s="84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7" t="s">
        <v>182</v>
      </c>
      <c r="AT166" s="217" t="s">
        <v>162</v>
      </c>
      <c r="AU166" s="217" t="s">
        <v>76</v>
      </c>
      <c r="AY166" s="17" t="s">
        <v>153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7" t="s">
        <v>76</v>
      </c>
      <c r="BK166" s="218">
        <f>ROUND(I166*H166,2)</f>
        <v>0</v>
      </c>
      <c r="BL166" s="17" t="s">
        <v>182</v>
      </c>
      <c r="BM166" s="217" t="s">
        <v>688</v>
      </c>
    </row>
    <row r="167" s="2" customFormat="1" ht="16.5" customHeight="1">
      <c r="A167" s="38"/>
      <c r="B167" s="39"/>
      <c r="C167" s="219" t="s">
        <v>689</v>
      </c>
      <c r="D167" s="219" t="s">
        <v>162</v>
      </c>
      <c r="E167" s="220" t="s">
        <v>690</v>
      </c>
      <c r="F167" s="221" t="s">
        <v>691</v>
      </c>
      <c r="G167" s="222" t="s">
        <v>169</v>
      </c>
      <c r="H167" s="223">
        <v>2</v>
      </c>
      <c r="I167" s="224"/>
      <c r="J167" s="225">
        <f>ROUND(I167*H167,2)</f>
        <v>0</v>
      </c>
      <c r="K167" s="221" t="s">
        <v>158</v>
      </c>
      <c r="L167" s="44"/>
      <c r="M167" s="226" t="s">
        <v>19</v>
      </c>
      <c r="N167" s="227" t="s">
        <v>40</v>
      </c>
      <c r="O167" s="84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7" t="s">
        <v>182</v>
      </c>
      <c r="AT167" s="217" t="s">
        <v>162</v>
      </c>
      <c r="AU167" s="217" t="s">
        <v>76</v>
      </c>
      <c r="AY167" s="17" t="s">
        <v>153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7" t="s">
        <v>76</v>
      </c>
      <c r="BK167" s="218">
        <f>ROUND(I167*H167,2)</f>
        <v>0</v>
      </c>
      <c r="BL167" s="17" t="s">
        <v>182</v>
      </c>
      <c r="BM167" s="217" t="s">
        <v>692</v>
      </c>
    </row>
    <row r="168" s="2" customFormat="1" ht="16.5" customHeight="1">
      <c r="A168" s="38"/>
      <c r="B168" s="39"/>
      <c r="C168" s="205" t="s">
        <v>693</v>
      </c>
      <c r="D168" s="205" t="s">
        <v>154</v>
      </c>
      <c r="E168" s="206" t="s">
        <v>694</v>
      </c>
      <c r="F168" s="207" t="s">
        <v>695</v>
      </c>
      <c r="G168" s="208" t="s">
        <v>169</v>
      </c>
      <c r="H168" s="209">
        <v>1</v>
      </c>
      <c r="I168" s="210"/>
      <c r="J168" s="211">
        <f>ROUND(I168*H168,2)</f>
        <v>0</v>
      </c>
      <c r="K168" s="207" t="s">
        <v>158</v>
      </c>
      <c r="L168" s="212"/>
      <c r="M168" s="213" t="s">
        <v>19</v>
      </c>
      <c r="N168" s="214" t="s">
        <v>40</v>
      </c>
      <c r="O168" s="84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7" t="s">
        <v>177</v>
      </c>
      <c r="AT168" s="217" t="s">
        <v>154</v>
      </c>
      <c r="AU168" s="217" t="s">
        <v>76</v>
      </c>
      <c r="AY168" s="17" t="s">
        <v>153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7" t="s">
        <v>76</v>
      </c>
      <c r="BK168" s="218">
        <f>ROUND(I168*H168,2)</f>
        <v>0</v>
      </c>
      <c r="BL168" s="17" t="s">
        <v>177</v>
      </c>
      <c r="BM168" s="217" t="s">
        <v>696</v>
      </c>
    </row>
    <row r="169" s="2" customFormat="1">
      <c r="A169" s="38"/>
      <c r="B169" s="39"/>
      <c r="C169" s="219" t="s">
        <v>697</v>
      </c>
      <c r="D169" s="219" t="s">
        <v>162</v>
      </c>
      <c r="E169" s="220" t="s">
        <v>698</v>
      </c>
      <c r="F169" s="221" t="s">
        <v>699</v>
      </c>
      <c r="G169" s="222" t="s">
        <v>169</v>
      </c>
      <c r="H169" s="223">
        <v>1</v>
      </c>
      <c r="I169" s="224"/>
      <c r="J169" s="225">
        <f>ROUND(I169*H169,2)</f>
        <v>0</v>
      </c>
      <c r="K169" s="221" t="s">
        <v>158</v>
      </c>
      <c r="L169" s="44"/>
      <c r="M169" s="226" t="s">
        <v>19</v>
      </c>
      <c r="N169" s="227" t="s">
        <v>40</v>
      </c>
      <c r="O169" s="84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7" t="s">
        <v>182</v>
      </c>
      <c r="AT169" s="217" t="s">
        <v>162</v>
      </c>
      <c r="AU169" s="217" t="s">
        <v>76</v>
      </c>
      <c r="AY169" s="17" t="s">
        <v>153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7" t="s">
        <v>76</v>
      </c>
      <c r="BK169" s="218">
        <f>ROUND(I169*H169,2)</f>
        <v>0</v>
      </c>
      <c r="BL169" s="17" t="s">
        <v>182</v>
      </c>
      <c r="BM169" s="217" t="s">
        <v>700</v>
      </c>
    </row>
    <row r="170" s="2" customFormat="1" ht="16.5" customHeight="1">
      <c r="A170" s="38"/>
      <c r="B170" s="39"/>
      <c r="C170" s="205" t="s">
        <v>701</v>
      </c>
      <c r="D170" s="205" t="s">
        <v>154</v>
      </c>
      <c r="E170" s="206" t="s">
        <v>702</v>
      </c>
      <c r="F170" s="207" t="s">
        <v>703</v>
      </c>
      <c r="G170" s="208" t="s">
        <v>169</v>
      </c>
      <c r="H170" s="209">
        <v>1</v>
      </c>
      <c r="I170" s="210"/>
      <c r="J170" s="211">
        <f>ROUND(I170*H170,2)</f>
        <v>0</v>
      </c>
      <c r="K170" s="207" t="s">
        <v>158</v>
      </c>
      <c r="L170" s="212"/>
      <c r="M170" s="213" t="s">
        <v>19</v>
      </c>
      <c r="N170" s="214" t="s">
        <v>40</v>
      </c>
      <c r="O170" s="84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7" t="s">
        <v>177</v>
      </c>
      <c r="AT170" s="217" t="s">
        <v>154</v>
      </c>
      <c r="AU170" s="217" t="s">
        <v>76</v>
      </c>
      <c r="AY170" s="17" t="s">
        <v>153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7" t="s">
        <v>76</v>
      </c>
      <c r="BK170" s="218">
        <f>ROUND(I170*H170,2)</f>
        <v>0</v>
      </c>
      <c r="BL170" s="17" t="s">
        <v>177</v>
      </c>
      <c r="BM170" s="217" t="s">
        <v>704</v>
      </c>
    </row>
    <row r="171" s="2" customFormat="1" ht="16.5" customHeight="1">
      <c r="A171" s="38"/>
      <c r="B171" s="39"/>
      <c r="C171" s="205" t="s">
        <v>705</v>
      </c>
      <c r="D171" s="205" t="s">
        <v>154</v>
      </c>
      <c r="E171" s="206" t="s">
        <v>706</v>
      </c>
      <c r="F171" s="207" t="s">
        <v>707</v>
      </c>
      <c r="G171" s="208" t="s">
        <v>169</v>
      </c>
      <c r="H171" s="209">
        <v>1</v>
      </c>
      <c r="I171" s="210"/>
      <c r="J171" s="211">
        <f>ROUND(I171*H171,2)</f>
        <v>0</v>
      </c>
      <c r="K171" s="207" t="s">
        <v>158</v>
      </c>
      <c r="L171" s="212"/>
      <c r="M171" s="213" t="s">
        <v>19</v>
      </c>
      <c r="N171" s="214" t="s">
        <v>40</v>
      </c>
      <c r="O171" s="84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7" t="s">
        <v>177</v>
      </c>
      <c r="AT171" s="217" t="s">
        <v>154</v>
      </c>
      <c r="AU171" s="217" t="s">
        <v>76</v>
      </c>
      <c r="AY171" s="17" t="s">
        <v>153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7" t="s">
        <v>76</v>
      </c>
      <c r="BK171" s="218">
        <f>ROUND(I171*H171,2)</f>
        <v>0</v>
      </c>
      <c r="BL171" s="17" t="s">
        <v>177</v>
      </c>
      <c r="BM171" s="217" t="s">
        <v>708</v>
      </c>
    </row>
    <row r="172" s="2" customFormat="1" ht="16.5" customHeight="1">
      <c r="A172" s="38"/>
      <c r="B172" s="39"/>
      <c r="C172" s="205" t="s">
        <v>709</v>
      </c>
      <c r="D172" s="205" t="s">
        <v>154</v>
      </c>
      <c r="E172" s="206" t="s">
        <v>710</v>
      </c>
      <c r="F172" s="207" t="s">
        <v>711</v>
      </c>
      <c r="G172" s="208" t="s">
        <v>169</v>
      </c>
      <c r="H172" s="209">
        <v>4</v>
      </c>
      <c r="I172" s="210"/>
      <c r="J172" s="211">
        <f>ROUND(I172*H172,2)</f>
        <v>0</v>
      </c>
      <c r="K172" s="207" t="s">
        <v>158</v>
      </c>
      <c r="L172" s="212"/>
      <c r="M172" s="213" t="s">
        <v>19</v>
      </c>
      <c r="N172" s="214" t="s">
        <v>40</v>
      </c>
      <c r="O172" s="84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7" t="s">
        <v>177</v>
      </c>
      <c r="AT172" s="217" t="s">
        <v>154</v>
      </c>
      <c r="AU172" s="217" t="s">
        <v>76</v>
      </c>
      <c r="AY172" s="17" t="s">
        <v>153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7" t="s">
        <v>76</v>
      </c>
      <c r="BK172" s="218">
        <f>ROUND(I172*H172,2)</f>
        <v>0</v>
      </c>
      <c r="BL172" s="17" t="s">
        <v>177</v>
      </c>
      <c r="BM172" s="217" t="s">
        <v>712</v>
      </c>
    </row>
    <row r="173" s="2" customFormat="1">
      <c r="A173" s="38"/>
      <c r="B173" s="39"/>
      <c r="C173" s="219" t="s">
        <v>713</v>
      </c>
      <c r="D173" s="219" t="s">
        <v>162</v>
      </c>
      <c r="E173" s="220" t="s">
        <v>714</v>
      </c>
      <c r="F173" s="221" t="s">
        <v>715</v>
      </c>
      <c r="G173" s="222" t="s">
        <v>169</v>
      </c>
      <c r="H173" s="223">
        <v>1</v>
      </c>
      <c r="I173" s="224"/>
      <c r="J173" s="225">
        <f>ROUND(I173*H173,2)</f>
        <v>0</v>
      </c>
      <c r="K173" s="221" t="s">
        <v>158</v>
      </c>
      <c r="L173" s="44"/>
      <c r="M173" s="226" t="s">
        <v>19</v>
      </c>
      <c r="N173" s="227" t="s">
        <v>40</v>
      </c>
      <c r="O173" s="84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7" t="s">
        <v>182</v>
      </c>
      <c r="AT173" s="217" t="s">
        <v>162</v>
      </c>
      <c r="AU173" s="217" t="s">
        <v>76</v>
      </c>
      <c r="AY173" s="17" t="s">
        <v>153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7" t="s">
        <v>76</v>
      </c>
      <c r="BK173" s="218">
        <f>ROUND(I173*H173,2)</f>
        <v>0</v>
      </c>
      <c r="BL173" s="17" t="s">
        <v>182</v>
      </c>
      <c r="BM173" s="217" t="s">
        <v>716</v>
      </c>
    </row>
    <row r="174" s="2" customFormat="1">
      <c r="A174" s="38"/>
      <c r="B174" s="39"/>
      <c r="C174" s="219" t="s">
        <v>717</v>
      </c>
      <c r="D174" s="219" t="s">
        <v>162</v>
      </c>
      <c r="E174" s="220" t="s">
        <v>718</v>
      </c>
      <c r="F174" s="221" t="s">
        <v>719</v>
      </c>
      <c r="G174" s="222" t="s">
        <v>169</v>
      </c>
      <c r="H174" s="223">
        <v>1</v>
      </c>
      <c r="I174" s="224"/>
      <c r="J174" s="225">
        <f>ROUND(I174*H174,2)</f>
        <v>0</v>
      </c>
      <c r="K174" s="221" t="s">
        <v>158</v>
      </c>
      <c r="L174" s="44"/>
      <c r="M174" s="226" t="s">
        <v>19</v>
      </c>
      <c r="N174" s="227" t="s">
        <v>40</v>
      </c>
      <c r="O174" s="84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7" t="s">
        <v>182</v>
      </c>
      <c r="AT174" s="217" t="s">
        <v>162</v>
      </c>
      <c r="AU174" s="217" t="s">
        <v>76</v>
      </c>
      <c r="AY174" s="17" t="s">
        <v>153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7" t="s">
        <v>76</v>
      </c>
      <c r="BK174" s="218">
        <f>ROUND(I174*H174,2)</f>
        <v>0</v>
      </c>
      <c r="BL174" s="17" t="s">
        <v>182</v>
      </c>
      <c r="BM174" s="217" t="s">
        <v>720</v>
      </c>
    </row>
    <row r="175" s="2" customFormat="1" ht="16.5" customHeight="1">
      <c r="A175" s="38"/>
      <c r="B175" s="39"/>
      <c r="C175" s="219" t="s">
        <v>721</v>
      </c>
      <c r="D175" s="219" t="s">
        <v>162</v>
      </c>
      <c r="E175" s="220" t="s">
        <v>722</v>
      </c>
      <c r="F175" s="221" t="s">
        <v>723</v>
      </c>
      <c r="G175" s="222" t="s">
        <v>169</v>
      </c>
      <c r="H175" s="223">
        <v>4</v>
      </c>
      <c r="I175" s="224"/>
      <c r="J175" s="225">
        <f>ROUND(I175*H175,2)</f>
        <v>0</v>
      </c>
      <c r="K175" s="221" t="s">
        <v>158</v>
      </c>
      <c r="L175" s="44"/>
      <c r="M175" s="226" t="s">
        <v>19</v>
      </c>
      <c r="N175" s="227" t="s">
        <v>40</v>
      </c>
      <c r="O175" s="84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7" t="s">
        <v>182</v>
      </c>
      <c r="AT175" s="217" t="s">
        <v>162</v>
      </c>
      <c r="AU175" s="217" t="s">
        <v>76</v>
      </c>
      <c r="AY175" s="17" t="s">
        <v>153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7" t="s">
        <v>76</v>
      </c>
      <c r="BK175" s="218">
        <f>ROUND(I175*H175,2)</f>
        <v>0</v>
      </c>
      <c r="BL175" s="17" t="s">
        <v>182</v>
      </c>
      <c r="BM175" s="217" t="s">
        <v>724</v>
      </c>
    </row>
    <row r="176" s="2" customFormat="1" ht="16.5" customHeight="1">
      <c r="A176" s="38"/>
      <c r="B176" s="39"/>
      <c r="C176" s="219" t="s">
        <v>725</v>
      </c>
      <c r="D176" s="219" t="s">
        <v>162</v>
      </c>
      <c r="E176" s="220" t="s">
        <v>726</v>
      </c>
      <c r="F176" s="221" t="s">
        <v>727</v>
      </c>
      <c r="G176" s="222" t="s">
        <v>169</v>
      </c>
      <c r="H176" s="223">
        <v>2</v>
      </c>
      <c r="I176" s="224"/>
      <c r="J176" s="225">
        <f>ROUND(I176*H176,2)</f>
        <v>0</v>
      </c>
      <c r="K176" s="221" t="s">
        <v>158</v>
      </c>
      <c r="L176" s="44"/>
      <c r="M176" s="226" t="s">
        <v>19</v>
      </c>
      <c r="N176" s="227" t="s">
        <v>40</v>
      </c>
      <c r="O176" s="84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7" t="s">
        <v>182</v>
      </c>
      <c r="AT176" s="217" t="s">
        <v>162</v>
      </c>
      <c r="AU176" s="217" t="s">
        <v>76</v>
      </c>
      <c r="AY176" s="17" t="s">
        <v>153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7" t="s">
        <v>76</v>
      </c>
      <c r="BK176" s="218">
        <f>ROUND(I176*H176,2)</f>
        <v>0</v>
      </c>
      <c r="BL176" s="17" t="s">
        <v>182</v>
      </c>
      <c r="BM176" s="217" t="s">
        <v>728</v>
      </c>
    </row>
    <row r="177" s="2" customFormat="1">
      <c r="A177" s="38"/>
      <c r="B177" s="39"/>
      <c r="C177" s="205" t="s">
        <v>729</v>
      </c>
      <c r="D177" s="205" t="s">
        <v>154</v>
      </c>
      <c r="E177" s="206" t="s">
        <v>309</v>
      </c>
      <c r="F177" s="207" t="s">
        <v>310</v>
      </c>
      <c r="G177" s="208" t="s">
        <v>311</v>
      </c>
      <c r="H177" s="209">
        <v>1</v>
      </c>
      <c r="I177" s="210"/>
      <c r="J177" s="211">
        <f>ROUND(I177*H177,2)</f>
        <v>0</v>
      </c>
      <c r="K177" s="207" t="s">
        <v>158</v>
      </c>
      <c r="L177" s="212"/>
      <c r="M177" s="213" t="s">
        <v>19</v>
      </c>
      <c r="N177" s="214" t="s">
        <v>40</v>
      </c>
      <c r="O177" s="84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7" t="s">
        <v>177</v>
      </c>
      <c r="AT177" s="217" t="s">
        <v>154</v>
      </c>
      <c r="AU177" s="217" t="s">
        <v>76</v>
      </c>
      <c r="AY177" s="17" t="s">
        <v>153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7" t="s">
        <v>76</v>
      </c>
      <c r="BK177" s="218">
        <f>ROUND(I177*H177,2)</f>
        <v>0</v>
      </c>
      <c r="BL177" s="17" t="s">
        <v>177</v>
      </c>
      <c r="BM177" s="217" t="s">
        <v>730</v>
      </c>
    </row>
    <row r="178" s="2" customFormat="1">
      <c r="A178" s="38"/>
      <c r="B178" s="39"/>
      <c r="C178" s="40"/>
      <c r="D178" s="228" t="s">
        <v>313</v>
      </c>
      <c r="E178" s="40"/>
      <c r="F178" s="229" t="s">
        <v>731</v>
      </c>
      <c r="G178" s="40"/>
      <c r="H178" s="40"/>
      <c r="I178" s="230"/>
      <c r="J178" s="40"/>
      <c r="K178" s="40"/>
      <c r="L178" s="44"/>
      <c r="M178" s="231"/>
      <c r="N178" s="232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313</v>
      </c>
      <c r="AU178" s="17" t="s">
        <v>76</v>
      </c>
    </row>
    <row r="179" s="2" customFormat="1">
      <c r="A179" s="38"/>
      <c r="B179" s="39"/>
      <c r="C179" s="219" t="s">
        <v>732</v>
      </c>
      <c r="D179" s="219" t="s">
        <v>162</v>
      </c>
      <c r="E179" s="220" t="s">
        <v>733</v>
      </c>
      <c r="F179" s="221" t="s">
        <v>734</v>
      </c>
      <c r="G179" s="222" t="s">
        <v>169</v>
      </c>
      <c r="H179" s="223">
        <v>1</v>
      </c>
      <c r="I179" s="224"/>
      <c r="J179" s="225">
        <f>ROUND(I179*H179,2)</f>
        <v>0</v>
      </c>
      <c r="K179" s="221" t="s">
        <v>158</v>
      </c>
      <c r="L179" s="44"/>
      <c r="M179" s="226" t="s">
        <v>19</v>
      </c>
      <c r="N179" s="227" t="s">
        <v>40</v>
      </c>
      <c r="O179" s="84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7" t="s">
        <v>182</v>
      </c>
      <c r="AT179" s="217" t="s">
        <v>162</v>
      </c>
      <c r="AU179" s="217" t="s">
        <v>76</v>
      </c>
      <c r="AY179" s="17" t="s">
        <v>153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7" t="s">
        <v>76</v>
      </c>
      <c r="BK179" s="218">
        <f>ROUND(I179*H179,2)</f>
        <v>0</v>
      </c>
      <c r="BL179" s="17" t="s">
        <v>182</v>
      </c>
      <c r="BM179" s="217" t="s">
        <v>735</v>
      </c>
    </row>
    <row r="180" s="2" customFormat="1" ht="16.5" customHeight="1">
      <c r="A180" s="38"/>
      <c r="B180" s="39"/>
      <c r="C180" s="205" t="s">
        <v>736</v>
      </c>
      <c r="D180" s="205" t="s">
        <v>154</v>
      </c>
      <c r="E180" s="206" t="s">
        <v>737</v>
      </c>
      <c r="F180" s="207" t="s">
        <v>738</v>
      </c>
      <c r="G180" s="208" t="s">
        <v>169</v>
      </c>
      <c r="H180" s="209">
        <v>1</v>
      </c>
      <c r="I180" s="210"/>
      <c r="J180" s="211">
        <f>ROUND(I180*H180,2)</f>
        <v>0</v>
      </c>
      <c r="K180" s="207" t="s">
        <v>158</v>
      </c>
      <c r="L180" s="212"/>
      <c r="M180" s="213" t="s">
        <v>19</v>
      </c>
      <c r="N180" s="214" t="s">
        <v>40</v>
      </c>
      <c r="O180" s="84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7" t="s">
        <v>177</v>
      </c>
      <c r="AT180" s="217" t="s">
        <v>154</v>
      </c>
      <c r="AU180" s="217" t="s">
        <v>76</v>
      </c>
      <c r="AY180" s="17" t="s">
        <v>153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7" t="s">
        <v>76</v>
      </c>
      <c r="BK180" s="218">
        <f>ROUND(I180*H180,2)</f>
        <v>0</v>
      </c>
      <c r="BL180" s="17" t="s">
        <v>177</v>
      </c>
      <c r="BM180" s="217" t="s">
        <v>739</v>
      </c>
    </row>
    <row r="181" s="2" customFormat="1" ht="16.5" customHeight="1">
      <c r="A181" s="38"/>
      <c r="B181" s="39"/>
      <c r="C181" s="219" t="s">
        <v>740</v>
      </c>
      <c r="D181" s="219" t="s">
        <v>162</v>
      </c>
      <c r="E181" s="220" t="s">
        <v>741</v>
      </c>
      <c r="F181" s="221" t="s">
        <v>742</v>
      </c>
      <c r="G181" s="222" t="s">
        <v>169</v>
      </c>
      <c r="H181" s="223">
        <v>1</v>
      </c>
      <c r="I181" s="224"/>
      <c r="J181" s="225">
        <f>ROUND(I181*H181,2)</f>
        <v>0</v>
      </c>
      <c r="K181" s="221" t="s">
        <v>158</v>
      </c>
      <c r="L181" s="44"/>
      <c r="M181" s="226" t="s">
        <v>19</v>
      </c>
      <c r="N181" s="227" t="s">
        <v>40</v>
      </c>
      <c r="O181" s="84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7" t="s">
        <v>182</v>
      </c>
      <c r="AT181" s="217" t="s">
        <v>162</v>
      </c>
      <c r="AU181" s="217" t="s">
        <v>76</v>
      </c>
      <c r="AY181" s="17" t="s">
        <v>153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7" t="s">
        <v>76</v>
      </c>
      <c r="BK181" s="218">
        <f>ROUND(I181*H181,2)</f>
        <v>0</v>
      </c>
      <c r="BL181" s="17" t="s">
        <v>182</v>
      </c>
      <c r="BM181" s="217" t="s">
        <v>743</v>
      </c>
    </row>
    <row r="182" s="2" customFormat="1" ht="16.5" customHeight="1">
      <c r="A182" s="38"/>
      <c r="B182" s="39"/>
      <c r="C182" s="205" t="s">
        <v>744</v>
      </c>
      <c r="D182" s="205" t="s">
        <v>154</v>
      </c>
      <c r="E182" s="206" t="s">
        <v>745</v>
      </c>
      <c r="F182" s="207" t="s">
        <v>746</v>
      </c>
      <c r="G182" s="208" t="s">
        <v>169</v>
      </c>
      <c r="H182" s="209">
        <v>18</v>
      </c>
      <c r="I182" s="210"/>
      <c r="J182" s="211">
        <f>ROUND(I182*H182,2)</f>
        <v>0</v>
      </c>
      <c r="K182" s="207" t="s">
        <v>158</v>
      </c>
      <c r="L182" s="212"/>
      <c r="M182" s="213" t="s">
        <v>19</v>
      </c>
      <c r="N182" s="214" t="s">
        <v>40</v>
      </c>
      <c r="O182" s="84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7" t="s">
        <v>159</v>
      </c>
      <c r="AT182" s="217" t="s">
        <v>154</v>
      </c>
      <c r="AU182" s="217" t="s">
        <v>76</v>
      </c>
      <c r="AY182" s="17" t="s">
        <v>153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7" t="s">
        <v>76</v>
      </c>
      <c r="BK182" s="218">
        <f>ROUND(I182*H182,2)</f>
        <v>0</v>
      </c>
      <c r="BL182" s="17" t="s">
        <v>160</v>
      </c>
      <c r="BM182" s="217" t="s">
        <v>747</v>
      </c>
    </row>
    <row r="183" s="2" customFormat="1" ht="16.5" customHeight="1">
      <c r="A183" s="38"/>
      <c r="B183" s="39"/>
      <c r="C183" s="205" t="s">
        <v>748</v>
      </c>
      <c r="D183" s="205" t="s">
        <v>154</v>
      </c>
      <c r="E183" s="206" t="s">
        <v>749</v>
      </c>
      <c r="F183" s="207" t="s">
        <v>750</v>
      </c>
      <c r="G183" s="208" t="s">
        <v>169</v>
      </c>
      <c r="H183" s="209">
        <v>4</v>
      </c>
      <c r="I183" s="210"/>
      <c r="J183" s="211">
        <f>ROUND(I183*H183,2)</f>
        <v>0</v>
      </c>
      <c r="K183" s="207" t="s">
        <v>158</v>
      </c>
      <c r="L183" s="212"/>
      <c r="M183" s="213" t="s">
        <v>19</v>
      </c>
      <c r="N183" s="214" t="s">
        <v>40</v>
      </c>
      <c r="O183" s="84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7" t="s">
        <v>159</v>
      </c>
      <c r="AT183" s="217" t="s">
        <v>154</v>
      </c>
      <c r="AU183" s="217" t="s">
        <v>76</v>
      </c>
      <c r="AY183" s="17" t="s">
        <v>153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7" t="s">
        <v>76</v>
      </c>
      <c r="BK183" s="218">
        <f>ROUND(I183*H183,2)</f>
        <v>0</v>
      </c>
      <c r="BL183" s="17" t="s">
        <v>160</v>
      </c>
      <c r="BM183" s="217" t="s">
        <v>751</v>
      </c>
    </row>
    <row r="184" s="2" customFormat="1" ht="16.5" customHeight="1">
      <c r="A184" s="38"/>
      <c r="B184" s="39"/>
      <c r="C184" s="205" t="s">
        <v>752</v>
      </c>
      <c r="D184" s="205" t="s">
        <v>154</v>
      </c>
      <c r="E184" s="206" t="s">
        <v>753</v>
      </c>
      <c r="F184" s="207" t="s">
        <v>754</v>
      </c>
      <c r="G184" s="208" t="s">
        <v>169</v>
      </c>
      <c r="H184" s="209">
        <v>3</v>
      </c>
      <c r="I184" s="210"/>
      <c r="J184" s="211">
        <f>ROUND(I184*H184,2)</f>
        <v>0</v>
      </c>
      <c r="K184" s="207" t="s">
        <v>158</v>
      </c>
      <c r="L184" s="212"/>
      <c r="M184" s="213" t="s">
        <v>19</v>
      </c>
      <c r="N184" s="214" t="s">
        <v>40</v>
      </c>
      <c r="O184" s="84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7" t="s">
        <v>159</v>
      </c>
      <c r="AT184" s="217" t="s">
        <v>154</v>
      </c>
      <c r="AU184" s="217" t="s">
        <v>76</v>
      </c>
      <c r="AY184" s="17" t="s">
        <v>153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7" t="s">
        <v>76</v>
      </c>
      <c r="BK184" s="218">
        <f>ROUND(I184*H184,2)</f>
        <v>0</v>
      </c>
      <c r="BL184" s="17" t="s">
        <v>160</v>
      </c>
      <c r="BM184" s="217" t="s">
        <v>755</v>
      </c>
    </row>
    <row r="185" s="2" customFormat="1" ht="16.5" customHeight="1">
      <c r="A185" s="38"/>
      <c r="B185" s="39"/>
      <c r="C185" s="205" t="s">
        <v>756</v>
      </c>
      <c r="D185" s="205" t="s">
        <v>154</v>
      </c>
      <c r="E185" s="206" t="s">
        <v>757</v>
      </c>
      <c r="F185" s="207" t="s">
        <v>758</v>
      </c>
      <c r="G185" s="208" t="s">
        <v>169</v>
      </c>
      <c r="H185" s="209">
        <v>2</v>
      </c>
      <c r="I185" s="210"/>
      <c r="J185" s="211">
        <f>ROUND(I185*H185,2)</f>
        <v>0</v>
      </c>
      <c r="K185" s="207" t="s">
        <v>158</v>
      </c>
      <c r="L185" s="212"/>
      <c r="M185" s="213" t="s">
        <v>19</v>
      </c>
      <c r="N185" s="214" t="s">
        <v>40</v>
      </c>
      <c r="O185" s="84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7" t="s">
        <v>177</v>
      </c>
      <c r="AT185" s="217" t="s">
        <v>154</v>
      </c>
      <c r="AU185" s="217" t="s">
        <v>76</v>
      </c>
      <c r="AY185" s="17" t="s">
        <v>153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7" t="s">
        <v>76</v>
      </c>
      <c r="BK185" s="218">
        <f>ROUND(I185*H185,2)</f>
        <v>0</v>
      </c>
      <c r="BL185" s="17" t="s">
        <v>177</v>
      </c>
      <c r="BM185" s="217" t="s">
        <v>759</v>
      </c>
    </row>
    <row r="186" s="2" customFormat="1" ht="16.5" customHeight="1">
      <c r="A186" s="38"/>
      <c r="B186" s="39"/>
      <c r="C186" s="205" t="s">
        <v>760</v>
      </c>
      <c r="D186" s="205" t="s">
        <v>154</v>
      </c>
      <c r="E186" s="206" t="s">
        <v>761</v>
      </c>
      <c r="F186" s="207" t="s">
        <v>762</v>
      </c>
      <c r="G186" s="208" t="s">
        <v>169</v>
      </c>
      <c r="H186" s="209">
        <v>6</v>
      </c>
      <c r="I186" s="210"/>
      <c r="J186" s="211">
        <f>ROUND(I186*H186,2)</f>
        <v>0</v>
      </c>
      <c r="K186" s="207" t="s">
        <v>158</v>
      </c>
      <c r="L186" s="212"/>
      <c r="M186" s="213" t="s">
        <v>19</v>
      </c>
      <c r="N186" s="214" t="s">
        <v>40</v>
      </c>
      <c r="O186" s="84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7" t="s">
        <v>159</v>
      </c>
      <c r="AT186" s="217" t="s">
        <v>154</v>
      </c>
      <c r="AU186" s="217" t="s">
        <v>76</v>
      </c>
      <c r="AY186" s="17" t="s">
        <v>153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7" t="s">
        <v>76</v>
      </c>
      <c r="BK186" s="218">
        <f>ROUND(I186*H186,2)</f>
        <v>0</v>
      </c>
      <c r="BL186" s="17" t="s">
        <v>160</v>
      </c>
      <c r="BM186" s="217" t="s">
        <v>763</v>
      </c>
    </row>
    <row r="187" s="2" customFormat="1">
      <c r="A187" s="38"/>
      <c r="B187" s="39"/>
      <c r="C187" s="205" t="s">
        <v>764</v>
      </c>
      <c r="D187" s="205" t="s">
        <v>154</v>
      </c>
      <c r="E187" s="206" t="s">
        <v>765</v>
      </c>
      <c r="F187" s="207" t="s">
        <v>766</v>
      </c>
      <c r="G187" s="208" t="s">
        <v>169</v>
      </c>
      <c r="H187" s="209">
        <v>1</v>
      </c>
      <c r="I187" s="210"/>
      <c r="J187" s="211">
        <f>ROUND(I187*H187,2)</f>
        <v>0</v>
      </c>
      <c r="K187" s="207" t="s">
        <v>158</v>
      </c>
      <c r="L187" s="212"/>
      <c r="M187" s="213" t="s">
        <v>19</v>
      </c>
      <c r="N187" s="214" t="s">
        <v>40</v>
      </c>
      <c r="O187" s="84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7" t="s">
        <v>177</v>
      </c>
      <c r="AT187" s="217" t="s">
        <v>154</v>
      </c>
      <c r="AU187" s="217" t="s">
        <v>76</v>
      </c>
      <c r="AY187" s="17" t="s">
        <v>153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7" t="s">
        <v>76</v>
      </c>
      <c r="BK187" s="218">
        <f>ROUND(I187*H187,2)</f>
        <v>0</v>
      </c>
      <c r="BL187" s="17" t="s">
        <v>177</v>
      </c>
      <c r="BM187" s="217" t="s">
        <v>767</v>
      </c>
    </row>
    <row r="188" s="2" customFormat="1" ht="16.5" customHeight="1">
      <c r="A188" s="38"/>
      <c r="B188" s="39"/>
      <c r="C188" s="219" t="s">
        <v>768</v>
      </c>
      <c r="D188" s="219" t="s">
        <v>162</v>
      </c>
      <c r="E188" s="220" t="s">
        <v>769</v>
      </c>
      <c r="F188" s="221" t="s">
        <v>770</v>
      </c>
      <c r="G188" s="222" t="s">
        <v>169</v>
      </c>
      <c r="H188" s="223">
        <v>1</v>
      </c>
      <c r="I188" s="224"/>
      <c r="J188" s="225">
        <f>ROUND(I188*H188,2)</f>
        <v>0</v>
      </c>
      <c r="K188" s="221" t="s">
        <v>158</v>
      </c>
      <c r="L188" s="44"/>
      <c r="M188" s="226" t="s">
        <v>19</v>
      </c>
      <c r="N188" s="227" t="s">
        <v>40</v>
      </c>
      <c r="O188" s="84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7" t="s">
        <v>182</v>
      </c>
      <c r="AT188" s="217" t="s">
        <v>162</v>
      </c>
      <c r="AU188" s="217" t="s">
        <v>76</v>
      </c>
      <c r="AY188" s="17" t="s">
        <v>153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7" t="s">
        <v>76</v>
      </c>
      <c r="BK188" s="218">
        <f>ROUND(I188*H188,2)</f>
        <v>0</v>
      </c>
      <c r="BL188" s="17" t="s">
        <v>182</v>
      </c>
      <c r="BM188" s="217" t="s">
        <v>771</v>
      </c>
    </row>
    <row r="189" s="2" customFormat="1">
      <c r="A189" s="38"/>
      <c r="B189" s="39"/>
      <c r="C189" s="219" t="s">
        <v>772</v>
      </c>
      <c r="D189" s="219" t="s">
        <v>162</v>
      </c>
      <c r="E189" s="220" t="s">
        <v>773</v>
      </c>
      <c r="F189" s="221" t="s">
        <v>774</v>
      </c>
      <c r="G189" s="222" t="s">
        <v>169</v>
      </c>
      <c r="H189" s="223">
        <v>27</v>
      </c>
      <c r="I189" s="224"/>
      <c r="J189" s="225">
        <f>ROUND(I189*H189,2)</f>
        <v>0</v>
      </c>
      <c r="K189" s="221" t="s">
        <v>158</v>
      </c>
      <c r="L189" s="44"/>
      <c r="M189" s="226" t="s">
        <v>19</v>
      </c>
      <c r="N189" s="227" t="s">
        <v>40</v>
      </c>
      <c r="O189" s="84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7" t="s">
        <v>182</v>
      </c>
      <c r="AT189" s="217" t="s">
        <v>162</v>
      </c>
      <c r="AU189" s="217" t="s">
        <v>76</v>
      </c>
      <c r="AY189" s="17" t="s">
        <v>153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7" t="s">
        <v>76</v>
      </c>
      <c r="BK189" s="218">
        <f>ROUND(I189*H189,2)</f>
        <v>0</v>
      </c>
      <c r="BL189" s="17" t="s">
        <v>182</v>
      </c>
      <c r="BM189" s="217" t="s">
        <v>775</v>
      </c>
    </row>
    <row r="190" s="2" customFormat="1" ht="16.5" customHeight="1">
      <c r="A190" s="38"/>
      <c r="B190" s="39"/>
      <c r="C190" s="219" t="s">
        <v>776</v>
      </c>
      <c r="D190" s="219" t="s">
        <v>162</v>
      </c>
      <c r="E190" s="220" t="s">
        <v>372</v>
      </c>
      <c r="F190" s="221" t="s">
        <v>373</v>
      </c>
      <c r="G190" s="222" t="s">
        <v>169</v>
      </c>
      <c r="H190" s="223">
        <v>50</v>
      </c>
      <c r="I190" s="224"/>
      <c r="J190" s="225">
        <f>ROUND(I190*H190,2)</f>
        <v>0</v>
      </c>
      <c r="K190" s="221" t="s">
        <v>158</v>
      </c>
      <c r="L190" s="44"/>
      <c r="M190" s="226" t="s">
        <v>19</v>
      </c>
      <c r="N190" s="227" t="s">
        <v>40</v>
      </c>
      <c r="O190" s="84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7" t="s">
        <v>182</v>
      </c>
      <c r="AT190" s="217" t="s">
        <v>162</v>
      </c>
      <c r="AU190" s="217" t="s">
        <v>76</v>
      </c>
      <c r="AY190" s="17" t="s">
        <v>153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7" t="s">
        <v>76</v>
      </c>
      <c r="BK190" s="218">
        <f>ROUND(I190*H190,2)</f>
        <v>0</v>
      </c>
      <c r="BL190" s="17" t="s">
        <v>182</v>
      </c>
      <c r="BM190" s="217" t="s">
        <v>777</v>
      </c>
    </row>
    <row r="191" s="2" customFormat="1" ht="16.5" customHeight="1">
      <c r="A191" s="38"/>
      <c r="B191" s="39"/>
      <c r="C191" s="205" t="s">
        <v>778</v>
      </c>
      <c r="D191" s="205" t="s">
        <v>154</v>
      </c>
      <c r="E191" s="206" t="s">
        <v>779</v>
      </c>
      <c r="F191" s="207" t="s">
        <v>780</v>
      </c>
      <c r="G191" s="208" t="s">
        <v>169</v>
      </c>
      <c r="H191" s="209">
        <v>4</v>
      </c>
      <c r="I191" s="210"/>
      <c r="J191" s="211">
        <f>ROUND(I191*H191,2)</f>
        <v>0</v>
      </c>
      <c r="K191" s="207" t="s">
        <v>158</v>
      </c>
      <c r="L191" s="212"/>
      <c r="M191" s="213" t="s">
        <v>19</v>
      </c>
      <c r="N191" s="214" t="s">
        <v>40</v>
      </c>
      <c r="O191" s="84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159</v>
      </c>
      <c r="AT191" s="217" t="s">
        <v>154</v>
      </c>
      <c r="AU191" s="217" t="s">
        <v>76</v>
      </c>
      <c r="AY191" s="17" t="s">
        <v>153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76</v>
      </c>
      <c r="BK191" s="218">
        <f>ROUND(I191*H191,2)</f>
        <v>0</v>
      </c>
      <c r="BL191" s="17" t="s">
        <v>160</v>
      </c>
      <c r="BM191" s="217" t="s">
        <v>781</v>
      </c>
    </row>
    <row r="192" s="2" customFormat="1" ht="16.5" customHeight="1">
      <c r="A192" s="38"/>
      <c r="B192" s="39"/>
      <c r="C192" s="205" t="s">
        <v>782</v>
      </c>
      <c r="D192" s="205" t="s">
        <v>154</v>
      </c>
      <c r="E192" s="206" t="s">
        <v>783</v>
      </c>
      <c r="F192" s="207" t="s">
        <v>784</v>
      </c>
      <c r="G192" s="208" t="s">
        <v>169</v>
      </c>
      <c r="H192" s="209">
        <v>4</v>
      </c>
      <c r="I192" s="210"/>
      <c r="J192" s="211">
        <f>ROUND(I192*H192,2)</f>
        <v>0</v>
      </c>
      <c r="K192" s="207" t="s">
        <v>158</v>
      </c>
      <c r="L192" s="212"/>
      <c r="M192" s="213" t="s">
        <v>19</v>
      </c>
      <c r="N192" s="214" t="s">
        <v>40</v>
      </c>
      <c r="O192" s="84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7" t="s">
        <v>177</v>
      </c>
      <c r="AT192" s="217" t="s">
        <v>154</v>
      </c>
      <c r="AU192" s="217" t="s">
        <v>76</v>
      </c>
      <c r="AY192" s="17" t="s">
        <v>153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7" t="s">
        <v>76</v>
      </c>
      <c r="BK192" s="218">
        <f>ROUND(I192*H192,2)</f>
        <v>0</v>
      </c>
      <c r="BL192" s="17" t="s">
        <v>177</v>
      </c>
      <c r="BM192" s="217" t="s">
        <v>785</v>
      </c>
    </row>
    <row r="193" s="2" customFormat="1" ht="44.25" customHeight="1">
      <c r="A193" s="38"/>
      <c r="B193" s="39"/>
      <c r="C193" s="219" t="s">
        <v>786</v>
      </c>
      <c r="D193" s="219" t="s">
        <v>162</v>
      </c>
      <c r="E193" s="220" t="s">
        <v>787</v>
      </c>
      <c r="F193" s="221" t="s">
        <v>788</v>
      </c>
      <c r="G193" s="222" t="s">
        <v>157</v>
      </c>
      <c r="H193" s="223">
        <v>12</v>
      </c>
      <c r="I193" s="224"/>
      <c r="J193" s="225">
        <f>ROUND(I193*H193,2)</f>
        <v>0</v>
      </c>
      <c r="K193" s="221" t="s">
        <v>158</v>
      </c>
      <c r="L193" s="44"/>
      <c r="M193" s="226" t="s">
        <v>19</v>
      </c>
      <c r="N193" s="227" t="s">
        <v>40</v>
      </c>
      <c r="O193" s="84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7" t="s">
        <v>182</v>
      </c>
      <c r="AT193" s="217" t="s">
        <v>162</v>
      </c>
      <c r="AU193" s="217" t="s">
        <v>76</v>
      </c>
      <c r="AY193" s="17" t="s">
        <v>153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7" t="s">
        <v>76</v>
      </c>
      <c r="BK193" s="218">
        <f>ROUND(I193*H193,2)</f>
        <v>0</v>
      </c>
      <c r="BL193" s="17" t="s">
        <v>182</v>
      </c>
      <c r="BM193" s="217" t="s">
        <v>789</v>
      </c>
    </row>
    <row r="194" s="2" customFormat="1" ht="44.25" customHeight="1">
      <c r="A194" s="38"/>
      <c r="B194" s="39"/>
      <c r="C194" s="219" t="s">
        <v>790</v>
      </c>
      <c r="D194" s="219" t="s">
        <v>162</v>
      </c>
      <c r="E194" s="220" t="s">
        <v>791</v>
      </c>
      <c r="F194" s="221" t="s">
        <v>792</v>
      </c>
      <c r="G194" s="222" t="s">
        <v>157</v>
      </c>
      <c r="H194" s="223">
        <v>12</v>
      </c>
      <c r="I194" s="224"/>
      <c r="J194" s="225">
        <f>ROUND(I194*H194,2)</f>
        <v>0</v>
      </c>
      <c r="K194" s="221" t="s">
        <v>158</v>
      </c>
      <c r="L194" s="44"/>
      <c r="M194" s="226" t="s">
        <v>19</v>
      </c>
      <c r="N194" s="227" t="s">
        <v>40</v>
      </c>
      <c r="O194" s="84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7" t="s">
        <v>182</v>
      </c>
      <c r="AT194" s="217" t="s">
        <v>162</v>
      </c>
      <c r="AU194" s="217" t="s">
        <v>76</v>
      </c>
      <c r="AY194" s="17" t="s">
        <v>153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7" t="s">
        <v>76</v>
      </c>
      <c r="BK194" s="218">
        <f>ROUND(I194*H194,2)</f>
        <v>0</v>
      </c>
      <c r="BL194" s="17" t="s">
        <v>182</v>
      </c>
      <c r="BM194" s="217" t="s">
        <v>793</v>
      </c>
    </row>
    <row r="195" s="2" customFormat="1" ht="21.75" customHeight="1">
      <c r="A195" s="38"/>
      <c r="B195" s="39"/>
      <c r="C195" s="205" t="s">
        <v>794</v>
      </c>
      <c r="D195" s="205" t="s">
        <v>154</v>
      </c>
      <c r="E195" s="206" t="s">
        <v>795</v>
      </c>
      <c r="F195" s="207" t="s">
        <v>796</v>
      </c>
      <c r="G195" s="208" t="s">
        <v>169</v>
      </c>
      <c r="H195" s="209">
        <v>5</v>
      </c>
      <c r="I195" s="210"/>
      <c r="J195" s="211">
        <f>ROUND(I195*H195,2)</f>
        <v>0</v>
      </c>
      <c r="K195" s="207" t="s">
        <v>158</v>
      </c>
      <c r="L195" s="212"/>
      <c r="M195" s="213" t="s">
        <v>19</v>
      </c>
      <c r="N195" s="214" t="s">
        <v>40</v>
      </c>
      <c r="O195" s="84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7" t="s">
        <v>159</v>
      </c>
      <c r="AT195" s="217" t="s">
        <v>154</v>
      </c>
      <c r="AU195" s="217" t="s">
        <v>76</v>
      </c>
      <c r="AY195" s="17" t="s">
        <v>153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7" t="s">
        <v>76</v>
      </c>
      <c r="BK195" s="218">
        <f>ROUND(I195*H195,2)</f>
        <v>0</v>
      </c>
      <c r="BL195" s="17" t="s">
        <v>160</v>
      </c>
      <c r="BM195" s="217" t="s">
        <v>797</v>
      </c>
    </row>
    <row r="196" s="2" customFormat="1">
      <c r="A196" s="38"/>
      <c r="B196" s="39"/>
      <c r="C196" s="205" t="s">
        <v>798</v>
      </c>
      <c r="D196" s="205" t="s">
        <v>154</v>
      </c>
      <c r="E196" s="206" t="s">
        <v>799</v>
      </c>
      <c r="F196" s="207" t="s">
        <v>800</v>
      </c>
      <c r="G196" s="208" t="s">
        <v>169</v>
      </c>
      <c r="H196" s="209">
        <v>8</v>
      </c>
      <c r="I196" s="210"/>
      <c r="J196" s="211">
        <f>ROUND(I196*H196,2)</f>
        <v>0</v>
      </c>
      <c r="K196" s="207" t="s">
        <v>158</v>
      </c>
      <c r="L196" s="212"/>
      <c r="M196" s="213" t="s">
        <v>19</v>
      </c>
      <c r="N196" s="214" t="s">
        <v>40</v>
      </c>
      <c r="O196" s="84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7" t="s">
        <v>159</v>
      </c>
      <c r="AT196" s="217" t="s">
        <v>154</v>
      </c>
      <c r="AU196" s="217" t="s">
        <v>76</v>
      </c>
      <c r="AY196" s="17" t="s">
        <v>153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7" t="s">
        <v>76</v>
      </c>
      <c r="BK196" s="218">
        <f>ROUND(I196*H196,2)</f>
        <v>0</v>
      </c>
      <c r="BL196" s="17" t="s">
        <v>160</v>
      </c>
      <c r="BM196" s="217" t="s">
        <v>801</v>
      </c>
    </row>
    <row r="197" s="2" customFormat="1">
      <c r="A197" s="38"/>
      <c r="B197" s="39"/>
      <c r="C197" s="205" t="s">
        <v>802</v>
      </c>
      <c r="D197" s="205" t="s">
        <v>154</v>
      </c>
      <c r="E197" s="206" t="s">
        <v>803</v>
      </c>
      <c r="F197" s="207" t="s">
        <v>804</v>
      </c>
      <c r="G197" s="208" t="s">
        <v>169</v>
      </c>
      <c r="H197" s="209">
        <v>5</v>
      </c>
      <c r="I197" s="210"/>
      <c r="J197" s="211">
        <f>ROUND(I197*H197,2)</f>
        <v>0</v>
      </c>
      <c r="K197" s="207" t="s">
        <v>158</v>
      </c>
      <c r="L197" s="212"/>
      <c r="M197" s="213" t="s">
        <v>19</v>
      </c>
      <c r="N197" s="214" t="s">
        <v>40</v>
      </c>
      <c r="O197" s="84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7" t="s">
        <v>159</v>
      </c>
      <c r="AT197" s="217" t="s">
        <v>154</v>
      </c>
      <c r="AU197" s="217" t="s">
        <v>76</v>
      </c>
      <c r="AY197" s="17" t="s">
        <v>153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7" t="s">
        <v>76</v>
      </c>
      <c r="BK197" s="218">
        <f>ROUND(I197*H197,2)</f>
        <v>0</v>
      </c>
      <c r="BL197" s="17" t="s">
        <v>160</v>
      </c>
      <c r="BM197" s="217" t="s">
        <v>805</v>
      </c>
    </row>
    <row r="198" s="2" customFormat="1">
      <c r="A198" s="38"/>
      <c r="B198" s="39"/>
      <c r="C198" s="205" t="s">
        <v>806</v>
      </c>
      <c r="D198" s="205" t="s">
        <v>154</v>
      </c>
      <c r="E198" s="206" t="s">
        <v>807</v>
      </c>
      <c r="F198" s="207" t="s">
        <v>808</v>
      </c>
      <c r="G198" s="208" t="s">
        <v>169</v>
      </c>
      <c r="H198" s="209">
        <v>1</v>
      </c>
      <c r="I198" s="210"/>
      <c r="J198" s="211">
        <f>ROUND(I198*H198,2)</f>
        <v>0</v>
      </c>
      <c r="K198" s="207" t="s">
        <v>158</v>
      </c>
      <c r="L198" s="212"/>
      <c r="M198" s="213" t="s">
        <v>19</v>
      </c>
      <c r="N198" s="214" t="s">
        <v>40</v>
      </c>
      <c r="O198" s="84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7" t="s">
        <v>159</v>
      </c>
      <c r="AT198" s="217" t="s">
        <v>154</v>
      </c>
      <c r="AU198" s="217" t="s">
        <v>76</v>
      </c>
      <c r="AY198" s="17" t="s">
        <v>153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7" t="s">
        <v>76</v>
      </c>
      <c r="BK198" s="218">
        <f>ROUND(I198*H198,2)</f>
        <v>0</v>
      </c>
      <c r="BL198" s="17" t="s">
        <v>160</v>
      </c>
      <c r="BM198" s="217" t="s">
        <v>809</v>
      </c>
    </row>
    <row r="199" s="2" customFormat="1">
      <c r="A199" s="38"/>
      <c r="B199" s="39"/>
      <c r="C199" s="205" t="s">
        <v>810</v>
      </c>
      <c r="D199" s="205" t="s">
        <v>154</v>
      </c>
      <c r="E199" s="206" t="s">
        <v>811</v>
      </c>
      <c r="F199" s="207" t="s">
        <v>812</v>
      </c>
      <c r="G199" s="208" t="s">
        <v>169</v>
      </c>
      <c r="H199" s="209">
        <v>2</v>
      </c>
      <c r="I199" s="210"/>
      <c r="J199" s="211">
        <f>ROUND(I199*H199,2)</f>
        <v>0</v>
      </c>
      <c r="K199" s="207" t="s">
        <v>158</v>
      </c>
      <c r="L199" s="212"/>
      <c r="M199" s="213" t="s">
        <v>19</v>
      </c>
      <c r="N199" s="214" t="s">
        <v>40</v>
      </c>
      <c r="O199" s="84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7" t="s">
        <v>159</v>
      </c>
      <c r="AT199" s="217" t="s">
        <v>154</v>
      </c>
      <c r="AU199" s="217" t="s">
        <v>76</v>
      </c>
      <c r="AY199" s="17" t="s">
        <v>153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7" t="s">
        <v>76</v>
      </c>
      <c r="BK199" s="218">
        <f>ROUND(I199*H199,2)</f>
        <v>0</v>
      </c>
      <c r="BL199" s="17" t="s">
        <v>160</v>
      </c>
      <c r="BM199" s="217" t="s">
        <v>813</v>
      </c>
    </row>
    <row r="200" s="2" customFormat="1">
      <c r="A200" s="38"/>
      <c r="B200" s="39"/>
      <c r="C200" s="205" t="s">
        <v>814</v>
      </c>
      <c r="D200" s="205" t="s">
        <v>154</v>
      </c>
      <c r="E200" s="206" t="s">
        <v>815</v>
      </c>
      <c r="F200" s="207" t="s">
        <v>816</v>
      </c>
      <c r="G200" s="208" t="s">
        <v>169</v>
      </c>
      <c r="H200" s="209">
        <v>8</v>
      </c>
      <c r="I200" s="210"/>
      <c r="J200" s="211">
        <f>ROUND(I200*H200,2)</f>
        <v>0</v>
      </c>
      <c r="K200" s="207" t="s">
        <v>158</v>
      </c>
      <c r="L200" s="212"/>
      <c r="M200" s="213" t="s">
        <v>19</v>
      </c>
      <c r="N200" s="214" t="s">
        <v>40</v>
      </c>
      <c r="O200" s="84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7" t="s">
        <v>159</v>
      </c>
      <c r="AT200" s="217" t="s">
        <v>154</v>
      </c>
      <c r="AU200" s="217" t="s">
        <v>76</v>
      </c>
      <c r="AY200" s="17" t="s">
        <v>153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7" t="s">
        <v>76</v>
      </c>
      <c r="BK200" s="218">
        <f>ROUND(I200*H200,2)</f>
        <v>0</v>
      </c>
      <c r="BL200" s="17" t="s">
        <v>160</v>
      </c>
      <c r="BM200" s="217" t="s">
        <v>817</v>
      </c>
    </row>
    <row r="201" s="2" customFormat="1" ht="16.5" customHeight="1">
      <c r="A201" s="38"/>
      <c r="B201" s="39"/>
      <c r="C201" s="205" t="s">
        <v>818</v>
      </c>
      <c r="D201" s="205" t="s">
        <v>154</v>
      </c>
      <c r="E201" s="206" t="s">
        <v>819</v>
      </c>
      <c r="F201" s="207" t="s">
        <v>820</v>
      </c>
      <c r="G201" s="208" t="s">
        <v>157</v>
      </c>
      <c r="H201" s="209">
        <v>45</v>
      </c>
      <c r="I201" s="210"/>
      <c r="J201" s="211">
        <f>ROUND(I201*H201,2)</f>
        <v>0</v>
      </c>
      <c r="K201" s="207" t="s">
        <v>158</v>
      </c>
      <c r="L201" s="212"/>
      <c r="M201" s="213" t="s">
        <v>19</v>
      </c>
      <c r="N201" s="214" t="s">
        <v>40</v>
      </c>
      <c r="O201" s="84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7" t="s">
        <v>159</v>
      </c>
      <c r="AT201" s="217" t="s">
        <v>154</v>
      </c>
      <c r="AU201" s="217" t="s">
        <v>76</v>
      </c>
      <c r="AY201" s="17" t="s">
        <v>153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7" t="s">
        <v>76</v>
      </c>
      <c r="BK201" s="218">
        <f>ROUND(I201*H201,2)</f>
        <v>0</v>
      </c>
      <c r="BL201" s="17" t="s">
        <v>160</v>
      </c>
      <c r="BM201" s="217" t="s">
        <v>821</v>
      </c>
    </row>
    <row r="202" s="2" customFormat="1" ht="16.5" customHeight="1">
      <c r="A202" s="38"/>
      <c r="B202" s="39"/>
      <c r="C202" s="205" t="s">
        <v>822</v>
      </c>
      <c r="D202" s="205" t="s">
        <v>154</v>
      </c>
      <c r="E202" s="206" t="s">
        <v>823</v>
      </c>
      <c r="F202" s="207" t="s">
        <v>824</v>
      </c>
      <c r="G202" s="208" t="s">
        <v>157</v>
      </c>
      <c r="H202" s="209">
        <v>25</v>
      </c>
      <c r="I202" s="210"/>
      <c r="J202" s="211">
        <f>ROUND(I202*H202,2)</f>
        <v>0</v>
      </c>
      <c r="K202" s="207" t="s">
        <v>158</v>
      </c>
      <c r="L202" s="212"/>
      <c r="M202" s="213" t="s">
        <v>19</v>
      </c>
      <c r="N202" s="214" t="s">
        <v>40</v>
      </c>
      <c r="O202" s="84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7" t="s">
        <v>159</v>
      </c>
      <c r="AT202" s="217" t="s">
        <v>154</v>
      </c>
      <c r="AU202" s="217" t="s">
        <v>76</v>
      </c>
      <c r="AY202" s="17" t="s">
        <v>153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7" t="s">
        <v>76</v>
      </c>
      <c r="BK202" s="218">
        <f>ROUND(I202*H202,2)</f>
        <v>0</v>
      </c>
      <c r="BL202" s="17" t="s">
        <v>160</v>
      </c>
      <c r="BM202" s="217" t="s">
        <v>825</v>
      </c>
    </row>
    <row r="203" s="2" customFormat="1" ht="16.5" customHeight="1">
      <c r="A203" s="38"/>
      <c r="B203" s="39"/>
      <c r="C203" s="205" t="s">
        <v>826</v>
      </c>
      <c r="D203" s="205" t="s">
        <v>154</v>
      </c>
      <c r="E203" s="206" t="s">
        <v>827</v>
      </c>
      <c r="F203" s="207" t="s">
        <v>828</v>
      </c>
      <c r="G203" s="208" t="s">
        <v>157</v>
      </c>
      <c r="H203" s="209">
        <v>25</v>
      </c>
      <c r="I203" s="210"/>
      <c r="J203" s="211">
        <f>ROUND(I203*H203,2)</f>
        <v>0</v>
      </c>
      <c r="K203" s="207" t="s">
        <v>158</v>
      </c>
      <c r="L203" s="212"/>
      <c r="M203" s="213" t="s">
        <v>19</v>
      </c>
      <c r="N203" s="214" t="s">
        <v>40</v>
      </c>
      <c r="O203" s="84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7" t="s">
        <v>159</v>
      </c>
      <c r="AT203" s="217" t="s">
        <v>154</v>
      </c>
      <c r="AU203" s="217" t="s">
        <v>76</v>
      </c>
      <c r="AY203" s="17" t="s">
        <v>153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7" t="s">
        <v>76</v>
      </c>
      <c r="BK203" s="218">
        <f>ROUND(I203*H203,2)</f>
        <v>0</v>
      </c>
      <c r="BL203" s="17" t="s">
        <v>160</v>
      </c>
      <c r="BM203" s="217" t="s">
        <v>829</v>
      </c>
    </row>
    <row r="204" s="2" customFormat="1" ht="16.5" customHeight="1">
      <c r="A204" s="38"/>
      <c r="B204" s="39"/>
      <c r="C204" s="205" t="s">
        <v>830</v>
      </c>
      <c r="D204" s="205" t="s">
        <v>154</v>
      </c>
      <c r="E204" s="206" t="s">
        <v>831</v>
      </c>
      <c r="F204" s="207" t="s">
        <v>832</v>
      </c>
      <c r="G204" s="208" t="s">
        <v>157</v>
      </c>
      <c r="H204" s="209">
        <v>45</v>
      </c>
      <c r="I204" s="210"/>
      <c r="J204" s="211">
        <f>ROUND(I204*H204,2)</f>
        <v>0</v>
      </c>
      <c r="K204" s="207" t="s">
        <v>158</v>
      </c>
      <c r="L204" s="212"/>
      <c r="M204" s="213" t="s">
        <v>19</v>
      </c>
      <c r="N204" s="214" t="s">
        <v>40</v>
      </c>
      <c r="O204" s="84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7" t="s">
        <v>159</v>
      </c>
      <c r="AT204" s="217" t="s">
        <v>154</v>
      </c>
      <c r="AU204" s="217" t="s">
        <v>76</v>
      </c>
      <c r="AY204" s="17" t="s">
        <v>153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7" t="s">
        <v>76</v>
      </c>
      <c r="BK204" s="218">
        <f>ROUND(I204*H204,2)</f>
        <v>0</v>
      </c>
      <c r="BL204" s="17" t="s">
        <v>160</v>
      </c>
      <c r="BM204" s="217" t="s">
        <v>833</v>
      </c>
    </row>
    <row r="205" s="2" customFormat="1" ht="16.5" customHeight="1">
      <c r="A205" s="38"/>
      <c r="B205" s="39"/>
      <c r="C205" s="205" t="s">
        <v>834</v>
      </c>
      <c r="D205" s="205" t="s">
        <v>154</v>
      </c>
      <c r="E205" s="206" t="s">
        <v>835</v>
      </c>
      <c r="F205" s="207" t="s">
        <v>836</v>
      </c>
      <c r="G205" s="208" t="s">
        <v>157</v>
      </c>
      <c r="H205" s="209">
        <v>60</v>
      </c>
      <c r="I205" s="210"/>
      <c r="J205" s="211">
        <f>ROUND(I205*H205,2)</f>
        <v>0</v>
      </c>
      <c r="K205" s="207" t="s">
        <v>158</v>
      </c>
      <c r="L205" s="212"/>
      <c r="M205" s="213" t="s">
        <v>19</v>
      </c>
      <c r="N205" s="214" t="s">
        <v>40</v>
      </c>
      <c r="O205" s="84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7" t="s">
        <v>159</v>
      </c>
      <c r="AT205" s="217" t="s">
        <v>154</v>
      </c>
      <c r="AU205" s="217" t="s">
        <v>76</v>
      </c>
      <c r="AY205" s="17" t="s">
        <v>153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7" t="s">
        <v>76</v>
      </c>
      <c r="BK205" s="218">
        <f>ROUND(I205*H205,2)</f>
        <v>0</v>
      </c>
      <c r="BL205" s="17" t="s">
        <v>160</v>
      </c>
      <c r="BM205" s="217" t="s">
        <v>837</v>
      </c>
    </row>
    <row r="206" s="2" customFormat="1" ht="16.5" customHeight="1">
      <c r="A206" s="38"/>
      <c r="B206" s="39"/>
      <c r="C206" s="205" t="s">
        <v>838</v>
      </c>
      <c r="D206" s="205" t="s">
        <v>154</v>
      </c>
      <c r="E206" s="206" t="s">
        <v>839</v>
      </c>
      <c r="F206" s="207" t="s">
        <v>840</v>
      </c>
      <c r="G206" s="208" t="s">
        <v>169</v>
      </c>
      <c r="H206" s="209">
        <v>1</v>
      </c>
      <c r="I206" s="210"/>
      <c r="J206" s="211">
        <f>ROUND(I206*H206,2)</f>
        <v>0</v>
      </c>
      <c r="K206" s="207" t="s">
        <v>158</v>
      </c>
      <c r="L206" s="212"/>
      <c r="M206" s="213" t="s">
        <v>19</v>
      </c>
      <c r="N206" s="214" t="s">
        <v>40</v>
      </c>
      <c r="O206" s="84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7" t="s">
        <v>177</v>
      </c>
      <c r="AT206" s="217" t="s">
        <v>154</v>
      </c>
      <c r="AU206" s="217" t="s">
        <v>76</v>
      </c>
      <c r="AY206" s="17" t="s">
        <v>153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7" t="s">
        <v>76</v>
      </c>
      <c r="BK206" s="218">
        <f>ROUND(I206*H206,2)</f>
        <v>0</v>
      </c>
      <c r="BL206" s="17" t="s">
        <v>177</v>
      </c>
      <c r="BM206" s="217" t="s">
        <v>841</v>
      </c>
    </row>
    <row r="207" s="2" customFormat="1" ht="16.5" customHeight="1">
      <c r="A207" s="38"/>
      <c r="B207" s="39"/>
      <c r="C207" s="219" t="s">
        <v>842</v>
      </c>
      <c r="D207" s="219" t="s">
        <v>162</v>
      </c>
      <c r="E207" s="220" t="s">
        <v>843</v>
      </c>
      <c r="F207" s="221" t="s">
        <v>844</v>
      </c>
      <c r="G207" s="222" t="s">
        <v>169</v>
      </c>
      <c r="H207" s="223">
        <v>1</v>
      </c>
      <c r="I207" s="224"/>
      <c r="J207" s="225">
        <f>ROUND(I207*H207,2)</f>
        <v>0</v>
      </c>
      <c r="K207" s="221" t="s">
        <v>158</v>
      </c>
      <c r="L207" s="44"/>
      <c r="M207" s="226" t="s">
        <v>19</v>
      </c>
      <c r="N207" s="227" t="s">
        <v>40</v>
      </c>
      <c r="O207" s="84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7" t="s">
        <v>182</v>
      </c>
      <c r="AT207" s="217" t="s">
        <v>162</v>
      </c>
      <c r="AU207" s="217" t="s">
        <v>76</v>
      </c>
      <c r="AY207" s="17" t="s">
        <v>153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7" t="s">
        <v>76</v>
      </c>
      <c r="BK207" s="218">
        <f>ROUND(I207*H207,2)</f>
        <v>0</v>
      </c>
      <c r="BL207" s="17" t="s">
        <v>182</v>
      </c>
      <c r="BM207" s="217" t="s">
        <v>845</v>
      </c>
    </row>
    <row r="208" s="2" customFormat="1">
      <c r="A208" s="38"/>
      <c r="B208" s="39"/>
      <c r="C208" s="205" t="s">
        <v>846</v>
      </c>
      <c r="D208" s="205" t="s">
        <v>154</v>
      </c>
      <c r="E208" s="206" t="s">
        <v>847</v>
      </c>
      <c r="F208" s="207" t="s">
        <v>310</v>
      </c>
      <c r="G208" s="208" t="s">
        <v>311</v>
      </c>
      <c r="H208" s="209">
        <v>1</v>
      </c>
      <c r="I208" s="210"/>
      <c r="J208" s="211">
        <f>ROUND(I208*H208,2)</f>
        <v>0</v>
      </c>
      <c r="K208" s="207" t="s">
        <v>158</v>
      </c>
      <c r="L208" s="212"/>
      <c r="M208" s="213" t="s">
        <v>19</v>
      </c>
      <c r="N208" s="214" t="s">
        <v>40</v>
      </c>
      <c r="O208" s="84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7" t="s">
        <v>177</v>
      </c>
      <c r="AT208" s="217" t="s">
        <v>154</v>
      </c>
      <c r="AU208" s="217" t="s">
        <v>76</v>
      </c>
      <c r="AY208" s="17" t="s">
        <v>153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7" t="s">
        <v>76</v>
      </c>
      <c r="BK208" s="218">
        <f>ROUND(I208*H208,2)</f>
        <v>0</v>
      </c>
      <c r="BL208" s="17" t="s">
        <v>177</v>
      </c>
      <c r="BM208" s="217" t="s">
        <v>848</v>
      </c>
    </row>
    <row r="209" s="2" customFormat="1">
      <c r="A209" s="38"/>
      <c r="B209" s="39"/>
      <c r="C209" s="40"/>
      <c r="D209" s="228" t="s">
        <v>313</v>
      </c>
      <c r="E209" s="40"/>
      <c r="F209" s="229" t="s">
        <v>849</v>
      </c>
      <c r="G209" s="40"/>
      <c r="H209" s="40"/>
      <c r="I209" s="230"/>
      <c r="J209" s="40"/>
      <c r="K209" s="40"/>
      <c r="L209" s="44"/>
      <c r="M209" s="231"/>
      <c r="N209" s="232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313</v>
      </c>
      <c r="AU209" s="17" t="s">
        <v>76</v>
      </c>
    </row>
    <row r="210" s="2" customFormat="1">
      <c r="A210" s="38"/>
      <c r="B210" s="39"/>
      <c r="C210" s="219" t="s">
        <v>850</v>
      </c>
      <c r="D210" s="219" t="s">
        <v>162</v>
      </c>
      <c r="E210" s="220" t="s">
        <v>851</v>
      </c>
      <c r="F210" s="221" t="s">
        <v>852</v>
      </c>
      <c r="G210" s="222" t="s">
        <v>169</v>
      </c>
      <c r="H210" s="223">
        <v>1</v>
      </c>
      <c r="I210" s="224"/>
      <c r="J210" s="225">
        <f>ROUND(I210*H210,2)</f>
        <v>0</v>
      </c>
      <c r="K210" s="221" t="s">
        <v>158</v>
      </c>
      <c r="L210" s="44"/>
      <c r="M210" s="226" t="s">
        <v>19</v>
      </c>
      <c r="N210" s="227" t="s">
        <v>40</v>
      </c>
      <c r="O210" s="84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7" t="s">
        <v>182</v>
      </c>
      <c r="AT210" s="217" t="s">
        <v>162</v>
      </c>
      <c r="AU210" s="217" t="s">
        <v>76</v>
      </c>
      <c r="AY210" s="17" t="s">
        <v>153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7" t="s">
        <v>76</v>
      </c>
      <c r="BK210" s="218">
        <f>ROUND(I210*H210,2)</f>
        <v>0</v>
      </c>
      <c r="BL210" s="17" t="s">
        <v>182</v>
      </c>
      <c r="BM210" s="217" t="s">
        <v>853</v>
      </c>
    </row>
    <row r="211" s="2" customFormat="1">
      <c r="A211" s="38"/>
      <c r="B211" s="39"/>
      <c r="C211" s="205" t="s">
        <v>854</v>
      </c>
      <c r="D211" s="205" t="s">
        <v>154</v>
      </c>
      <c r="E211" s="206" t="s">
        <v>855</v>
      </c>
      <c r="F211" s="207" t="s">
        <v>310</v>
      </c>
      <c r="G211" s="208" t="s">
        <v>311</v>
      </c>
      <c r="H211" s="209">
        <v>2</v>
      </c>
      <c r="I211" s="210"/>
      <c r="J211" s="211">
        <f>ROUND(I211*H211,2)</f>
        <v>0</v>
      </c>
      <c r="K211" s="207" t="s">
        <v>158</v>
      </c>
      <c r="L211" s="212"/>
      <c r="M211" s="213" t="s">
        <v>19</v>
      </c>
      <c r="N211" s="214" t="s">
        <v>40</v>
      </c>
      <c r="O211" s="84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7" t="s">
        <v>177</v>
      </c>
      <c r="AT211" s="217" t="s">
        <v>154</v>
      </c>
      <c r="AU211" s="217" t="s">
        <v>76</v>
      </c>
      <c r="AY211" s="17" t="s">
        <v>153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7" t="s">
        <v>76</v>
      </c>
      <c r="BK211" s="218">
        <f>ROUND(I211*H211,2)</f>
        <v>0</v>
      </c>
      <c r="BL211" s="17" t="s">
        <v>177</v>
      </c>
      <c r="BM211" s="217" t="s">
        <v>856</v>
      </c>
    </row>
    <row r="212" s="2" customFormat="1">
      <c r="A212" s="38"/>
      <c r="B212" s="39"/>
      <c r="C212" s="40"/>
      <c r="D212" s="228" t="s">
        <v>313</v>
      </c>
      <c r="E212" s="40"/>
      <c r="F212" s="229" t="s">
        <v>857</v>
      </c>
      <c r="G212" s="40"/>
      <c r="H212" s="40"/>
      <c r="I212" s="230"/>
      <c r="J212" s="40"/>
      <c r="K212" s="40"/>
      <c r="L212" s="44"/>
      <c r="M212" s="231"/>
      <c r="N212" s="232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313</v>
      </c>
      <c r="AU212" s="17" t="s">
        <v>76</v>
      </c>
    </row>
    <row r="213" s="2" customFormat="1">
      <c r="A213" s="38"/>
      <c r="B213" s="39"/>
      <c r="C213" s="219" t="s">
        <v>858</v>
      </c>
      <c r="D213" s="219" t="s">
        <v>162</v>
      </c>
      <c r="E213" s="220" t="s">
        <v>316</v>
      </c>
      <c r="F213" s="221" t="s">
        <v>317</v>
      </c>
      <c r="G213" s="222" t="s">
        <v>169</v>
      </c>
      <c r="H213" s="223">
        <v>2</v>
      </c>
      <c r="I213" s="224"/>
      <c r="J213" s="225">
        <f>ROUND(I213*H213,2)</f>
        <v>0</v>
      </c>
      <c r="K213" s="221" t="s">
        <v>158</v>
      </c>
      <c r="L213" s="44"/>
      <c r="M213" s="226" t="s">
        <v>19</v>
      </c>
      <c r="N213" s="227" t="s">
        <v>40</v>
      </c>
      <c r="O213" s="84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7" t="s">
        <v>182</v>
      </c>
      <c r="AT213" s="217" t="s">
        <v>162</v>
      </c>
      <c r="AU213" s="217" t="s">
        <v>76</v>
      </c>
      <c r="AY213" s="17" t="s">
        <v>153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7" t="s">
        <v>76</v>
      </c>
      <c r="BK213" s="218">
        <f>ROUND(I213*H213,2)</f>
        <v>0</v>
      </c>
      <c r="BL213" s="17" t="s">
        <v>182</v>
      </c>
      <c r="BM213" s="217" t="s">
        <v>859</v>
      </c>
    </row>
    <row r="214" s="2" customFormat="1" ht="16.5" customHeight="1">
      <c r="A214" s="38"/>
      <c r="B214" s="39"/>
      <c r="C214" s="205" t="s">
        <v>860</v>
      </c>
      <c r="D214" s="205" t="s">
        <v>154</v>
      </c>
      <c r="E214" s="206" t="s">
        <v>861</v>
      </c>
      <c r="F214" s="207" t="s">
        <v>862</v>
      </c>
      <c r="G214" s="208" t="s">
        <v>169</v>
      </c>
      <c r="H214" s="209">
        <v>3</v>
      </c>
      <c r="I214" s="210"/>
      <c r="J214" s="211">
        <f>ROUND(I214*H214,2)</f>
        <v>0</v>
      </c>
      <c r="K214" s="207" t="s">
        <v>158</v>
      </c>
      <c r="L214" s="212"/>
      <c r="M214" s="213" t="s">
        <v>19</v>
      </c>
      <c r="N214" s="214" t="s">
        <v>40</v>
      </c>
      <c r="O214" s="84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7" t="s">
        <v>177</v>
      </c>
      <c r="AT214" s="217" t="s">
        <v>154</v>
      </c>
      <c r="AU214" s="217" t="s">
        <v>76</v>
      </c>
      <c r="AY214" s="17" t="s">
        <v>153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7" t="s">
        <v>76</v>
      </c>
      <c r="BK214" s="218">
        <f>ROUND(I214*H214,2)</f>
        <v>0</v>
      </c>
      <c r="BL214" s="17" t="s">
        <v>177</v>
      </c>
      <c r="BM214" s="217" t="s">
        <v>863</v>
      </c>
    </row>
    <row r="215" s="2" customFormat="1" ht="16.5" customHeight="1">
      <c r="A215" s="38"/>
      <c r="B215" s="39"/>
      <c r="C215" s="205" t="s">
        <v>864</v>
      </c>
      <c r="D215" s="205" t="s">
        <v>154</v>
      </c>
      <c r="E215" s="206" t="s">
        <v>320</v>
      </c>
      <c r="F215" s="207" t="s">
        <v>321</v>
      </c>
      <c r="G215" s="208" t="s">
        <v>169</v>
      </c>
      <c r="H215" s="209">
        <v>300</v>
      </c>
      <c r="I215" s="210"/>
      <c r="J215" s="211">
        <f>ROUND(I215*H215,2)</f>
        <v>0</v>
      </c>
      <c r="K215" s="207" t="s">
        <v>158</v>
      </c>
      <c r="L215" s="212"/>
      <c r="M215" s="213" t="s">
        <v>19</v>
      </c>
      <c r="N215" s="214" t="s">
        <v>40</v>
      </c>
      <c r="O215" s="84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7" t="s">
        <v>159</v>
      </c>
      <c r="AT215" s="217" t="s">
        <v>154</v>
      </c>
      <c r="AU215" s="217" t="s">
        <v>76</v>
      </c>
      <c r="AY215" s="17" t="s">
        <v>153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7" t="s">
        <v>76</v>
      </c>
      <c r="BK215" s="218">
        <f>ROUND(I215*H215,2)</f>
        <v>0</v>
      </c>
      <c r="BL215" s="17" t="s">
        <v>160</v>
      </c>
      <c r="BM215" s="217" t="s">
        <v>865</v>
      </c>
    </row>
    <row r="216" s="2" customFormat="1" ht="16.5" customHeight="1">
      <c r="A216" s="38"/>
      <c r="B216" s="39"/>
      <c r="C216" s="205" t="s">
        <v>866</v>
      </c>
      <c r="D216" s="205" t="s">
        <v>154</v>
      </c>
      <c r="E216" s="206" t="s">
        <v>867</v>
      </c>
      <c r="F216" s="207" t="s">
        <v>868</v>
      </c>
      <c r="G216" s="208" t="s">
        <v>169</v>
      </c>
      <c r="H216" s="209">
        <v>1</v>
      </c>
      <c r="I216" s="210"/>
      <c r="J216" s="211">
        <f>ROUND(I216*H216,2)</f>
        <v>0</v>
      </c>
      <c r="K216" s="207" t="s">
        <v>158</v>
      </c>
      <c r="L216" s="212"/>
      <c r="M216" s="213" t="s">
        <v>19</v>
      </c>
      <c r="N216" s="214" t="s">
        <v>40</v>
      </c>
      <c r="O216" s="84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7" t="s">
        <v>159</v>
      </c>
      <c r="AT216" s="217" t="s">
        <v>154</v>
      </c>
      <c r="AU216" s="217" t="s">
        <v>76</v>
      </c>
      <c r="AY216" s="17" t="s">
        <v>153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7" t="s">
        <v>76</v>
      </c>
      <c r="BK216" s="218">
        <f>ROUND(I216*H216,2)</f>
        <v>0</v>
      </c>
      <c r="BL216" s="17" t="s">
        <v>160</v>
      </c>
      <c r="BM216" s="217" t="s">
        <v>869</v>
      </c>
    </row>
    <row r="217" s="2" customFormat="1" ht="16.5" customHeight="1">
      <c r="A217" s="38"/>
      <c r="B217" s="39"/>
      <c r="C217" s="205" t="s">
        <v>870</v>
      </c>
      <c r="D217" s="205" t="s">
        <v>154</v>
      </c>
      <c r="E217" s="206" t="s">
        <v>871</v>
      </c>
      <c r="F217" s="207" t="s">
        <v>872</v>
      </c>
      <c r="G217" s="208" t="s">
        <v>169</v>
      </c>
      <c r="H217" s="209">
        <v>9</v>
      </c>
      <c r="I217" s="210"/>
      <c r="J217" s="211">
        <f>ROUND(I217*H217,2)</f>
        <v>0</v>
      </c>
      <c r="K217" s="207" t="s">
        <v>158</v>
      </c>
      <c r="L217" s="212"/>
      <c r="M217" s="213" t="s">
        <v>19</v>
      </c>
      <c r="N217" s="214" t="s">
        <v>40</v>
      </c>
      <c r="O217" s="84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7" t="s">
        <v>159</v>
      </c>
      <c r="AT217" s="217" t="s">
        <v>154</v>
      </c>
      <c r="AU217" s="217" t="s">
        <v>76</v>
      </c>
      <c r="AY217" s="17" t="s">
        <v>153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7" t="s">
        <v>76</v>
      </c>
      <c r="BK217" s="218">
        <f>ROUND(I217*H217,2)</f>
        <v>0</v>
      </c>
      <c r="BL217" s="17" t="s">
        <v>160</v>
      </c>
      <c r="BM217" s="217" t="s">
        <v>873</v>
      </c>
    </row>
    <row r="218" s="2" customFormat="1" ht="16.5" customHeight="1">
      <c r="A218" s="38"/>
      <c r="B218" s="39"/>
      <c r="C218" s="205" t="s">
        <v>874</v>
      </c>
      <c r="D218" s="205" t="s">
        <v>154</v>
      </c>
      <c r="E218" s="206" t="s">
        <v>875</v>
      </c>
      <c r="F218" s="207" t="s">
        <v>876</v>
      </c>
      <c r="G218" s="208" t="s">
        <v>169</v>
      </c>
      <c r="H218" s="209">
        <v>40</v>
      </c>
      <c r="I218" s="210"/>
      <c r="J218" s="211">
        <f>ROUND(I218*H218,2)</f>
        <v>0</v>
      </c>
      <c r="K218" s="207" t="s">
        <v>158</v>
      </c>
      <c r="L218" s="212"/>
      <c r="M218" s="213" t="s">
        <v>19</v>
      </c>
      <c r="N218" s="214" t="s">
        <v>40</v>
      </c>
      <c r="O218" s="84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7" t="s">
        <v>159</v>
      </c>
      <c r="AT218" s="217" t="s">
        <v>154</v>
      </c>
      <c r="AU218" s="217" t="s">
        <v>76</v>
      </c>
      <c r="AY218" s="17" t="s">
        <v>153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7" t="s">
        <v>76</v>
      </c>
      <c r="BK218" s="218">
        <f>ROUND(I218*H218,2)</f>
        <v>0</v>
      </c>
      <c r="BL218" s="17" t="s">
        <v>160</v>
      </c>
      <c r="BM218" s="217" t="s">
        <v>877</v>
      </c>
    </row>
    <row r="219" s="2" customFormat="1" ht="16.5" customHeight="1">
      <c r="A219" s="38"/>
      <c r="B219" s="39"/>
      <c r="C219" s="205" t="s">
        <v>878</v>
      </c>
      <c r="D219" s="205" t="s">
        <v>154</v>
      </c>
      <c r="E219" s="206" t="s">
        <v>879</v>
      </c>
      <c r="F219" s="207" t="s">
        <v>880</v>
      </c>
      <c r="G219" s="208" t="s">
        <v>169</v>
      </c>
      <c r="H219" s="209">
        <v>8</v>
      </c>
      <c r="I219" s="210"/>
      <c r="J219" s="211">
        <f>ROUND(I219*H219,2)</f>
        <v>0</v>
      </c>
      <c r="K219" s="207" t="s">
        <v>158</v>
      </c>
      <c r="L219" s="212"/>
      <c r="M219" s="213" t="s">
        <v>19</v>
      </c>
      <c r="N219" s="214" t="s">
        <v>40</v>
      </c>
      <c r="O219" s="84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7" t="s">
        <v>159</v>
      </c>
      <c r="AT219" s="217" t="s">
        <v>154</v>
      </c>
      <c r="AU219" s="217" t="s">
        <v>76</v>
      </c>
      <c r="AY219" s="17" t="s">
        <v>153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7" t="s">
        <v>76</v>
      </c>
      <c r="BK219" s="218">
        <f>ROUND(I219*H219,2)</f>
        <v>0</v>
      </c>
      <c r="BL219" s="17" t="s">
        <v>160</v>
      </c>
      <c r="BM219" s="217" t="s">
        <v>881</v>
      </c>
    </row>
    <row r="220" s="2" customFormat="1" ht="16.5" customHeight="1">
      <c r="A220" s="38"/>
      <c r="B220" s="39"/>
      <c r="C220" s="205" t="s">
        <v>882</v>
      </c>
      <c r="D220" s="205" t="s">
        <v>154</v>
      </c>
      <c r="E220" s="206" t="s">
        <v>883</v>
      </c>
      <c r="F220" s="207" t="s">
        <v>884</v>
      </c>
      <c r="G220" s="208" t="s">
        <v>169</v>
      </c>
      <c r="H220" s="209">
        <v>9</v>
      </c>
      <c r="I220" s="210"/>
      <c r="J220" s="211">
        <f>ROUND(I220*H220,2)</f>
        <v>0</v>
      </c>
      <c r="K220" s="207" t="s">
        <v>158</v>
      </c>
      <c r="L220" s="212"/>
      <c r="M220" s="213" t="s">
        <v>19</v>
      </c>
      <c r="N220" s="214" t="s">
        <v>40</v>
      </c>
      <c r="O220" s="84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7" t="s">
        <v>159</v>
      </c>
      <c r="AT220" s="217" t="s">
        <v>154</v>
      </c>
      <c r="AU220" s="217" t="s">
        <v>76</v>
      </c>
      <c r="AY220" s="17" t="s">
        <v>153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7" t="s">
        <v>76</v>
      </c>
      <c r="BK220" s="218">
        <f>ROUND(I220*H220,2)</f>
        <v>0</v>
      </c>
      <c r="BL220" s="17" t="s">
        <v>160</v>
      </c>
      <c r="BM220" s="217" t="s">
        <v>885</v>
      </c>
    </row>
    <row r="221" s="2" customFormat="1" ht="16.5" customHeight="1">
      <c r="A221" s="38"/>
      <c r="B221" s="39"/>
      <c r="C221" s="219" t="s">
        <v>886</v>
      </c>
      <c r="D221" s="219" t="s">
        <v>162</v>
      </c>
      <c r="E221" s="220" t="s">
        <v>324</v>
      </c>
      <c r="F221" s="221" t="s">
        <v>325</v>
      </c>
      <c r="G221" s="222" t="s">
        <v>169</v>
      </c>
      <c r="H221" s="223">
        <v>367</v>
      </c>
      <c r="I221" s="224"/>
      <c r="J221" s="225">
        <f>ROUND(I221*H221,2)</f>
        <v>0</v>
      </c>
      <c r="K221" s="221" t="s">
        <v>158</v>
      </c>
      <c r="L221" s="44"/>
      <c r="M221" s="226" t="s">
        <v>19</v>
      </c>
      <c r="N221" s="227" t="s">
        <v>40</v>
      </c>
      <c r="O221" s="84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7" t="s">
        <v>160</v>
      </c>
      <c r="AT221" s="217" t="s">
        <v>162</v>
      </c>
      <c r="AU221" s="217" t="s">
        <v>76</v>
      </c>
      <c r="AY221" s="17" t="s">
        <v>153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7" t="s">
        <v>76</v>
      </c>
      <c r="BK221" s="218">
        <f>ROUND(I221*H221,2)</f>
        <v>0</v>
      </c>
      <c r="BL221" s="17" t="s">
        <v>160</v>
      </c>
      <c r="BM221" s="217" t="s">
        <v>887</v>
      </c>
    </row>
    <row r="222" s="2" customFormat="1">
      <c r="A222" s="38"/>
      <c r="B222" s="39"/>
      <c r="C222" s="205" t="s">
        <v>888</v>
      </c>
      <c r="D222" s="205" t="s">
        <v>154</v>
      </c>
      <c r="E222" s="206" t="s">
        <v>889</v>
      </c>
      <c r="F222" s="207" t="s">
        <v>310</v>
      </c>
      <c r="G222" s="208" t="s">
        <v>311</v>
      </c>
      <c r="H222" s="209">
        <v>1</v>
      </c>
      <c r="I222" s="210"/>
      <c r="J222" s="211">
        <f>ROUND(I222*H222,2)</f>
        <v>0</v>
      </c>
      <c r="K222" s="207" t="s">
        <v>158</v>
      </c>
      <c r="L222" s="212"/>
      <c r="M222" s="213" t="s">
        <v>19</v>
      </c>
      <c r="N222" s="214" t="s">
        <v>40</v>
      </c>
      <c r="O222" s="84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7" t="s">
        <v>177</v>
      </c>
      <c r="AT222" s="217" t="s">
        <v>154</v>
      </c>
      <c r="AU222" s="217" t="s">
        <v>76</v>
      </c>
      <c r="AY222" s="17" t="s">
        <v>153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7" t="s">
        <v>76</v>
      </c>
      <c r="BK222" s="218">
        <f>ROUND(I222*H222,2)</f>
        <v>0</v>
      </c>
      <c r="BL222" s="17" t="s">
        <v>177</v>
      </c>
      <c r="BM222" s="217" t="s">
        <v>890</v>
      </c>
    </row>
    <row r="223" s="2" customFormat="1">
      <c r="A223" s="38"/>
      <c r="B223" s="39"/>
      <c r="C223" s="40"/>
      <c r="D223" s="228" t="s">
        <v>313</v>
      </c>
      <c r="E223" s="40"/>
      <c r="F223" s="229" t="s">
        <v>314</v>
      </c>
      <c r="G223" s="40"/>
      <c r="H223" s="40"/>
      <c r="I223" s="230"/>
      <c r="J223" s="40"/>
      <c r="K223" s="40"/>
      <c r="L223" s="44"/>
      <c r="M223" s="231"/>
      <c r="N223" s="232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313</v>
      </c>
      <c r="AU223" s="17" t="s">
        <v>76</v>
      </c>
    </row>
    <row r="224" s="2" customFormat="1">
      <c r="A224" s="38"/>
      <c r="B224" s="39"/>
      <c r="C224" s="219" t="s">
        <v>177</v>
      </c>
      <c r="D224" s="219" t="s">
        <v>162</v>
      </c>
      <c r="E224" s="220" t="s">
        <v>316</v>
      </c>
      <c r="F224" s="221" t="s">
        <v>317</v>
      </c>
      <c r="G224" s="222" t="s">
        <v>169</v>
      </c>
      <c r="H224" s="223">
        <v>1</v>
      </c>
      <c r="I224" s="224"/>
      <c r="J224" s="225">
        <f>ROUND(I224*H224,2)</f>
        <v>0</v>
      </c>
      <c r="K224" s="221" t="s">
        <v>158</v>
      </c>
      <c r="L224" s="44"/>
      <c r="M224" s="226" t="s">
        <v>19</v>
      </c>
      <c r="N224" s="227" t="s">
        <v>40</v>
      </c>
      <c r="O224" s="84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7" t="s">
        <v>182</v>
      </c>
      <c r="AT224" s="217" t="s">
        <v>162</v>
      </c>
      <c r="AU224" s="217" t="s">
        <v>76</v>
      </c>
      <c r="AY224" s="17" t="s">
        <v>153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7" t="s">
        <v>76</v>
      </c>
      <c r="BK224" s="218">
        <f>ROUND(I224*H224,2)</f>
        <v>0</v>
      </c>
      <c r="BL224" s="17" t="s">
        <v>182</v>
      </c>
      <c r="BM224" s="217" t="s">
        <v>891</v>
      </c>
    </row>
    <row r="225" s="2" customFormat="1">
      <c r="A225" s="38"/>
      <c r="B225" s="39"/>
      <c r="C225" s="219" t="s">
        <v>892</v>
      </c>
      <c r="D225" s="219" t="s">
        <v>162</v>
      </c>
      <c r="E225" s="220" t="s">
        <v>893</v>
      </c>
      <c r="F225" s="221" t="s">
        <v>894</v>
      </c>
      <c r="G225" s="222" t="s">
        <v>169</v>
      </c>
      <c r="H225" s="223">
        <v>1</v>
      </c>
      <c r="I225" s="224"/>
      <c r="J225" s="225">
        <f>ROUND(I225*H225,2)</f>
        <v>0</v>
      </c>
      <c r="K225" s="221" t="s">
        <v>158</v>
      </c>
      <c r="L225" s="44"/>
      <c r="M225" s="226" t="s">
        <v>19</v>
      </c>
      <c r="N225" s="227" t="s">
        <v>40</v>
      </c>
      <c r="O225" s="84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7" t="s">
        <v>182</v>
      </c>
      <c r="AT225" s="217" t="s">
        <v>162</v>
      </c>
      <c r="AU225" s="217" t="s">
        <v>76</v>
      </c>
      <c r="AY225" s="17" t="s">
        <v>153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7" t="s">
        <v>76</v>
      </c>
      <c r="BK225" s="218">
        <f>ROUND(I225*H225,2)</f>
        <v>0</v>
      </c>
      <c r="BL225" s="17" t="s">
        <v>182</v>
      </c>
      <c r="BM225" s="217" t="s">
        <v>895</v>
      </c>
    </row>
    <row r="226" s="2" customFormat="1" ht="16.5" customHeight="1">
      <c r="A226" s="38"/>
      <c r="B226" s="39"/>
      <c r="C226" s="219" t="s">
        <v>896</v>
      </c>
      <c r="D226" s="219" t="s">
        <v>162</v>
      </c>
      <c r="E226" s="220" t="s">
        <v>380</v>
      </c>
      <c r="F226" s="221" t="s">
        <v>381</v>
      </c>
      <c r="G226" s="222" t="s">
        <v>169</v>
      </c>
      <c r="H226" s="223">
        <v>1500</v>
      </c>
      <c r="I226" s="224"/>
      <c r="J226" s="225">
        <f>ROUND(I226*H226,2)</f>
        <v>0</v>
      </c>
      <c r="K226" s="221" t="s">
        <v>158</v>
      </c>
      <c r="L226" s="44"/>
      <c r="M226" s="226" t="s">
        <v>19</v>
      </c>
      <c r="N226" s="227" t="s">
        <v>40</v>
      </c>
      <c r="O226" s="84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7" t="s">
        <v>182</v>
      </c>
      <c r="AT226" s="217" t="s">
        <v>162</v>
      </c>
      <c r="AU226" s="217" t="s">
        <v>76</v>
      </c>
      <c r="AY226" s="17" t="s">
        <v>153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7" t="s">
        <v>76</v>
      </c>
      <c r="BK226" s="218">
        <f>ROUND(I226*H226,2)</f>
        <v>0</v>
      </c>
      <c r="BL226" s="17" t="s">
        <v>182</v>
      </c>
      <c r="BM226" s="217" t="s">
        <v>897</v>
      </c>
    </row>
    <row r="227" s="2" customFormat="1">
      <c r="A227" s="38"/>
      <c r="B227" s="39"/>
      <c r="C227" s="205" t="s">
        <v>898</v>
      </c>
      <c r="D227" s="205" t="s">
        <v>154</v>
      </c>
      <c r="E227" s="206" t="s">
        <v>899</v>
      </c>
      <c r="F227" s="207" t="s">
        <v>900</v>
      </c>
      <c r="G227" s="208" t="s">
        <v>169</v>
      </c>
      <c r="H227" s="209">
        <v>2</v>
      </c>
      <c r="I227" s="210"/>
      <c r="J227" s="211">
        <f>ROUND(I227*H227,2)</f>
        <v>0</v>
      </c>
      <c r="K227" s="207" t="s">
        <v>158</v>
      </c>
      <c r="L227" s="212"/>
      <c r="M227" s="213" t="s">
        <v>19</v>
      </c>
      <c r="N227" s="214" t="s">
        <v>40</v>
      </c>
      <c r="O227" s="84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7" t="s">
        <v>159</v>
      </c>
      <c r="AT227" s="217" t="s">
        <v>154</v>
      </c>
      <c r="AU227" s="217" t="s">
        <v>76</v>
      </c>
      <c r="AY227" s="17" t="s">
        <v>153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7" t="s">
        <v>76</v>
      </c>
      <c r="BK227" s="218">
        <f>ROUND(I227*H227,2)</f>
        <v>0</v>
      </c>
      <c r="BL227" s="17" t="s">
        <v>160</v>
      </c>
      <c r="BM227" s="217" t="s">
        <v>901</v>
      </c>
    </row>
    <row r="228" s="2" customFormat="1" ht="16.5" customHeight="1">
      <c r="A228" s="38"/>
      <c r="B228" s="39"/>
      <c r="C228" s="205" t="s">
        <v>902</v>
      </c>
      <c r="D228" s="205" t="s">
        <v>154</v>
      </c>
      <c r="E228" s="206" t="s">
        <v>903</v>
      </c>
      <c r="F228" s="207" t="s">
        <v>904</v>
      </c>
      <c r="G228" s="208" t="s">
        <v>169</v>
      </c>
      <c r="H228" s="209">
        <v>1</v>
      </c>
      <c r="I228" s="210"/>
      <c r="J228" s="211">
        <f>ROUND(I228*H228,2)</f>
        <v>0</v>
      </c>
      <c r="K228" s="207" t="s">
        <v>158</v>
      </c>
      <c r="L228" s="212"/>
      <c r="M228" s="213" t="s">
        <v>19</v>
      </c>
      <c r="N228" s="214" t="s">
        <v>40</v>
      </c>
      <c r="O228" s="84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7" t="s">
        <v>159</v>
      </c>
      <c r="AT228" s="217" t="s">
        <v>154</v>
      </c>
      <c r="AU228" s="217" t="s">
        <v>76</v>
      </c>
      <c r="AY228" s="17" t="s">
        <v>153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7" t="s">
        <v>76</v>
      </c>
      <c r="BK228" s="218">
        <f>ROUND(I228*H228,2)</f>
        <v>0</v>
      </c>
      <c r="BL228" s="17" t="s">
        <v>160</v>
      </c>
      <c r="BM228" s="217" t="s">
        <v>905</v>
      </c>
    </row>
    <row r="229" s="2" customFormat="1" ht="16.5" customHeight="1">
      <c r="A229" s="38"/>
      <c r="B229" s="39"/>
      <c r="C229" s="219" t="s">
        <v>906</v>
      </c>
      <c r="D229" s="219" t="s">
        <v>162</v>
      </c>
      <c r="E229" s="220" t="s">
        <v>907</v>
      </c>
      <c r="F229" s="221" t="s">
        <v>908</v>
      </c>
      <c r="G229" s="222" t="s">
        <v>169</v>
      </c>
      <c r="H229" s="223">
        <v>2</v>
      </c>
      <c r="I229" s="224"/>
      <c r="J229" s="225">
        <f>ROUND(I229*H229,2)</f>
        <v>0</v>
      </c>
      <c r="K229" s="221" t="s">
        <v>158</v>
      </c>
      <c r="L229" s="44"/>
      <c r="M229" s="226" t="s">
        <v>19</v>
      </c>
      <c r="N229" s="227" t="s">
        <v>40</v>
      </c>
      <c r="O229" s="84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7" t="s">
        <v>160</v>
      </c>
      <c r="AT229" s="217" t="s">
        <v>162</v>
      </c>
      <c r="AU229" s="217" t="s">
        <v>76</v>
      </c>
      <c r="AY229" s="17" t="s">
        <v>153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7" t="s">
        <v>76</v>
      </c>
      <c r="BK229" s="218">
        <f>ROUND(I229*H229,2)</f>
        <v>0</v>
      </c>
      <c r="BL229" s="17" t="s">
        <v>160</v>
      </c>
      <c r="BM229" s="217" t="s">
        <v>909</v>
      </c>
    </row>
    <row r="230" s="2" customFormat="1">
      <c r="A230" s="38"/>
      <c r="B230" s="39"/>
      <c r="C230" s="205" t="s">
        <v>910</v>
      </c>
      <c r="D230" s="205" t="s">
        <v>154</v>
      </c>
      <c r="E230" s="206" t="s">
        <v>911</v>
      </c>
      <c r="F230" s="207" t="s">
        <v>912</v>
      </c>
      <c r="G230" s="208" t="s">
        <v>169</v>
      </c>
      <c r="H230" s="209">
        <v>1</v>
      </c>
      <c r="I230" s="210"/>
      <c r="J230" s="211">
        <f>ROUND(I230*H230,2)</f>
        <v>0</v>
      </c>
      <c r="K230" s="207" t="s">
        <v>158</v>
      </c>
      <c r="L230" s="212"/>
      <c r="M230" s="213" t="s">
        <v>19</v>
      </c>
      <c r="N230" s="214" t="s">
        <v>40</v>
      </c>
      <c r="O230" s="84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7" t="s">
        <v>159</v>
      </c>
      <c r="AT230" s="217" t="s">
        <v>154</v>
      </c>
      <c r="AU230" s="217" t="s">
        <v>76</v>
      </c>
      <c r="AY230" s="17" t="s">
        <v>153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7" t="s">
        <v>76</v>
      </c>
      <c r="BK230" s="218">
        <f>ROUND(I230*H230,2)</f>
        <v>0</v>
      </c>
      <c r="BL230" s="17" t="s">
        <v>160</v>
      </c>
      <c r="BM230" s="217" t="s">
        <v>913</v>
      </c>
    </row>
    <row r="231" s="2" customFormat="1">
      <c r="A231" s="38"/>
      <c r="B231" s="39"/>
      <c r="C231" s="40"/>
      <c r="D231" s="228" t="s">
        <v>313</v>
      </c>
      <c r="E231" s="40"/>
      <c r="F231" s="229" t="s">
        <v>914</v>
      </c>
      <c r="G231" s="40"/>
      <c r="H231" s="40"/>
      <c r="I231" s="230"/>
      <c r="J231" s="40"/>
      <c r="K231" s="40"/>
      <c r="L231" s="44"/>
      <c r="M231" s="231"/>
      <c r="N231" s="232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313</v>
      </c>
      <c r="AU231" s="17" t="s">
        <v>76</v>
      </c>
    </row>
    <row r="232" s="2" customFormat="1">
      <c r="A232" s="38"/>
      <c r="B232" s="39"/>
      <c r="C232" s="219" t="s">
        <v>915</v>
      </c>
      <c r="D232" s="219" t="s">
        <v>162</v>
      </c>
      <c r="E232" s="220" t="s">
        <v>916</v>
      </c>
      <c r="F232" s="221" t="s">
        <v>917</v>
      </c>
      <c r="G232" s="222" t="s">
        <v>169</v>
      </c>
      <c r="H232" s="223">
        <v>1</v>
      </c>
      <c r="I232" s="224"/>
      <c r="J232" s="225">
        <f>ROUND(I232*H232,2)</f>
        <v>0</v>
      </c>
      <c r="K232" s="221" t="s">
        <v>158</v>
      </c>
      <c r="L232" s="44"/>
      <c r="M232" s="226" t="s">
        <v>19</v>
      </c>
      <c r="N232" s="227" t="s">
        <v>40</v>
      </c>
      <c r="O232" s="84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7" t="s">
        <v>160</v>
      </c>
      <c r="AT232" s="217" t="s">
        <v>162</v>
      </c>
      <c r="AU232" s="217" t="s">
        <v>76</v>
      </c>
      <c r="AY232" s="17" t="s">
        <v>153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7" t="s">
        <v>76</v>
      </c>
      <c r="BK232" s="218">
        <f>ROUND(I232*H232,2)</f>
        <v>0</v>
      </c>
      <c r="BL232" s="17" t="s">
        <v>160</v>
      </c>
      <c r="BM232" s="217" t="s">
        <v>918</v>
      </c>
    </row>
    <row r="233" s="2" customFormat="1" ht="21.75" customHeight="1">
      <c r="A233" s="38"/>
      <c r="B233" s="39"/>
      <c r="C233" s="205" t="s">
        <v>919</v>
      </c>
      <c r="D233" s="205" t="s">
        <v>154</v>
      </c>
      <c r="E233" s="206" t="s">
        <v>920</v>
      </c>
      <c r="F233" s="207" t="s">
        <v>921</v>
      </c>
      <c r="G233" s="208" t="s">
        <v>169</v>
      </c>
      <c r="H233" s="209">
        <v>1</v>
      </c>
      <c r="I233" s="210"/>
      <c r="J233" s="211">
        <f>ROUND(I233*H233,2)</f>
        <v>0</v>
      </c>
      <c r="K233" s="207" t="s">
        <v>158</v>
      </c>
      <c r="L233" s="212"/>
      <c r="M233" s="213" t="s">
        <v>19</v>
      </c>
      <c r="N233" s="214" t="s">
        <v>40</v>
      </c>
      <c r="O233" s="84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7" t="s">
        <v>177</v>
      </c>
      <c r="AT233" s="217" t="s">
        <v>154</v>
      </c>
      <c r="AU233" s="217" t="s">
        <v>76</v>
      </c>
      <c r="AY233" s="17" t="s">
        <v>153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7" t="s">
        <v>76</v>
      </c>
      <c r="BK233" s="218">
        <f>ROUND(I233*H233,2)</f>
        <v>0</v>
      </c>
      <c r="BL233" s="17" t="s">
        <v>177</v>
      </c>
      <c r="BM233" s="217" t="s">
        <v>922</v>
      </c>
    </row>
    <row r="234" s="2" customFormat="1" ht="16.5" customHeight="1">
      <c r="A234" s="38"/>
      <c r="B234" s="39"/>
      <c r="C234" s="205" t="s">
        <v>923</v>
      </c>
      <c r="D234" s="205" t="s">
        <v>154</v>
      </c>
      <c r="E234" s="206" t="s">
        <v>924</v>
      </c>
      <c r="F234" s="207" t="s">
        <v>925</v>
      </c>
      <c r="G234" s="208" t="s">
        <v>169</v>
      </c>
      <c r="H234" s="209">
        <v>1</v>
      </c>
      <c r="I234" s="210"/>
      <c r="J234" s="211">
        <f>ROUND(I234*H234,2)</f>
        <v>0</v>
      </c>
      <c r="K234" s="207" t="s">
        <v>158</v>
      </c>
      <c r="L234" s="212"/>
      <c r="M234" s="213" t="s">
        <v>19</v>
      </c>
      <c r="N234" s="214" t="s">
        <v>40</v>
      </c>
      <c r="O234" s="84"/>
      <c r="P234" s="215">
        <f>O234*H234</f>
        <v>0</v>
      </c>
      <c r="Q234" s="215">
        <v>0</v>
      </c>
      <c r="R234" s="215">
        <f>Q234*H234</f>
        <v>0</v>
      </c>
      <c r="S234" s="215">
        <v>0</v>
      </c>
      <c r="T234" s="21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7" t="s">
        <v>177</v>
      </c>
      <c r="AT234" s="217" t="s">
        <v>154</v>
      </c>
      <c r="AU234" s="217" t="s">
        <v>76</v>
      </c>
      <c r="AY234" s="17" t="s">
        <v>153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7" t="s">
        <v>76</v>
      </c>
      <c r="BK234" s="218">
        <f>ROUND(I234*H234,2)</f>
        <v>0</v>
      </c>
      <c r="BL234" s="17" t="s">
        <v>177</v>
      </c>
      <c r="BM234" s="217" t="s">
        <v>926</v>
      </c>
    </row>
    <row r="235" s="2" customFormat="1" ht="16.5" customHeight="1">
      <c r="A235" s="38"/>
      <c r="B235" s="39"/>
      <c r="C235" s="205" t="s">
        <v>927</v>
      </c>
      <c r="D235" s="205" t="s">
        <v>154</v>
      </c>
      <c r="E235" s="206" t="s">
        <v>928</v>
      </c>
      <c r="F235" s="207" t="s">
        <v>929</v>
      </c>
      <c r="G235" s="208" t="s">
        <v>169</v>
      </c>
      <c r="H235" s="209">
        <v>3</v>
      </c>
      <c r="I235" s="210"/>
      <c r="J235" s="211">
        <f>ROUND(I235*H235,2)</f>
        <v>0</v>
      </c>
      <c r="K235" s="207" t="s">
        <v>158</v>
      </c>
      <c r="L235" s="212"/>
      <c r="M235" s="213" t="s">
        <v>19</v>
      </c>
      <c r="N235" s="214" t="s">
        <v>40</v>
      </c>
      <c r="O235" s="84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7" t="s">
        <v>177</v>
      </c>
      <c r="AT235" s="217" t="s">
        <v>154</v>
      </c>
      <c r="AU235" s="217" t="s">
        <v>76</v>
      </c>
      <c r="AY235" s="17" t="s">
        <v>153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7" t="s">
        <v>76</v>
      </c>
      <c r="BK235" s="218">
        <f>ROUND(I235*H235,2)</f>
        <v>0</v>
      </c>
      <c r="BL235" s="17" t="s">
        <v>177</v>
      </c>
      <c r="BM235" s="217" t="s">
        <v>930</v>
      </c>
    </row>
    <row r="236" s="2" customFormat="1" ht="16.5" customHeight="1">
      <c r="A236" s="38"/>
      <c r="B236" s="39"/>
      <c r="C236" s="205" t="s">
        <v>931</v>
      </c>
      <c r="D236" s="205" t="s">
        <v>154</v>
      </c>
      <c r="E236" s="206" t="s">
        <v>932</v>
      </c>
      <c r="F236" s="207" t="s">
        <v>933</v>
      </c>
      <c r="G236" s="208" t="s">
        <v>169</v>
      </c>
      <c r="H236" s="209">
        <v>3</v>
      </c>
      <c r="I236" s="210"/>
      <c r="J236" s="211">
        <f>ROUND(I236*H236,2)</f>
        <v>0</v>
      </c>
      <c r="K236" s="207" t="s">
        <v>158</v>
      </c>
      <c r="L236" s="212"/>
      <c r="M236" s="213" t="s">
        <v>19</v>
      </c>
      <c r="N236" s="214" t="s">
        <v>40</v>
      </c>
      <c r="O236" s="84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7" t="s">
        <v>177</v>
      </c>
      <c r="AT236" s="217" t="s">
        <v>154</v>
      </c>
      <c r="AU236" s="217" t="s">
        <v>76</v>
      </c>
      <c r="AY236" s="17" t="s">
        <v>153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7" t="s">
        <v>76</v>
      </c>
      <c r="BK236" s="218">
        <f>ROUND(I236*H236,2)</f>
        <v>0</v>
      </c>
      <c r="BL236" s="17" t="s">
        <v>177</v>
      </c>
      <c r="BM236" s="217" t="s">
        <v>934</v>
      </c>
    </row>
    <row r="237" s="2" customFormat="1" ht="16.5" customHeight="1">
      <c r="A237" s="38"/>
      <c r="B237" s="39"/>
      <c r="C237" s="205" t="s">
        <v>935</v>
      </c>
      <c r="D237" s="205" t="s">
        <v>154</v>
      </c>
      <c r="E237" s="206" t="s">
        <v>936</v>
      </c>
      <c r="F237" s="207" t="s">
        <v>937</v>
      </c>
      <c r="G237" s="208" t="s">
        <v>169</v>
      </c>
      <c r="H237" s="209">
        <v>3</v>
      </c>
      <c r="I237" s="210"/>
      <c r="J237" s="211">
        <f>ROUND(I237*H237,2)</f>
        <v>0</v>
      </c>
      <c r="K237" s="207" t="s">
        <v>158</v>
      </c>
      <c r="L237" s="212"/>
      <c r="M237" s="213" t="s">
        <v>19</v>
      </c>
      <c r="N237" s="214" t="s">
        <v>40</v>
      </c>
      <c r="O237" s="84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7" t="s">
        <v>177</v>
      </c>
      <c r="AT237" s="217" t="s">
        <v>154</v>
      </c>
      <c r="AU237" s="217" t="s">
        <v>76</v>
      </c>
      <c r="AY237" s="17" t="s">
        <v>153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7" t="s">
        <v>76</v>
      </c>
      <c r="BK237" s="218">
        <f>ROUND(I237*H237,2)</f>
        <v>0</v>
      </c>
      <c r="BL237" s="17" t="s">
        <v>177</v>
      </c>
      <c r="BM237" s="217" t="s">
        <v>938</v>
      </c>
    </row>
    <row r="238" s="2" customFormat="1" ht="16.5" customHeight="1">
      <c r="A238" s="38"/>
      <c r="B238" s="39"/>
      <c r="C238" s="205" t="s">
        <v>939</v>
      </c>
      <c r="D238" s="205" t="s">
        <v>154</v>
      </c>
      <c r="E238" s="206" t="s">
        <v>940</v>
      </c>
      <c r="F238" s="207" t="s">
        <v>941</v>
      </c>
      <c r="G238" s="208" t="s">
        <v>169</v>
      </c>
      <c r="H238" s="209">
        <v>1</v>
      </c>
      <c r="I238" s="210"/>
      <c r="J238" s="211">
        <f>ROUND(I238*H238,2)</f>
        <v>0</v>
      </c>
      <c r="K238" s="207" t="s">
        <v>158</v>
      </c>
      <c r="L238" s="212"/>
      <c r="M238" s="213" t="s">
        <v>19</v>
      </c>
      <c r="N238" s="214" t="s">
        <v>40</v>
      </c>
      <c r="O238" s="84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7" t="s">
        <v>177</v>
      </c>
      <c r="AT238" s="217" t="s">
        <v>154</v>
      </c>
      <c r="AU238" s="217" t="s">
        <v>76</v>
      </c>
      <c r="AY238" s="17" t="s">
        <v>153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7" t="s">
        <v>76</v>
      </c>
      <c r="BK238" s="218">
        <f>ROUND(I238*H238,2)</f>
        <v>0</v>
      </c>
      <c r="BL238" s="17" t="s">
        <v>177</v>
      </c>
      <c r="BM238" s="217" t="s">
        <v>942</v>
      </c>
    </row>
    <row r="239" s="2" customFormat="1" ht="16.5" customHeight="1">
      <c r="A239" s="38"/>
      <c r="B239" s="39"/>
      <c r="C239" s="205" t="s">
        <v>943</v>
      </c>
      <c r="D239" s="205" t="s">
        <v>154</v>
      </c>
      <c r="E239" s="206" t="s">
        <v>944</v>
      </c>
      <c r="F239" s="207" t="s">
        <v>945</v>
      </c>
      <c r="G239" s="208" t="s">
        <v>169</v>
      </c>
      <c r="H239" s="209">
        <v>2</v>
      </c>
      <c r="I239" s="210"/>
      <c r="J239" s="211">
        <f>ROUND(I239*H239,2)</f>
        <v>0</v>
      </c>
      <c r="K239" s="207" t="s">
        <v>158</v>
      </c>
      <c r="L239" s="212"/>
      <c r="M239" s="213" t="s">
        <v>19</v>
      </c>
      <c r="N239" s="214" t="s">
        <v>40</v>
      </c>
      <c r="O239" s="84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7" t="s">
        <v>177</v>
      </c>
      <c r="AT239" s="217" t="s">
        <v>154</v>
      </c>
      <c r="AU239" s="217" t="s">
        <v>76</v>
      </c>
      <c r="AY239" s="17" t="s">
        <v>153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7" t="s">
        <v>76</v>
      </c>
      <c r="BK239" s="218">
        <f>ROUND(I239*H239,2)</f>
        <v>0</v>
      </c>
      <c r="BL239" s="17" t="s">
        <v>177</v>
      </c>
      <c r="BM239" s="217" t="s">
        <v>946</v>
      </c>
    </row>
    <row r="240" s="2" customFormat="1" ht="44.25" customHeight="1">
      <c r="A240" s="38"/>
      <c r="B240" s="39"/>
      <c r="C240" s="219" t="s">
        <v>947</v>
      </c>
      <c r="D240" s="219" t="s">
        <v>162</v>
      </c>
      <c r="E240" s="220" t="s">
        <v>948</v>
      </c>
      <c r="F240" s="221" t="s">
        <v>949</v>
      </c>
      <c r="G240" s="222" t="s">
        <v>169</v>
      </c>
      <c r="H240" s="223">
        <v>1</v>
      </c>
      <c r="I240" s="224"/>
      <c r="J240" s="225">
        <f>ROUND(I240*H240,2)</f>
        <v>0</v>
      </c>
      <c r="K240" s="221" t="s">
        <v>158</v>
      </c>
      <c r="L240" s="44"/>
      <c r="M240" s="226" t="s">
        <v>19</v>
      </c>
      <c r="N240" s="227" t="s">
        <v>40</v>
      </c>
      <c r="O240" s="84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7" t="s">
        <v>182</v>
      </c>
      <c r="AT240" s="217" t="s">
        <v>162</v>
      </c>
      <c r="AU240" s="217" t="s">
        <v>76</v>
      </c>
      <c r="AY240" s="17" t="s">
        <v>153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7" t="s">
        <v>76</v>
      </c>
      <c r="BK240" s="218">
        <f>ROUND(I240*H240,2)</f>
        <v>0</v>
      </c>
      <c r="BL240" s="17" t="s">
        <v>182</v>
      </c>
      <c r="BM240" s="217" t="s">
        <v>950</v>
      </c>
    </row>
    <row r="241" s="2" customFormat="1" ht="16.5" customHeight="1">
      <c r="A241" s="38"/>
      <c r="B241" s="39"/>
      <c r="C241" s="219" t="s">
        <v>951</v>
      </c>
      <c r="D241" s="219" t="s">
        <v>162</v>
      </c>
      <c r="E241" s="220" t="s">
        <v>952</v>
      </c>
      <c r="F241" s="221" t="s">
        <v>953</v>
      </c>
      <c r="G241" s="222" t="s">
        <v>169</v>
      </c>
      <c r="H241" s="223">
        <v>1</v>
      </c>
      <c r="I241" s="224"/>
      <c r="J241" s="225">
        <f>ROUND(I241*H241,2)</f>
        <v>0</v>
      </c>
      <c r="K241" s="221" t="s">
        <v>158</v>
      </c>
      <c r="L241" s="44"/>
      <c r="M241" s="226" t="s">
        <v>19</v>
      </c>
      <c r="N241" s="227" t="s">
        <v>40</v>
      </c>
      <c r="O241" s="84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7" t="s">
        <v>182</v>
      </c>
      <c r="AT241" s="217" t="s">
        <v>162</v>
      </c>
      <c r="AU241" s="217" t="s">
        <v>76</v>
      </c>
      <c r="AY241" s="17" t="s">
        <v>153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7" t="s">
        <v>76</v>
      </c>
      <c r="BK241" s="218">
        <f>ROUND(I241*H241,2)</f>
        <v>0</v>
      </c>
      <c r="BL241" s="17" t="s">
        <v>182</v>
      </c>
      <c r="BM241" s="217" t="s">
        <v>954</v>
      </c>
    </row>
    <row r="242" s="2" customFormat="1" ht="21.75" customHeight="1">
      <c r="A242" s="38"/>
      <c r="B242" s="39"/>
      <c r="C242" s="219" t="s">
        <v>955</v>
      </c>
      <c r="D242" s="219" t="s">
        <v>162</v>
      </c>
      <c r="E242" s="220" t="s">
        <v>956</v>
      </c>
      <c r="F242" s="221" t="s">
        <v>957</v>
      </c>
      <c r="G242" s="222" t="s">
        <v>958</v>
      </c>
      <c r="H242" s="223">
        <v>1</v>
      </c>
      <c r="I242" s="224"/>
      <c r="J242" s="225">
        <f>ROUND(I242*H242,2)</f>
        <v>0</v>
      </c>
      <c r="K242" s="221" t="s">
        <v>158</v>
      </c>
      <c r="L242" s="44"/>
      <c r="M242" s="226" t="s">
        <v>19</v>
      </c>
      <c r="N242" s="227" t="s">
        <v>40</v>
      </c>
      <c r="O242" s="84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7" t="s">
        <v>182</v>
      </c>
      <c r="AT242" s="217" t="s">
        <v>162</v>
      </c>
      <c r="AU242" s="217" t="s">
        <v>76</v>
      </c>
      <c r="AY242" s="17" t="s">
        <v>153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7" t="s">
        <v>76</v>
      </c>
      <c r="BK242" s="218">
        <f>ROUND(I242*H242,2)</f>
        <v>0</v>
      </c>
      <c r="BL242" s="17" t="s">
        <v>182</v>
      </c>
      <c r="BM242" s="217" t="s">
        <v>959</v>
      </c>
    </row>
    <row r="243" s="2" customFormat="1" ht="21.75" customHeight="1">
      <c r="A243" s="38"/>
      <c r="B243" s="39"/>
      <c r="C243" s="219" t="s">
        <v>960</v>
      </c>
      <c r="D243" s="219" t="s">
        <v>162</v>
      </c>
      <c r="E243" s="220" t="s">
        <v>961</v>
      </c>
      <c r="F243" s="221" t="s">
        <v>962</v>
      </c>
      <c r="G243" s="222" t="s">
        <v>169</v>
      </c>
      <c r="H243" s="223">
        <v>1</v>
      </c>
      <c r="I243" s="224"/>
      <c r="J243" s="225">
        <f>ROUND(I243*H243,2)</f>
        <v>0</v>
      </c>
      <c r="K243" s="221" t="s">
        <v>158</v>
      </c>
      <c r="L243" s="44"/>
      <c r="M243" s="226" t="s">
        <v>19</v>
      </c>
      <c r="N243" s="227" t="s">
        <v>40</v>
      </c>
      <c r="O243" s="84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7" t="s">
        <v>182</v>
      </c>
      <c r="AT243" s="217" t="s">
        <v>162</v>
      </c>
      <c r="AU243" s="217" t="s">
        <v>76</v>
      </c>
      <c r="AY243" s="17" t="s">
        <v>153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7" t="s">
        <v>76</v>
      </c>
      <c r="BK243" s="218">
        <f>ROUND(I243*H243,2)</f>
        <v>0</v>
      </c>
      <c r="BL243" s="17" t="s">
        <v>182</v>
      </c>
      <c r="BM243" s="217" t="s">
        <v>963</v>
      </c>
    </row>
    <row r="244" s="2" customFormat="1" ht="16.5" customHeight="1">
      <c r="A244" s="38"/>
      <c r="B244" s="39"/>
      <c r="C244" s="219" t="s">
        <v>964</v>
      </c>
      <c r="D244" s="219" t="s">
        <v>162</v>
      </c>
      <c r="E244" s="220" t="s">
        <v>965</v>
      </c>
      <c r="F244" s="221" t="s">
        <v>966</v>
      </c>
      <c r="G244" s="222" t="s">
        <v>169</v>
      </c>
      <c r="H244" s="223">
        <v>11</v>
      </c>
      <c r="I244" s="224"/>
      <c r="J244" s="225">
        <f>ROUND(I244*H244,2)</f>
        <v>0</v>
      </c>
      <c r="K244" s="221" t="s">
        <v>158</v>
      </c>
      <c r="L244" s="44"/>
      <c r="M244" s="226" t="s">
        <v>19</v>
      </c>
      <c r="N244" s="227" t="s">
        <v>40</v>
      </c>
      <c r="O244" s="84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7" t="s">
        <v>182</v>
      </c>
      <c r="AT244" s="217" t="s">
        <v>162</v>
      </c>
      <c r="AU244" s="217" t="s">
        <v>76</v>
      </c>
      <c r="AY244" s="17" t="s">
        <v>153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7" t="s">
        <v>76</v>
      </c>
      <c r="BK244" s="218">
        <f>ROUND(I244*H244,2)</f>
        <v>0</v>
      </c>
      <c r="BL244" s="17" t="s">
        <v>182</v>
      </c>
      <c r="BM244" s="217" t="s">
        <v>967</v>
      </c>
    </row>
    <row r="245" s="2" customFormat="1" ht="16.5" customHeight="1">
      <c r="A245" s="38"/>
      <c r="B245" s="39"/>
      <c r="C245" s="205" t="s">
        <v>968</v>
      </c>
      <c r="D245" s="205" t="s">
        <v>154</v>
      </c>
      <c r="E245" s="206" t="s">
        <v>328</v>
      </c>
      <c r="F245" s="207" t="s">
        <v>329</v>
      </c>
      <c r="G245" s="208" t="s">
        <v>169</v>
      </c>
      <c r="H245" s="209">
        <v>10</v>
      </c>
      <c r="I245" s="210"/>
      <c r="J245" s="211">
        <f>ROUND(I245*H245,2)</f>
        <v>0</v>
      </c>
      <c r="K245" s="207" t="s">
        <v>158</v>
      </c>
      <c r="L245" s="212"/>
      <c r="M245" s="213" t="s">
        <v>19</v>
      </c>
      <c r="N245" s="214" t="s">
        <v>40</v>
      </c>
      <c r="O245" s="84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7" t="s">
        <v>159</v>
      </c>
      <c r="AT245" s="217" t="s">
        <v>154</v>
      </c>
      <c r="AU245" s="217" t="s">
        <v>76</v>
      </c>
      <c r="AY245" s="17" t="s">
        <v>153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7" t="s">
        <v>76</v>
      </c>
      <c r="BK245" s="218">
        <f>ROUND(I245*H245,2)</f>
        <v>0</v>
      </c>
      <c r="BL245" s="17" t="s">
        <v>160</v>
      </c>
      <c r="BM245" s="217" t="s">
        <v>969</v>
      </c>
    </row>
    <row r="246" s="2" customFormat="1" ht="16.5" customHeight="1">
      <c r="A246" s="38"/>
      <c r="B246" s="39"/>
      <c r="C246" s="205" t="s">
        <v>970</v>
      </c>
      <c r="D246" s="205" t="s">
        <v>154</v>
      </c>
      <c r="E246" s="206" t="s">
        <v>332</v>
      </c>
      <c r="F246" s="207" t="s">
        <v>333</v>
      </c>
      <c r="G246" s="208" t="s">
        <v>169</v>
      </c>
      <c r="H246" s="209">
        <v>10</v>
      </c>
      <c r="I246" s="210"/>
      <c r="J246" s="211">
        <f>ROUND(I246*H246,2)</f>
        <v>0</v>
      </c>
      <c r="K246" s="207" t="s">
        <v>158</v>
      </c>
      <c r="L246" s="212"/>
      <c r="M246" s="213" t="s">
        <v>19</v>
      </c>
      <c r="N246" s="214" t="s">
        <v>40</v>
      </c>
      <c r="O246" s="84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7" t="s">
        <v>159</v>
      </c>
      <c r="AT246" s="217" t="s">
        <v>154</v>
      </c>
      <c r="AU246" s="217" t="s">
        <v>76</v>
      </c>
      <c r="AY246" s="17" t="s">
        <v>153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7" t="s">
        <v>76</v>
      </c>
      <c r="BK246" s="218">
        <f>ROUND(I246*H246,2)</f>
        <v>0</v>
      </c>
      <c r="BL246" s="17" t="s">
        <v>160</v>
      </c>
      <c r="BM246" s="217" t="s">
        <v>971</v>
      </c>
    </row>
    <row r="247" s="2" customFormat="1" ht="16.5" customHeight="1">
      <c r="A247" s="38"/>
      <c r="B247" s="39"/>
      <c r="C247" s="205" t="s">
        <v>972</v>
      </c>
      <c r="D247" s="205" t="s">
        <v>154</v>
      </c>
      <c r="E247" s="206" t="s">
        <v>973</v>
      </c>
      <c r="F247" s="207" t="s">
        <v>974</v>
      </c>
      <c r="G247" s="208" t="s">
        <v>169</v>
      </c>
      <c r="H247" s="209">
        <v>8</v>
      </c>
      <c r="I247" s="210"/>
      <c r="J247" s="211">
        <f>ROUND(I247*H247,2)</f>
        <v>0</v>
      </c>
      <c r="K247" s="207" t="s">
        <v>158</v>
      </c>
      <c r="L247" s="212"/>
      <c r="M247" s="213" t="s">
        <v>19</v>
      </c>
      <c r="N247" s="214" t="s">
        <v>40</v>
      </c>
      <c r="O247" s="84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7" t="s">
        <v>159</v>
      </c>
      <c r="AT247" s="217" t="s">
        <v>154</v>
      </c>
      <c r="AU247" s="217" t="s">
        <v>76</v>
      </c>
      <c r="AY247" s="17" t="s">
        <v>153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7" t="s">
        <v>76</v>
      </c>
      <c r="BK247" s="218">
        <f>ROUND(I247*H247,2)</f>
        <v>0</v>
      </c>
      <c r="BL247" s="17" t="s">
        <v>160</v>
      </c>
      <c r="BM247" s="217" t="s">
        <v>975</v>
      </c>
    </row>
    <row r="248" s="2" customFormat="1" ht="16.5" customHeight="1">
      <c r="A248" s="38"/>
      <c r="B248" s="39"/>
      <c r="C248" s="205" t="s">
        <v>976</v>
      </c>
      <c r="D248" s="205" t="s">
        <v>154</v>
      </c>
      <c r="E248" s="206" t="s">
        <v>977</v>
      </c>
      <c r="F248" s="207" t="s">
        <v>978</v>
      </c>
      <c r="G248" s="208" t="s">
        <v>169</v>
      </c>
      <c r="H248" s="209">
        <v>6</v>
      </c>
      <c r="I248" s="210"/>
      <c r="J248" s="211">
        <f>ROUND(I248*H248,2)</f>
        <v>0</v>
      </c>
      <c r="K248" s="207" t="s">
        <v>158</v>
      </c>
      <c r="L248" s="212"/>
      <c r="M248" s="213" t="s">
        <v>19</v>
      </c>
      <c r="N248" s="214" t="s">
        <v>40</v>
      </c>
      <c r="O248" s="84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17" t="s">
        <v>159</v>
      </c>
      <c r="AT248" s="217" t="s">
        <v>154</v>
      </c>
      <c r="AU248" s="217" t="s">
        <v>76</v>
      </c>
      <c r="AY248" s="17" t="s">
        <v>153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7" t="s">
        <v>76</v>
      </c>
      <c r="BK248" s="218">
        <f>ROUND(I248*H248,2)</f>
        <v>0</v>
      </c>
      <c r="BL248" s="17" t="s">
        <v>160</v>
      </c>
      <c r="BM248" s="217" t="s">
        <v>979</v>
      </c>
    </row>
    <row r="249" s="2" customFormat="1" ht="16.5" customHeight="1">
      <c r="A249" s="38"/>
      <c r="B249" s="39"/>
      <c r="C249" s="205" t="s">
        <v>980</v>
      </c>
      <c r="D249" s="205" t="s">
        <v>154</v>
      </c>
      <c r="E249" s="206" t="s">
        <v>981</v>
      </c>
      <c r="F249" s="207" t="s">
        <v>982</v>
      </c>
      <c r="G249" s="208" t="s">
        <v>169</v>
      </c>
      <c r="H249" s="209">
        <v>8</v>
      </c>
      <c r="I249" s="210"/>
      <c r="J249" s="211">
        <f>ROUND(I249*H249,2)</f>
        <v>0</v>
      </c>
      <c r="K249" s="207" t="s">
        <v>158</v>
      </c>
      <c r="L249" s="212"/>
      <c r="M249" s="213" t="s">
        <v>19</v>
      </c>
      <c r="N249" s="214" t="s">
        <v>40</v>
      </c>
      <c r="O249" s="84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7" t="s">
        <v>159</v>
      </c>
      <c r="AT249" s="217" t="s">
        <v>154</v>
      </c>
      <c r="AU249" s="217" t="s">
        <v>76</v>
      </c>
      <c r="AY249" s="17" t="s">
        <v>153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7" t="s">
        <v>76</v>
      </c>
      <c r="BK249" s="218">
        <f>ROUND(I249*H249,2)</f>
        <v>0</v>
      </c>
      <c r="BL249" s="17" t="s">
        <v>160</v>
      </c>
      <c r="BM249" s="217" t="s">
        <v>983</v>
      </c>
    </row>
    <row r="250" s="2" customFormat="1" ht="16.5" customHeight="1">
      <c r="A250" s="38"/>
      <c r="B250" s="39"/>
      <c r="C250" s="205" t="s">
        <v>984</v>
      </c>
      <c r="D250" s="205" t="s">
        <v>154</v>
      </c>
      <c r="E250" s="206" t="s">
        <v>985</v>
      </c>
      <c r="F250" s="207" t="s">
        <v>986</v>
      </c>
      <c r="G250" s="208" t="s">
        <v>169</v>
      </c>
      <c r="H250" s="209">
        <v>1</v>
      </c>
      <c r="I250" s="210"/>
      <c r="J250" s="211">
        <f>ROUND(I250*H250,2)</f>
        <v>0</v>
      </c>
      <c r="K250" s="207" t="s">
        <v>158</v>
      </c>
      <c r="L250" s="212"/>
      <c r="M250" s="213" t="s">
        <v>19</v>
      </c>
      <c r="N250" s="214" t="s">
        <v>40</v>
      </c>
      <c r="O250" s="84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7" t="s">
        <v>159</v>
      </c>
      <c r="AT250" s="217" t="s">
        <v>154</v>
      </c>
      <c r="AU250" s="217" t="s">
        <v>76</v>
      </c>
      <c r="AY250" s="17" t="s">
        <v>153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7" t="s">
        <v>76</v>
      </c>
      <c r="BK250" s="218">
        <f>ROUND(I250*H250,2)</f>
        <v>0</v>
      </c>
      <c r="BL250" s="17" t="s">
        <v>160</v>
      </c>
      <c r="BM250" s="217" t="s">
        <v>987</v>
      </c>
    </row>
    <row r="251" s="2" customFormat="1" ht="16.5" customHeight="1">
      <c r="A251" s="38"/>
      <c r="B251" s="39"/>
      <c r="C251" s="205" t="s">
        <v>988</v>
      </c>
      <c r="D251" s="205" t="s">
        <v>154</v>
      </c>
      <c r="E251" s="206" t="s">
        <v>336</v>
      </c>
      <c r="F251" s="207" t="s">
        <v>337</v>
      </c>
      <c r="G251" s="208" t="s">
        <v>169</v>
      </c>
      <c r="H251" s="209">
        <v>4</v>
      </c>
      <c r="I251" s="210"/>
      <c r="J251" s="211">
        <f>ROUND(I251*H251,2)</f>
        <v>0</v>
      </c>
      <c r="K251" s="207" t="s">
        <v>158</v>
      </c>
      <c r="L251" s="212"/>
      <c r="M251" s="213" t="s">
        <v>19</v>
      </c>
      <c r="N251" s="214" t="s">
        <v>40</v>
      </c>
      <c r="O251" s="84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7" t="s">
        <v>177</v>
      </c>
      <c r="AT251" s="217" t="s">
        <v>154</v>
      </c>
      <c r="AU251" s="217" t="s">
        <v>76</v>
      </c>
      <c r="AY251" s="17" t="s">
        <v>153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7" t="s">
        <v>76</v>
      </c>
      <c r="BK251" s="218">
        <f>ROUND(I251*H251,2)</f>
        <v>0</v>
      </c>
      <c r="BL251" s="17" t="s">
        <v>177</v>
      </c>
      <c r="BM251" s="217" t="s">
        <v>989</v>
      </c>
    </row>
    <row r="252" s="2" customFormat="1" ht="16.5" customHeight="1">
      <c r="A252" s="38"/>
      <c r="B252" s="39"/>
      <c r="C252" s="205" t="s">
        <v>990</v>
      </c>
      <c r="D252" s="205" t="s">
        <v>154</v>
      </c>
      <c r="E252" s="206" t="s">
        <v>340</v>
      </c>
      <c r="F252" s="207" t="s">
        <v>341</v>
      </c>
      <c r="G252" s="208" t="s">
        <v>169</v>
      </c>
      <c r="H252" s="209">
        <v>3</v>
      </c>
      <c r="I252" s="210"/>
      <c r="J252" s="211">
        <f>ROUND(I252*H252,2)</f>
        <v>0</v>
      </c>
      <c r="K252" s="207" t="s">
        <v>158</v>
      </c>
      <c r="L252" s="212"/>
      <c r="M252" s="213" t="s">
        <v>19</v>
      </c>
      <c r="N252" s="214" t="s">
        <v>40</v>
      </c>
      <c r="O252" s="84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7" t="s">
        <v>159</v>
      </c>
      <c r="AT252" s="217" t="s">
        <v>154</v>
      </c>
      <c r="AU252" s="217" t="s">
        <v>76</v>
      </c>
      <c r="AY252" s="17" t="s">
        <v>153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7" t="s">
        <v>76</v>
      </c>
      <c r="BK252" s="218">
        <f>ROUND(I252*H252,2)</f>
        <v>0</v>
      </c>
      <c r="BL252" s="17" t="s">
        <v>160</v>
      </c>
      <c r="BM252" s="217" t="s">
        <v>991</v>
      </c>
    </row>
    <row r="253" s="2" customFormat="1" ht="16.5" customHeight="1">
      <c r="A253" s="38"/>
      <c r="B253" s="39"/>
      <c r="C253" s="205" t="s">
        <v>992</v>
      </c>
      <c r="D253" s="205" t="s">
        <v>154</v>
      </c>
      <c r="E253" s="206" t="s">
        <v>344</v>
      </c>
      <c r="F253" s="207" t="s">
        <v>345</v>
      </c>
      <c r="G253" s="208" t="s">
        <v>169</v>
      </c>
      <c r="H253" s="209">
        <v>3</v>
      </c>
      <c r="I253" s="210"/>
      <c r="J253" s="211">
        <f>ROUND(I253*H253,2)</f>
        <v>0</v>
      </c>
      <c r="K253" s="207" t="s">
        <v>158</v>
      </c>
      <c r="L253" s="212"/>
      <c r="M253" s="213" t="s">
        <v>19</v>
      </c>
      <c r="N253" s="214" t="s">
        <v>40</v>
      </c>
      <c r="O253" s="84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7" t="s">
        <v>159</v>
      </c>
      <c r="AT253" s="217" t="s">
        <v>154</v>
      </c>
      <c r="AU253" s="217" t="s">
        <v>76</v>
      </c>
      <c r="AY253" s="17" t="s">
        <v>153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7" t="s">
        <v>76</v>
      </c>
      <c r="BK253" s="218">
        <f>ROUND(I253*H253,2)</f>
        <v>0</v>
      </c>
      <c r="BL253" s="17" t="s">
        <v>160</v>
      </c>
      <c r="BM253" s="217" t="s">
        <v>993</v>
      </c>
    </row>
    <row r="254" s="2" customFormat="1" ht="16.5" customHeight="1">
      <c r="A254" s="38"/>
      <c r="B254" s="39"/>
      <c r="C254" s="205" t="s">
        <v>994</v>
      </c>
      <c r="D254" s="205" t="s">
        <v>154</v>
      </c>
      <c r="E254" s="206" t="s">
        <v>348</v>
      </c>
      <c r="F254" s="207" t="s">
        <v>349</v>
      </c>
      <c r="G254" s="208" t="s">
        <v>169</v>
      </c>
      <c r="H254" s="209">
        <v>3</v>
      </c>
      <c r="I254" s="210"/>
      <c r="J254" s="211">
        <f>ROUND(I254*H254,2)</f>
        <v>0</v>
      </c>
      <c r="K254" s="207" t="s">
        <v>158</v>
      </c>
      <c r="L254" s="212"/>
      <c r="M254" s="213" t="s">
        <v>19</v>
      </c>
      <c r="N254" s="214" t="s">
        <v>40</v>
      </c>
      <c r="O254" s="84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7" t="s">
        <v>159</v>
      </c>
      <c r="AT254" s="217" t="s">
        <v>154</v>
      </c>
      <c r="AU254" s="217" t="s">
        <v>76</v>
      </c>
      <c r="AY254" s="17" t="s">
        <v>153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7" t="s">
        <v>76</v>
      </c>
      <c r="BK254" s="218">
        <f>ROUND(I254*H254,2)</f>
        <v>0</v>
      </c>
      <c r="BL254" s="17" t="s">
        <v>160</v>
      </c>
      <c r="BM254" s="217" t="s">
        <v>995</v>
      </c>
    </row>
    <row r="255" s="2" customFormat="1" ht="16.5" customHeight="1">
      <c r="A255" s="38"/>
      <c r="B255" s="39"/>
      <c r="C255" s="205" t="s">
        <v>996</v>
      </c>
      <c r="D255" s="205" t="s">
        <v>154</v>
      </c>
      <c r="E255" s="206" t="s">
        <v>352</v>
      </c>
      <c r="F255" s="207" t="s">
        <v>353</v>
      </c>
      <c r="G255" s="208" t="s">
        <v>169</v>
      </c>
      <c r="H255" s="209">
        <v>3</v>
      </c>
      <c r="I255" s="210"/>
      <c r="J255" s="211">
        <f>ROUND(I255*H255,2)</f>
        <v>0</v>
      </c>
      <c r="K255" s="207" t="s">
        <v>158</v>
      </c>
      <c r="L255" s="212"/>
      <c r="M255" s="213" t="s">
        <v>19</v>
      </c>
      <c r="N255" s="214" t="s">
        <v>40</v>
      </c>
      <c r="O255" s="84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17" t="s">
        <v>159</v>
      </c>
      <c r="AT255" s="217" t="s">
        <v>154</v>
      </c>
      <c r="AU255" s="217" t="s">
        <v>76</v>
      </c>
      <c r="AY255" s="17" t="s">
        <v>153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7" t="s">
        <v>76</v>
      </c>
      <c r="BK255" s="218">
        <f>ROUND(I255*H255,2)</f>
        <v>0</v>
      </c>
      <c r="BL255" s="17" t="s">
        <v>160</v>
      </c>
      <c r="BM255" s="217" t="s">
        <v>997</v>
      </c>
    </row>
    <row r="256" s="2" customFormat="1" ht="16.5" customHeight="1">
      <c r="A256" s="38"/>
      <c r="B256" s="39"/>
      <c r="C256" s="205" t="s">
        <v>998</v>
      </c>
      <c r="D256" s="205" t="s">
        <v>154</v>
      </c>
      <c r="E256" s="206" t="s">
        <v>356</v>
      </c>
      <c r="F256" s="207" t="s">
        <v>357</v>
      </c>
      <c r="G256" s="208" t="s">
        <v>169</v>
      </c>
      <c r="H256" s="209">
        <v>2</v>
      </c>
      <c r="I256" s="210"/>
      <c r="J256" s="211">
        <f>ROUND(I256*H256,2)</f>
        <v>0</v>
      </c>
      <c r="K256" s="207" t="s">
        <v>158</v>
      </c>
      <c r="L256" s="212"/>
      <c r="M256" s="213" t="s">
        <v>19</v>
      </c>
      <c r="N256" s="214" t="s">
        <v>40</v>
      </c>
      <c r="O256" s="84"/>
      <c r="P256" s="215">
        <f>O256*H256</f>
        <v>0</v>
      </c>
      <c r="Q256" s="215">
        <v>0</v>
      </c>
      <c r="R256" s="215">
        <f>Q256*H256</f>
        <v>0</v>
      </c>
      <c r="S256" s="215">
        <v>0</v>
      </c>
      <c r="T256" s="21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7" t="s">
        <v>159</v>
      </c>
      <c r="AT256" s="217" t="s">
        <v>154</v>
      </c>
      <c r="AU256" s="217" t="s">
        <v>76</v>
      </c>
      <c r="AY256" s="17" t="s">
        <v>153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7" t="s">
        <v>76</v>
      </c>
      <c r="BK256" s="218">
        <f>ROUND(I256*H256,2)</f>
        <v>0</v>
      </c>
      <c r="BL256" s="17" t="s">
        <v>160</v>
      </c>
      <c r="BM256" s="217" t="s">
        <v>999</v>
      </c>
    </row>
    <row r="257" s="2" customFormat="1" ht="16.5" customHeight="1">
      <c r="A257" s="38"/>
      <c r="B257" s="39"/>
      <c r="C257" s="205" t="s">
        <v>1000</v>
      </c>
      <c r="D257" s="205" t="s">
        <v>154</v>
      </c>
      <c r="E257" s="206" t="s">
        <v>1001</v>
      </c>
      <c r="F257" s="207" t="s">
        <v>1002</v>
      </c>
      <c r="G257" s="208" t="s">
        <v>169</v>
      </c>
      <c r="H257" s="209">
        <v>6</v>
      </c>
      <c r="I257" s="210"/>
      <c r="J257" s="211">
        <f>ROUND(I257*H257,2)</f>
        <v>0</v>
      </c>
      <c r="K257" s="207" t="s">
        <v>158</v>
      </c>
      <c r="L257" s="212"/>
      <c r="M257" s="213" t="s">
        <v>19</v>
      </c>
      <c r="N257" s="214" t="s">
        <v>40</v>
      </c>
      <c r="O257" s="84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7" t="s">
        <v>159</v>
      </c>
      <c r="AT257" s="217" t="s">
        <v>154</v>
      </c>
      <c r="AU257" s="217" t="s">
        <v>76</v>
      </c>
      <c r="AY257" s="17" t="s">
        <v>153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7" t="s">
        <v>76</v>
      </c>
      <c r="BK257" s="218">
        <f>ROUND(I257*H257,2)</f>
        <v>0</v>
      </c>
      <c r="BL257" s="17" t="s">
        <v>160</v>
      </c>
      <c r="BM257" s="217" t="s">
        <v>1003</v>
      </c>
    </row>
    <row r="258" s="2" customFormat="1" ht="16.5" customHeight="1">
      <c r="A258" s="38"/>
      <c r="B258" s="39"/>
      <c r="C258" s="205" t="s">
        <v>1004</v>
      </c>
      <c r="D258" s="205" t="s">
        <v>154</v>
      </c>
      <c r="E258" s="206" t="s">
        <v>360</v>
      </c>
      <c r="F258" s="207" t="s">
        <v>361</v>
      </c>
      <c r="G258" s="208" t="s">
        <v>169</v>
      </c>
      <c r="H258" s="209">
        <v>2</v>
      </c>
      <c r="I258" s="210"/>
      <c r="J258" s="211">
        <f>ROUND(I258*H258,2)</f>
        <v>0</v>
      </c>
      <c r="K258" s="207" t="s">
        <v>158</v>
      </c>
      <c r="L258" s="212"/>
      <c r="M258" s="213" t="s">
        <v>19</v>
      </c>
      <c r="N258" s="214" t="s">
        <v>40</v>
      </c>
      <c r="O258" s="84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17" t="s">
        <v>159</v>
      </c>
      <c r="AT258" s="217" t="s">
        <v>154</v>
      </c>
      <c r="AU258" s="217" t="s">
        <v>76</v>
      </c>
      <c r="AY258" s="17" t="s">
        <v>153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7" t="s">
        <v>76</v>
      </c>
      <c r="BK258" s="218">
        <f>ROUND(I258*H258,2)</f>
        <v>0</v>
      </c>
      <c r="BL258" s="17" t="s">
        <v>160</v>
      </c>
      <c r="BM258" s="217" t="s">
        <v>1005</v>
      </c>
    </row>
    <row r="259" s="2" customFormat="1" ht="16.5" customHeight="1">
      <c r="A259" s="38"/>
      <c r="B259" s="39"/>
      <c r="C259" s="219" t="s">
        <v>1006</v>
      </c>
      <c r="D259" s="219" t="s">
        <v>162</v>
      </c>
      <c r="E259" s="220" t="s">
        <v>364</v>
      </c>
      <c r="F259" s="221" t="s">
        <v>365</v>
      </c>
      <c r="G259" s="222" t="s">
        <v>169</v>
      </c>
      <c r="H259" s="223">
        <v>2</v>
      </c>
      <c r="I259" s="224"/>
      <c r="J259" s="225">
        <f>ROUND(I259*H259,2)</f>
        <v>0</v>
      </c>
      <c r="K259" s="221" t="s">
        <v>158</v>
      </c>
      <c r="L259" s="44"/>
      <c r="M259" s="226" t="s">
        <v>19</v>
      </c>
      <c r="N259" s="227" t="s">
        <v>40</v>
      </c>
      <c r="O259" s="84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7" t="s">
        <v>160</v>
      </c>
      <c r="AT259" s="217" t="s">
        <v>162</v>
      </c>
      <c r="AU259" s="217" t="s">
        <v>76</v>
      </c>
      <c r="AY259" s="17" t="s">
        <v>153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7" t="s">
        <v>76</v>
      </c>
      <c r="BK259" s="218">
        <f>ROUND(I259*H259,2)</f>
        <v>0</v>
      </c>
      <c r="BL259" s="17" t="s">
        <v>160</v>
      </c>
      <c r="BM259" s="217" t="s">
        <v>1007</v>
      </c>
    </row>
    <row r="260" s="2" customFormat="1">
      <c r="A260" s="38"/>
      <c r="B260" s="39"/>
      <c r="C260" s="219" t="s">
        <v>1008</v>
      </c>
      <c r="D260" s="219" t="s">
        <v>162</v>
      </c>
      <c r="E260" s="220" t="s">
        <v>388</v>
      </c>
      <c r="F260" s="221" t="s">
        <v>389</v>
      </c>
      <c r="G260" s="222" t="s">
        <v>390</v>
      </c>
      <c r="H260" s="223">
        <v>1000</v>
      </c>
      <c r="I260" s="224"/>
      <c r="J260" s="225">
        <f>ROUND(I260*H260,2)</f>
        <v>0</v>
      </c>
      <c r="K260" s="221" t="s">
        <v>158</v>
      </c>
      <c r="L260" s="44"/>
      <c r="M260" s="226" t="s">
        <v>19</v>
      </c>
      <c r="N260" s="227" t="s">
        <v>40</v>
      </c>
      <c r="O260" s="84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7" t="s">
        <v>160</v>
      </c>
      <c r="AT260" s="217" t="s">
        <v>162</v>
      </c>
      <c r="AU260" s="217" t="s">
        <v>76</v>
      </c>
      <c r="AY260" s="17" t="s">
        <v>153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7" t="s">
        <v>76</v>
      </c>
      <c r="BK260" s="218">
        <f>ROUND(I260*H260,2)</f>
        <v>0</v>
      </c>
      <c r="BL260" s="17" t="s">
        <v>160</v>
      </c>
      <c r="BM260" s="217" t="s">
        <v>1009</v>
      </c>
    </row>
    <row r="261" s="2" customFormat="1">
      <c r="A261" s="38"/>
      <c r="B261" s="39"/>
      <c r="C261" s="219" t="s">
        <v>1010</v>
      </c>
      <c r="D261" s="219" t="s">
        <v>162</v>
      </c>
      <c r="E261" s="220" t="s">
        <v>393</v>
      </c>
      <c r="F261" s="221" t="s">
        <v>394</v>
      </c>
      <c r="G261" s="222" t="s">
        <v>390</v>
      </c>
      <c r="H261" s="223">
        <v>120</v>
      </c>
      <c r="I261" s="224"/>
      <c r="J261" s="225">
        <f>ROUND(I261*H261,2)</f>
        <v>0</v>
      </c>
      <c r="K261" s="221" t="s">
        <v>158</v>
      </c>
      <c r="L261" s="44"/>
      <c r="M261" s="226" t="s">
        <v>19</v>
      </c>
      <c r="N261" s="227" t="s">
        <v>40</v>
      </c>
      <c r="O261" s="84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17" t="s">
        <v>160</v>
      </c>
      <c r="AT261" s="217" t="s">
        <v>162</v>
      </c>
      <c r="AU261" s="217" t="s">
        <v>76</v>
      </c>
      <c r="AY261" s="17" t="s">
        <v>153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7" t="s">
        <v>76</v>
      </c>
      <c r="BK261" s="218">
        <f>ROUND(I261*H261,2)</f>
        <v>0</v>
      </c>
      <c r="BL261" s="17" t="s">
        <v>160</v>
      </c>
      <c r="BM261" s="217" t="s">
        <v>1011</v>
      </c>
    </row>
    <row r="262" s="2" customFormat="1" ht="16.5" customHeight="1">
      <c r="A262" s="38"/>
      <c r="B262" s="39"/>
      <c r="C262" s="219" t="s">
        <v>1012</v>
      </c>
      <c r="D262" s="219" t="s">
        <v>162</v>
      </c>
      <c r="E262" s="220" t="s">
        <v>1013</v>
      </c>
      <c r="F262" s="221" t="s">
        <v>1014</v>
      </c>
      <c r="G262" s="222" t="s">
        <v>390</v>
      </c>
      <c r="H262" s="223">
        <v>200</v>
      </c>
      <c r="I262" s="224"/>
      <c r="J262" s="225">
        <f>ROUND(I262*H262,2)</f>
        <v>0</v>
      </c>
      <c r="K262" s="221" t="s">
        <v>158</v>
      </c>
      <c r="L262" s="44"/>
      <c r="M262" s="226" t="s">
        <v>19</v>
      </c>
      <c r="N262" s="227" t="s">
        <v>40</v>
      </c>
      <c r="O262" s="84"/>
      <c r="P262" s="215">
        <f>O262*H262</f>
        <v>0</v>
      </c>
      <c r="Q262" s="215">
        <v>0</v>
      </c>
      <c r="R262" s="215">
        <f>Q262*H262</f>
        <v>0</v>
      </c>
      <c r="S262" s="215">
        <v>0</v>
      </c>
      <c r="T262" s="21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7" t="s">
        <v>160</v>
      </c>
      <c r="AT262" s="217" t="s">
        <v>162</v>
      </c>
      <c r="AU262" s="217" t="s">
        <v>76</v>
      </c>
      <c r="AY262" s="17" t="s">
        <v>153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7" t="s">
        <v>76</v>
      </c>
      <c r="BK262" s="218">
        <f>ROUND(I262*H262,2)</f>
        <v>0</v>
      </c>
      <c r="BL262" s="17" t="s">
        <v>160</v>
      </c>
      <c r="BM262" s="217" t="s">
        <v>1015</v>
      </c>
    </row>
    <row r="263" s="2" customFormat="1">
      <c r="A263" s="38"/>
      <c r="B263" s="39"/>
      <c r="C263" s="40"/>
      <c r="D263" s="228" t="s">
        <v>313</v>
      </c>
      <c r="E263" s="40"/>
      <c r="F263" s="229" t="s">
        <v>1016</v>
      </c>
      <c r="G263" s="40"/>
      <c r="H263" s="40"/>
      <c r="I263" s="230"/>
      <c r="J263" s="40"/>
      <c r="K263" s="40"/>
      <c r="L263" s="44"/>
      <c r="M263" s="231"/>
      <c r="N263" s="232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313</v>
      </c>
      <c r="AU263" s="17" t="s">
        <v>76</v>
      </c>
    </row>
    <row r="264" s="2" customFormat="1" ht="16.5" customHeight="1">
      <c r="A264" s="38"/>
      <c r="B264" s="39"/>
      <c r="C264" s="205" t="s">
        <v>1017</v>
      </c>
      <c r="D264" s="205" t="s">
        <v>154</v>
      </c>
      <c r="E264" s="206" t="s">
        <v>1018</v>
      </c>
      <c r="F264" s="207" t="s">
        <v>1019</v>
      </c>
      <c r="G264" s="208" t="s">
        <v>187</v>
      </c>
      <c r="H264" s="209">
        <v>1</v>
      </c>
      <c r="I264" s="210"/>
      <c r="J264" s="211">
        <f>ROUND(I264*H264,2)</f>
        <v>0</v>
      </c>
      <c r="K264" s="207" t="s">
        <v>158</v>
      </c>
      <c r="L264" s="212"/>
      <c r="M264" s="213" t="s">
        <v>19</v>
      </c>
      <c r="N264" s="214" t="s">
        <v>40</v>
      </c>
      <c r="O264" s="84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7" t="s">
        <v>177</v>
      </c>
      <c r="AT264" s="217" t="s">
        <v>154</v>
      </c>
      <c r="AU264" s="217" t="s">
        <v>76</v>
      </c>
      <c r="AY264" s="17" t="s">
        <v>153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7" t="s">
        <v>76</v>
      </c>
      <c r="BK264" s="218">
        <f>ROUND(I264*H264,2)</f>
        <v>0</v>
      </c>
      <c r="BL264" s="17" t="s">
        <v>177</v>
      </c>
      <c r="BM264" s="217" t="s">
        <v>1020</v>
      </c>
    </row>
    <row r="265" s="11" customFormat="1" ht="25.92" customHeight="1">
      <c r="A265" s="11"/>
      <c r="B265" s="191"/>
      <c r="C265" s="192"/>
      <c r="D265" s="193" t="s">
        <v>68</v>
      </c>
      <c r="E265" s="194" t="s">
        <v>400</v>
      </c>
      <c r="F265" s="194" t="s">
        <v>401</v>
      </c>
      <c r="G265" s="192"/>
      <c r="H265" s="192"/>
      <c r="I265" s="195"/>
      <c r="J265" s="196">
        <f>BK265</f>
        <v>0</v>
      </c>
      <c r="K265" s="192"/>
      <c r="L265" s="197"/>
      <c r="M265" s="198"/>
      <c r="N265" s="199"/>
      <c r="O265" s="199"/>
      <c r="P265" s="200">
        <f>SUM(P266:P296)</f>
        <v>0</v>
      </c>
      <c r="Q265" s="199"/>
      <c r="R265" s="200">
        <f>SUM(R266:R296)</f>
        <v>0</v>
      </c>
      <c r="S265" s="199"/>
      <c r="T265" s="201">
        <f>SUM(T266:T296)</f>
        <v>0</v>
      </c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R265" s="202" t="s">
        <v>76</v>
      </c>
      <c r="AT265" s="203" t="s">
        <v>68</v>
      </c>
      <c r="AU265" s="203" t="s">
        <v>69</v>
      </c>
      <c r="AY265" s="202" t="s">
        <v>153</v>
      </c>
      <c r="BK265" s="204">
        <f>SUM(BK266:BK296)</f>
        <v>0</v>
      </c>
    </row>
    <row r="266" s="2" customFormat="1" ht="44.25" customHeight="1">
      <c r="A266" s="38"/>
      <c r="B266" s="39"/>
      <c r="C266" s="219" t="s">
        <v>1021</v>
      </c>
      <c r="D266" s="219" t="s">
        <v>162</v>
      </c>
      <c r="E266" s="220" t="s">
        <v>1022</v>
      </c>
      <c r="F266" s="221" t="s">
        <v>1023</v>
      </c>
      <c r="G266" s="222" t="s">
        <v>169</v>
      </c>
      <c r="H266" s="223">
        <v>1</v>
      </c>
      <c r="I266" s="224"/>
      <c r="J266" s="225">
        <f>ROUND(I266*H266,2)</f>
        <v>0</v>
      </c>
      <c r="K266" s="221" t="s">
        <v>158</v>
      </c>
      <c r="L266" s="44"/>
      <c r="M266" s="226" t="s">
        <v>19</v>
      </c>
      <c r="N266" s="227" t="s">
        <v>40</v>
      </c>
      <c r="O266" s="84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7" t="s">
        <v>160</v>
      </c>
      <c r="AT266" s="217" t="s">
        <v>162</v>
      </c>
      <c r="AU266" s="217" t="s">
        <v>76</v>
      </c>
      <c r="AY266" s="17" t="s">
        <v>153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7" t="s">
        <v>76</v>
      </c>
      <c r="BK266" s="218">
        <f>ROUND(I266*H266,2)</f>
        <v>0</v>
      </c>
      <c r="BL266" s="17" t="s">
        <v>160</v>
      </c>
      <c r="BM266" s="217" t="s">
        <v>1024</v>
      </c>
    </row>
    <row r="267" s="2" customFormat="1" ht="21.75" customHeight="1">
      <c r="A267" s="38"/>
      <c r="B267" s="39"/>
      <c r="C267" s="219" t="s">
        <v>1025</v>
      </c>
      <c r="D267" s="219" t="s">
        <v>162</v>
      </c>
      <c r="E267" s="220" t="s">
        <v>403</v>
      </c>
      <c r="F267" s="221" t="s">
        <v>404</v>
      </c>
      <c r="G267" s="222" t="s">
        <v>169</v>
      </c>
      <c r="H267" s="223">
        <v>2</v>
      </c>
      <c r="I267" s="224"/>
      <c r="J267" s="225">
        <f>ROUND(I267*H267,2)</f>
        <v>0</v>
      </c>
      <c r="K267" s="221" t="s">
        <v>158</v>
      </c>
      <c r="L267" s="44"/>
      <c r="M267" s="226" t="s">
        <v>19</v>
      </c>
      <c r="N267" s="227" t="s">
        <v>40</v>
      </c>
      <c r="O267" s="84"/>
      <c r="P267" s="215">
        <f>O267*H267</f>
        <v>0</v>
      </c>
      <c r="Q267" s="215">
        <v>0</v>
      </c>
      <c r="R267" s="215">
        <f>Q267*H267</f>
        <v>0</v>
      </c>
      <c r="S267" s="215">
        <v>0</v>
      </c>
      <c r="T267" s="21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7" t="s">
        <v>160</v>
      </c>
      <c r="AT267" s="217" t="s">
        <v>162</v>
      </c>
      <c r="AU267" s="217" t="s">
        <v>76</v>
      </c>
      <c r="AY267" s="17" t="s">
        <v>153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7" t="s">
        <v>76</v>
      </c>
      <c r="BK267" s="218">
        <f>ROUND(I267*H267,2)</f>
        <v>0</v>
      </c>
      <c r="BL267" s="17" t="s">
        <v>160</v>
      </c>
      <c r="BM267" s="217" t="s">
        <v>1026</v>
      </c>
    </row>
    <row r="268" s="2" customFormat="1" ht="16.5" customHeight="1">
      <c r="A268" s="38"/>
      <c r="B268" s="39"/>
      <c r="C268" s="219" t="s">
        <v>1027</v>
      </c>
      <c r="D268" s="219" t="s">
        <v>162</v>
      </c>
      <c r="E268" s="220" t="s">
        <v>1028</v>
      </c>
      <c r="F268" s="221" t="s">
        <v>1029</v>
      </c>
      <c r="G268" s="222" t="s">
        <v>169</v>
      </c>
      <c r="H268" s="223">
        <v>1</v>
      </c>
      <c r="I268" s="224"/>
      <c r="J268" s="225">
        <f>ROUND(I268*H268,2)</f>
        <v>0</v>
      </c>
      <c r="K268" s="221" t="s">
        <v>158</v>
      </c>
      <c r="L268" s="44"/>
      <c r="M268" s="226" t="s">
        <v>19</v>
      </c>
      <c r="N268" s="227" t="s">
        <v>40</v>
      </c>
      <c r="O268" s="84"/>
      <c r="P268" s="215">
        <f>O268*H268</f>
        <v>0</v>
      </c>
      <c r="Q268" s="215">
        <v>0</v>
      </c>
      <c r="R268" s="215">
        <f>Q268*H268</f>
        <v>0</v>
      </c>
      <c r="S268" s="215">
        <v>0</v>
      </c>
      <c r="T268" s="21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17" t="s">
        <v>160</v>
      </c>
      <c r="AT268" s="217" t="s">
        <v>162</v>
      </c>
      <c r="AU268" s="217" t="s">
        <v>76</v>
      </c>
      <c r="AY268" s="17" t="s">
        <v>153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7" t="s">
        <v>76</v>
      </c>
      <c r="BK268" s="218">
        <f>ROUND(I268*H268,2)</f>
        <v>0</v>
      </c>
      <c r="BL268" s="17" t="s">
        <v>160</v>
      </c>
      <c r="BM268" s="217" t="s">
        <v>1030</v>
      </c>
    </row>
    <row r="269" s="2" customFormat="1" ht="21.75" customHeight="1">
      <c r="A269" s="38"/>
      <c r="B269" s="39"/>
      <c r="C269" s="219" t="s">
        <v>1031</v>
      </c>
      <c r="D269" s="219" t="s">
        <v>162</v>
      </c>
      <c r="E269" s="220" t="s">
        <v>1032</v>
      </c>
      <c r="F269" s="221" t="s">
        <v>1033</v>
      </c>
      <c r="G269" s="222" t="s">
        <v>169</v>
      </c>
      <c r="H269" s="223">
        <v>1</v>
      </c>
      <c r="I269" s="224"/>
      <c r="J269" s="225">
        <f>ROUND(I269*H269,2)</f>
        <v>0</v>
      </c>
      <c r="K269" s="221" t="s">
        <v>158</v>
      </c>
      <c r="L269" s="44"/>
      <c r="M269" s="226" t="s">
        <v>19</v>
      </c>
      <c r="N269" s="227" t="s">
        <v>40</v>
      </c>
      <c r="O269" s="84"/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17" t="s">
        <v>160</v>
      </c>
      <c r="AT269" s="217" t="s">
        <v>162</v>
      </c>
      <c r="AU269" s="217" t="s">
        <v>76</v>
      </c>
      <c r="AY269" s="17" t="s">
        <v>153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7" t="s">
        <v>76</v>
      </c>
      <c r="BK269" s="218">
        <f>ROUND(I269*H269,2)</f>
        <v>0</v>
      </c>
      <c r="BL269" s="17" t="s">
        <v>160</v>
      </c>
      <c r="BM269" s="217" t="s">
        <v>1034</v>
      </c>
    </row>
    <row r="270" s="2" customFormat="1" ht="16.5" customHeight="1">
      <c r="A270" s="38"/>
      <c r="B270" s="39"/>
      <c r="C270" s="219" t="s">
        <v>1035</v>
      </c>
      <c r="D270" s="219" t="s">
        <v>162</v>
      </c>
      <c r="E270" s="220" t="s">
        <v>1036</v>
      </c>
      <c r="F270" s="221" t="s">
        <v>1037</v>
      </c>
      <c r="G270" s="222" t="s">
        <v>169</v>
      </c>
      <c r="H270" s="223">
        <v>1</v>
      </c>
      <c r="I270" s="224"/>
      <c r="J270" s="225">
        <f>ROUND(I270*H270,2)</f>
        <v>0</v>
      </c>
      <c r="K270" s="221" t="s">
        <v>158</v>
      </c>
      <c r="L270" s="44"/>
      <c r="M270" s="226" t="s">
        <v>19</v>
      </c>
      <c r="N270" s="227" t="s">
        <v>40</v>
      </c>
      <c r="O270" s="84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7" t="s">
        <v>160</v>
      </c>
      <c r="AT270" s="217" t="s">
        <v>162</v>
      </c>
      <c r="AU270" s="217" t="s">
        <v>76</v>
      </c>
      <c r="AY270" s="17" t="s">
        <v>153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7" t="s">
        <v>76</v>
      </c>
      <c r="BK270" s="218">
        <f>ROUND(I270*H270,2)</f>
        <v>0</v>
      </c>
      <c r="BL270" s="17" t="s">
        <v>160</v>
      </c>
      <c r="BM270" s="217" t="s">
        <v>1038</v>
      </c>
    </row>
    <row r="271" s="2" customFormat="1">
      <c r="A271" s="38"/>
      <c r="B271" s="39"/>
      <c r="C271" s="219" t="s">
        <v>1039</v>
      </c>
      <c r="D271" s="219" t="s">
        <v>162</v>
      </c>
      <c r="E271" s="220" t="s">
        <v>427</v>
      </c>
      <c r="F271" s="221" t="s">
        <v>428</v>
      </c>
      <c r="G271" s="222" t="s">
        <v>169</v>
      </c>
      <c r="H271" s="223">
        <v>1</v>
      </c>
      <c r="I271" s="224"/>
      <c r="J271" s="225">
        <f>ROUND(I271*H271,2)</f>
        <v>0</v>
      </c>
      <c r="K271" s="221" t="s">
        <v>158</v>
      </c>
      <c r="L271" s="44"/>
      <c r="M271" s="226" t="s">
        <v>19</v>
      </c>
      <c r="N271" s="227" t="s">
        <v>40</v>
      </c>
      <c r="O271" s="84"/>
      <c r="P271" s="215">
        <f>O271*H271</f>
        <v>0</v>
      </c>
      <c r="Q271" s="215">
        <v>0</v>
      </c>
      <c r="R271" s="215">
        <f>Q271*H271</f>
        <v>0</v>
      </c>
      <c r="S271" s="215">
        <v>0</v>
      </c>
      <c r="T271" s="21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7" t="s">
        <v>160</v>
      </c>
      <c r="AT271" s="217" t="s">
        <v>162</v>
      </c>
      <c r="AU271" s="217" t="s">
        <v>76</v>
      </c>
      <c r="AY271" s="17" t="s">
        <v>153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7" t="s">
        <v>76</v>
      </c>
      <c r="BK271" s="218">
        <f>ROUND(I271*H271,2)</f>
        <v>0</v>
      </c>
      <c r="BL271" s="17" t="s">
        <v>160</v>
      </c>
      <c r="BM271" s="217" t="s">
        <v>1040</v>
      </c>
    </row>
    <row r="272" s="2" customFormat="1">
      <c r="A272" s="38"/>
      <c r="B272" s="39"/>
      <c r="C272" s="219" t="s">
        <v>1041</v>
      </c>
      <c r="D272" s="219" t="s">
        <v>162</v>
      </c>
      <c r="E272" s="220" t="s">
        <v>1042</v>
      </c>
      <c r="F272" s="221" t="s">
        <v>1043</v>
      </c>
      <c r="G272" s="222" t="s">
        <v>169</v>
      </c>
      <c r="H272" s="223">
        <v>2</v>
      </c>
      <c r="I272" s="224"/>
      <c r="J272" s="225">
        <f>ROUND(I272*H272,2)</f>
        <v>0</v>
      </c>
      <c r="K272" s="221" t="s">
        <v>158</v>
      </c>
      <c r="L272" s="44"/>
      <c r="M272" s="226" t="s">
        <v>19</v>
      </c>
      <c r="N272" s="227" t="s">
        <v>40</v>
      </c>
      <c r="O272" s="84"/>
      <c r="P272" s="215">
        <f>O272*H272</f>
        <v>0</v>
      </c>
      <c r="Q272" s="215">
        <v>0</v>
      </c>
      <c r="R272" s="215">
        <f>Q272*H272</f>
        <v>0</v>
      </c>
      <c r="S272" s="215">
        <v>0</v>
      </c>
      <c r="T272" s="21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7" t="s">
        <v>160</v>
      </c>
      <c r="AT272" s="217" t="s">
        <v>162</v>
      </c>
      <c r="AU272" s="217" t="s">
        <v>76</v>
      </c>
      <c r="AY272" s="17" t="s">
        <v>153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7" t="s">
        <v>76</v>
      </c>
      <c r="BK272" s="218">
        <f>ROUND(I272*H272,2)</f>
        <v>0</v>
      </c>
      <c r="BL272" s="17" t="s">
        <v>160</v>
      </c>
      <c r="BM272" s="217" t="s">
        <v>1044</v>
      </c>
    </row>
    <row r="273" s="2" customFormat="1" ht="66.75" customHeight="1">
      <c r="A273" s="38"/>
      <c r="B273" s="39"/>
      <c r="C273" s="219" t="s">
        <v>1045</v>
      </c>
      <c r="D273" s="219" t="s">
        <v>162</v>
      </c>
      <c r="E273" s="220" t="s">
        <v>1046</v>
      </c>
      <c r="F273" s="221" t="s">
        <v>1047</v>
      </c>
      <c r="G273" s="222" t="s">
        <v>169</v>
      </c>
      <c r="H273" s="223">
        <v>15</v>
      </c>
      <c r="I273" s="224"/>
      <c r="J273" s="225">
        <f>ROUND(I273*H273,2)</f>
        <v>0</v>
      </c>
      <c r="K273" s="221" t="s">
        <v>158</v>
      </c>
      <c r="L273" s="44"/>
      <c r="M273" s="226" t="s">
        <v>19</v>
      </c>
      <c r="N273" s="227" t="s">
        <v>40</v>
      </c>
      <c r="O273" s="84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7" t="s">
        <v>160</v>
      </c>
      <c r="AT273" s="217" t="s">
        <v>162</v>
      </c>
      <c r="AU273" s="217" t="s">
        <v>76</v>
      </c>
      <c r="AY273" s="17" t="s">
        <v>153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7" t="s">
        <v>76</v>
      </c>
      <c r="BK273" s="218">
        <f>ROUND(I273*H273,2)</f>
        <v>0</v>
      </c>
      <c r="BL273" s="17" t="s">
        <v>160</v>
      </c>
      <c r="BM273" s="217" t="s">
        <v>1048</v>
      </c>
    </row>
    <row r="274" s="2" customFormat="1">
      <c r="A274" s="38"/>
      <c r="B274" s="39"/>
      <c r="C274" s="219" t="s">
        <v>1049</v>
      </c>
      <c r="D274" s="219" t="s">
        <v>162</v>
      </c>
      <c r="E274" s="220" t="s">
        <v>1050</v>
      </c>
      <c r="F274" s="221" t="s">
        <v>1051</v>
      </c>
      <c r="G274" s="222" t="s">
        <v>169</v>
      </c>
      <c r="H274" s="223">
        <v>2</v>
      </c>
      <c r="I274" s="224"/>
      <c r="J274" s="225">
        <f>ROUND(I274*H274,2)</f>
        <v>0</v>
      </c>
      <c r="K274" s="221" t="s">
        <v>158</v>
      </c>
      <c r="L274" s="44"/>
      <c r="M274" s="226" t="s">
        <v>19</v>
      </c>
      <c r="N274" s="227" t="s">
        <v>40</v>
      </c>
      <c r="O274" s="84"/>
      <c r="P274" s="215">
        <f>O274*H274</f>
        <v>0</v>
      </c>
      <c r="Q274" s="215">
        <v>0</v>
      </c>
      <c r="R274" s="215">
        <f>Q274*H274</f>
        <v>0</v>
      </c>
      <c r="S274" s="215">
        <v>0</v>
      </c>
      <c r="T274" s="21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7" t="s">
        <v>160</v>
      </c>
      <c r="AT274" s="217" t="s">
        <v>162</v>
      </c>
      <c r="AU274" s="217" t="s">
        <v>76</v>
      </c>
      <c r="AY274" s="17" t="s">
        <v>153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7" t="s">
        <v>76</v>
      </c>
      <c r="BK274" s="218">
        <f>ROUND(I274*H274,2)</f>
        <v>0</v>
      </c>
      <c r="BL274" s="17" t="s">
        <v>160</v>
      </c>
      <c r="BM274" s="217" t="s">
        <v>1052</v>
      </c>
    </row>
    <row r="275" s="2" customFormat="1">
      <c r="A275" s="38"/>
      <c r="B275" s="39"/>
      <c r="C275" s="219" t="s">
        <v>1053</v>
      </c>
      <c r="D275" s="219" t="s">
        <v>162</v>
      </c>
      <c r="E275" s="220" t="s">
        <v>1054</v>
      </c>
      <c r="F275" s="221" t="s">
        <v>1055</v>
      </c>
      <c r="G275" s="222" t="s">
        <v>169</v>
      </c>
      <c r="H275" s="223">
        <v>6</v>
      </c>
      <c r="I275" s="224"/>
      <c r="J275" s="225">
        <f>ROUND(I275*H275,2)</f>
        <v>0</v>
      </c>
      <c r="K275" s="221" t="s">
        <v>158</v>
      </c>
      <c r="L275" s="44"/>
      <c r="M275" s="226" t="s">
        <v>19</v>
      </c>
      <c r="N275" s="227" t="s">
        <v>40</v>
      </c>
      <c r="O275" s="84"/>
      <c r="P275" s="215">
        <f>O275*H275</f>
        <v>0</v>
      </c>
      <c r="Q275" s="215">
        <v>0</v>
      </c>
      <c r="R275" s="215">
        <f>Q275*H275</f>
        <v>0</v>
      </c>
      <c r="S275" s="215">
        <v>0</v>
      </c>
      <c r="T275" s="21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17" t="s">
        <v>160</v>
      </c>
      <c r="AT275" s="217" t="s">
        <v>162</v>
      </c>
      <c r="AU275" s="217" t="s">
        <v>76</v>
      </c>
      <c r="AY275" s="17" t="s">
        <v>153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7" t="s">
        <v>76</v>
      </c>
      <c r="BK275" s="218">
        <f>ROUND(I275*H275,2)</f>
        <v>0</v>
      </c>
      <c r="BL275" s="17" t="s">
        <v>160</v>
      </c>
      <c r="BM275" s="217" t="s">
        <v>1056</v>
      </c>
    </row>
    <row r="276" s="2" customFormat="1">
      <c r="A276" s="38"/>
      <c r="B276" s="39"/>
      <c r="C276" s="219" t="s">
        <v>1057</v>
      </c>
      <c r="D276" s="219" t="s">
        <v>162</v>
      </c>
      <c r="E276" s="220" t="s">
        <v>1058</v>
      </c>
      <c r="F276" s="221" t="s">
        <v>1059</v>
      </c>
      <c r="G276" s="222" t="s">
        <v>169</v>
      </c>
      <c r="H276" s="223">
        <v>12</v>
      </c>
      <c r="I276" s="224"/>
      <c r="J276" s="225">
        <f>ROUND(I276*H276,2)</f>
        <v>0</v>
      </c>
      <c r="K276" s="221" t="s">
        <v>158</v>
      </c>
      <c r="L276" s="44"/>
      <c r="M276" s="226" t="s">
        <v>19</v>
      </c>
      <c r="N276" s="227" t="s">
        <v>40</v>
      </c>
      <c r="O276" s="84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7" t="s">
        <v>160</v>
      </c>
      <c r="AT276" s="217" t="s">
        <v>162</v>
      </c>
      <c r="AU276" s="217" t="s">
        <v>76</v>
      </c>
      <c r="AY276" s="17" t="s">
        <v>153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7" t="s">
        <v>76</v>
      </c>
      <c r="BK276" s="218">
        <f>ROUND(I276*H276,2)</f>
        <v>0</v>
      </c>
      <c r="BL276" s="17" t="s">
        <v>160</v>
      </c>
      <c r="BM276" s="217" t="s">
        <v>1060</v>
      </c>
    </row>
    <row r="277" s="2" customFormat="1" ht="21.75" customHeight="1">
      <c r="A277" s="38"/>
      <c r="B277" s="39"/>
      <c r="C277" s="219" t="s">
        <v>1061</v>
      </c>
      <c r="D277" s="219" t="s">
        <v>162</v>
      </c>
      <c r="E277" s="220" t="s">
        <v>1062</v>
      </c>
      <c r="F277" s="221" t="s">
        <v>1063</v>
      </c>
      <c r="G277" s="222" t="s">
        <v>169</v>
      </c>
      <c r="H277" s="223">
        <v>1</v>
      </c>
      <c r="I277" s="224"/>
      <c r="J277" s="225">
        <f>ROUND(I277*H277,2)</f>
        <v>0</v>
      </c>
      <c r="K277" s="221" t="s">
        <v>158</v>
      </c>
      <c r="L277" s="44"/>
      <c r="M277" s="226" t="s">
        <v>19</v>
      </c>
      <c r="N277" s="227" t="s">
        <v>40</v>
      </c>
      <c r="O277" s="84"/>
      <c r="P277" s="215">
        <f>O277*H277</f>
        <v>0</v>
      </c>
      <c r="Q277" s="215">
        <v>0</v>
      </c>
      <c r="R277" s="215">
        <f>Q277*H277</f>
        <v>0</v>
      </c>
      <c r="S277" s="215">
        <v>0</v>
      </c>
      <c r="T277" s="21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7" t="s">
        <v>160</v>
      </c>
      <c r="AT277" s="217" t="s">
        <v>162</v>
      </c>
      <c r="AU277" s="217" t="s">
        <v>76</v>
      </c>
      <c r="AY277" s="17" t="s">
        <v>153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7" t="s">
        <v>76</v>
      </c>
      <c r="BK277" s="218">
        <f>ROUND(I277*H277,2)</f>
        <v>0</v>
      </c>
      <c r="BL277" s="17" t="s">
        <v>160</v>
      </c>
      <c r="BM277" s="217" t="s">
        <v>1064</v>
      </c>
    </row>
    <row r="278" s="2" customFormat="1">
      <c r="A278" s="38"/>
      <c r="B278" s="39"/>
      <c r="C278" s="219" t="s">
        <v>1065</v>
      </c>
      <c r="D278" s="219" t="s">
        <v>162</v>
      </c>
      <c r="E278" s="220" t="s">
        <v>1066</v>
      </c>
      <c r="F278" s="221" t="s">
        <v>1067</v>
      </c>
      <c r="G278" s="222" t="s">
        <v>169</v>
      </c>
      <c r="H278" s="223">
        <v>2</v>
      </c>
      <c r="I278" s="224"/>
      <c r="J278" s="225">
        <f>ROUND(I278*H278,2)</f>
        <v>0</v>
      </c>
      <c r="K278" s="221" t="s">
        <v>158</v>
      </c>
      <c r="L278" s="44"/>
      <c r="M278" s="226" t="s">
        <v>19</v>
      </c>
      <c r="N278" s="227" t="s">
        <v>40</v>
      </c>
      <c r="O278" s="84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7" t="s">
        <v>160</v>
      </c>
      <c r="AT278" s="217" t="s">
        <v>162</v>
      </c>
      <c r="AU278" s="217" t="s">
        <v>76</v>
      </c>
      <c r="AY278" s="17" t="s">
        <v>153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7" t="s">
        <v>76</v>
      </c>
      <c r="BK278" s="218">
        <f>ROUND(I278*H278,2)</f>
        <v>0</v>
      </c>
      <c r="BL278" s="17" t="s">
        <v>160</v>
      </c>
      <c r="BM278" s="217" t="s">
        <v>1068</v>
      </c>
    </row>
    <row r="279" s="2" customFormat="1">
      <c r="A279" s="38"/>
      <c r="B279" s="39"/>
      <c r="C279" s="219" t="s">
        <v>1069</v>
      </c>
      <c r="D279" s="219" t="s">
        <v>162</v>
      </c>
      <c r="E279" s="220" t="s">
        <v>1070</v>
      </c>
      <c r="F279" s="221" t="s">
        <v>1071</v>
      </c>
      <c r="G279" s="222" t="s">
        <v>169</v>
      </c>
      <c r="H279" s="223">
        <v>1</v>
      </c>
      <c r="I279" s="224"/>
      <c r="J279" s="225">
        <f>ROUND(I279*H279,2)</f>
        <v>0</v>
      </c>
      <c r="K279" s="221" t="s">
        <v>158</v>
      </c>
      <c r="L279" s="44"/>
      <c r="M279" s="226" t="s">
        <v>19</v>
      </c>
      <c r="N279" s="227" t="s">
        <v>40</v>
      </c>
      <c r="O279" s="84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7" t="s">
        <v>160</v>
      </c>
      <c r="AT279" s="217" t="s">
        <v>162</v>
      </c>
      <c r="AU279" s="217" t="s">
        <v>76</v>
      </c>
      <c r="AY279" s="17" t="s">
        <v>153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7" t="s">
        <v>76</v>
      </c>
      <c r="BK279" s="218">
        <f>ROUND(I279*H279,2)</f>
        <v>0</v>
      </c>
      <c r="BL279" s="17" t="s">
        <v>160</v>
      </c>
      <c r="BM279" s="217" t="s">
        <v>1072</v>
      </c>
    </row>
    <row r="280" s="2" customFormat="1" ht="33" customHeight="1">
      <c r="A280" s="38"/>
      <c r="B280" s="39"/>
      <c r="C280" s="219" t="s">
        <v>1073</v>
      </c>
      <c r="D280" s="219" t="s">
        <v>162</v>
      </c>
      <c r="E280" s="220" t="s">
        <v>1074</v>
      </c>
      <c r="F280" s="221" t="s">
        <v>1075</v>
      </c>
      <c r="G280" s="222" t="s">
        <v>169</v>
      </c>
      <c r="H280" s="223">
        <v>6</v>
      </c>
      <c r="I280" s="224"/>
      <c r="J280" s="225">
        <f>ROUND(I280*H280,2)</f>
        <v>0</v>
      </c>
      <c r="K280" s="221" t="s">
        <v>158</v>
      </c>
      <c r="L280" s="44"/>
      <c r="M280" s="226" t="s">
        <v>19</v>
      </c>
      <c r="N280" s="227" t="s">
        <v>40</v>
      </c>
      <c r="O280" s="84"/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17" t="s">
        <v>160</v>
      </c>
      <c r="AT280" s="217" t="s">
        <v>162</v>
      </c>
      <c r="AU280" s="217" t="s">
        <v>76</v>
      </c>
      <c r="AY280" s="17" t="s">
        <v>153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7" t="s">
        <v>76</v>
      </c>
      <c r="BK280" s="218">
        <f>ROUND(I280*H280,2)</f>
        <v>0</v>
      </c>
      <c r="BL280" s="17" t="s">
        <v>160</v>
      </c>
      <c r="BM280" s="217" t="s">
        <v>1076</v>
      </c>
    </row>
    <row r="281" s="2" customFormat="1">
      <c r="A281" s="38"/>
      <c r="B281" s="39"/>
      <c r="C281" s="219" t="s">
        <v>1077</v>
      </c>
      <c r="D281" s="219" t="s">
        <v>162</v>
      </c>
      <c r="E281" s="220" t="s">
        <v>408</v>
      </c>
      <c r="F281" s="221" t="s">
        <v>409</v>
      </c>
      <c r="G281" s="222" t="s">
        <v>169</v>
      </c>
      <c r="H281" s="223">
        <v>12</v>
      </c>
      <c r="I281" s="224"/>
      <c r="J281" s="225">
        <f>ROUND(I281*H281,2)</f>
        <v>0</v>
      </c>
      <c r="K281" s="221" t="s">
        <v>158</v>
      </c>
      <c r="L281" s="44"/>
      <c r="M281" s="226" t="s">
        <v>19</v>
      </c>
      <c r="N281" s="227" t="s">
        <v>40</v>
      </c>
      <c r="O281" s="84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7" t="s">
        <v>160</v>
      </c>
      <c r="AT281" s="217" t="s">
        <v>162</v>
      </c>
      <c r="AU281" s="217" t="s">
        <v>76</v>
      </c>
      <c r="AY281" s="17" t="s">
        <v>153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7" t="s">
        <v>76</v>
      </c>
      <c r="BK281" s="218">
        <f>ROUND(I281*H281,2)</f>
        <v>0</v>
      </c>
      <c r="BL281" s="17" t="s">
        <v>160</v>
      </c>
      <c r="BM281" s="217" t="s">
        <v>1078</v>
      </c>
    </row>
    <row r="282" s="2" customFormat="1">
      <c r="A282" s="38"/>
      <c r="B282" s="39"/>
      <c r="C282" s="219" t="s">
        <v>1079</v>
      </c>
      <c r="D282" s="219" t="s">
        <v>162</v>
      </c>
      <c r="E282" s="220" t="s">
        <v>1080</v>
      </c>
      <c r="F282" s="221" t="s">
        <v>1081</v>
      </c>
      <c r="G282" s="222" t="s">
        <v>169</v>
      </c>
      <c r="H282" s="223">
        <v>12</v>
      </c>
      <c r="I282" s="224"/>
      <c r="J282" s="225">
        <f>ROUND(I282*H282,2)</f>
        <v>0</v>
      </c>
      <c r="K282" s="221" t="s">
        <v>158</v>
      </c>
      <c r="L282" s="44"/>
      <c r="M282" s="226" t="s">
        <v>19</v>
      </c>
      <c r="N282" s="227" t="s">
        <v>40</v>
      </c>
      <c r="O282" s="84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7" t="s">
        <v>160</v>
      </c>
      <c r="AT282" s="217" t="s">
        <v>162</v>
      </c>
      <c r="AU282" s="217" t="s">
        <v>76</v>
      </c>
      <c r="AY282" s="17" t="s">
        <v>153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7" t="s">
        <v>76</v>
      </c>
      <c r="BK282" s="218">
        <f>ROUND(I282*H282,2)</f>
        <v>0</v>
      </c>
      <c r="BL282" s="17" t="s">
        <v>160</v>
      </c>
      <c r="BM282" s="217" t="s">
        <v>1082</v>
      </c>
    </row>
    <row r="283" s="2" customFormat="1">
      <c r="A283" s="38"/>
      <c r="B283" s="39"/>
      <c r="C283" s="219" t="s">
        <v>1083</v>
      </c>
      <c r="D283" s="219" t="s">
        <v>162</v>
      </c>
      <c r="E283" s="220" t="s">
        <v>416</v>
      </c>
      <c r="F283" s="221" t="s">
        <v>417</v>
      </c>
      <c r="G283" s="222" t="s">
        <v>169</v>
      </c>
      <c r="H283" s="223">
        <v>9</v>
      </c>
      <c r="I283" s="224"/>
      <c r="J283" s="225">
        <f>ROUND(I283*H283,2)</f>
        <v>0</v>
      </c>
      <c r="K283" s="221" t="s">
        <v>158</v>
      </c>
      <c r="L283" s="44"/>
      <c r="M283" s="226" t="s">
        <v>19</v>
      </c>
      <c r="N283" s="227" t="s">
        <v>40</v>
      </c>
      <c r="O283" s="84"/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7" t="s">
        <v>160</v>
      </c>
      <c r="AT283" s="217" t="s">
        <v>162</v>
      </c>
      <c r="AU283" s="217" t="s">
        <v>76</v>
      </c>
      <c r="AY283" s="17" t="s">
        <v>153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7" t="s">
        <v>76</v>
      </c>
      <c r="BK283" s="218">
        <f>ROUND(I283*H283,2)</f>
        <v>0</v>
      </c>
      <c r="BL283" s="17" t="s">
        <v>160</v>
      </c>
      <c r="BM283" s="217" t="s">
        <v>1084</v>
      </c>
    </row>
    <row r="284" s="2" customFormat="1" ht="16.5" customHeight="1">
      <c r="A284" s="38"/>
      <c r="B284" s="39"/>
      <c r="C284" s="219" t="s">
        <v>1085</v>
      </c>
      <c r="D284" s="219" t="s">
        <v>162</v>
      </c>
      <c r="E284" s="220" t="s">
        <v>1086</v>
      </c>
      <c r="F284" s="221" t="s">
        <v>1087</v>
      </c>
      <c r="G284" s="222" t="s">
        <v>390</v>
      </c>
      <c r="H284" s="223">
        <v>40</v>
      </c>
      <c r="I284" s="224"/>
      <c r="J284" s="225">
        <f>ROUND(I284*H284,2)</f>
        <v>0</v>
      </c>
      <c r="K284" s="221" t="s">
        <v>158</v>
      </c>
      <c r="L284" s="44"/>
      <c r="M284" s="226" t="s">
        <v>19</v>
      </c>
      <c r="N284" s="227" t="s">
        <v>40</v>
      </c>
      <c r="O284" s="84"/>
      <c r="P284" s="215">
        <f>O284*H284</f>
        <v>0</v>
      </c>
      <c r="Q284" s="215">
        <v>0</v>
      </c>
      <c r="R284" s="215">
        <f>Q284*H284</f>
        <v>0</v>
      </c>
      <c r="S284" s="215">
        <v>0</v>
      </c>
      <c r="T284" s="21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17" t="s">
        <v>160</v>
      </c>
      <c r="AT284" s="217" t="s">
        <v>162</v>
      </c>
      <c r="AU284" s="217" t="s">
        <v>76</v>
      </c>
      <c r="AY284" s="17" t="s">
        <v>153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7" t="s">
        <v>76</v>
      </c>
      <c r="BK284" s="218">
        <f>ROUND(I284*H284,2)</f>
        <v>0</v>
      </c>
      <c r="BL284" s="17" t="s">
        <v>160</v>
      </c>
      <c r="BM284" s="217" t="s">
        <v>1088</v>
      </c>
    </row>
    <row r="285" s="2" customFormat="1">
      <c r="A285" s="38"/>
      <c r="B285" s="39"/>
      <c r="C285" s="219" t="s">
        <v>1089</v>
      </c>
      <c r="D285" s="219" t="s">
        <v>162</v>
      </c>
      <c r="E285" s="220" t="s">
        <v>1090</v>
      </c>
      <c r="F285" s="221" t="s">
        <v>1091</v>
      </c>
      <c r="G285" s="222" t="s">
        <v>169</v>
      </c>
      <c r="H285" s="223">
        <v>1</v>
      </c>
      <c r="I285" s="224"/>
      <c r="J285" s="225">
        <f>ROUND(I285*H285,2)</f>
        <v>0</v>
      </c>
      <c r="K285" s="221" t="s">
        <v>158</v>
      </c>
      <c r="L285" s="44"/>
      <c r="M285" s="226" t="s">
        <v>19</v>
      </c>
      <c r="N285" s="227" t="s">
        <v>40</v>
      </c>
      <c r="O285" s="84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7" t="s">
        <v>160</v>
      </c>
      <c r="AT285" s="217" t="s">
        <v>162</v>
      </c>
      <c r="AU285" s="217" t="s">
        <v>76</v>
      </c>
      <c r="AY285" s="17" t="s">
        <v>153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7" t="s">
        <v>76</v>
      </c>
      <c r="BK285" s="218">
        <f>ROUND(I285*H285,2)</f>
        <v>0</v>
      </c>
      <c r="BL285" s="17" t="s">
        <v>160</v>
      </c>
      <c r="BM285" s="217" t="s">
        <v>1092</v>
      </c>
    </row>
    <row r="286" s="2" customFormat="1">
      <c r="A286" s="38"/>
      <c r="B286" s="39"/>
      <c r="C286" s="219" t="s">
        <v>1093</v>
      </c>
      <c r="D286" s="219" t="s">
        <v>162</v>
      </c>
      <c r="E286" s="220" t="s">
        <v>1094</v>
      </c>
      <c r="F286" s="221" t="s">
        <v>1095</v>
      </c>
      <c r="G286" s="222" t="s">
        <v>169</v>
      </c>
      <c r="H286" s="223">
        <v>15</v>
      </c>
      <c r="I286" s="224"/>
      <c r="J286" s="225">
        <f>ROUND(I286*H286,2)</f>
        <v>0</v>
      </c>
      <c r="K286" s="221" t="s">
        <v>158</v>
      </c>
      <c r="L286" s="44"/>
      <c r="M286" s="226" t="s">
        <v>19</v>
      </c>
      <c r="N286" s="227" t="s">
        <v>40</v>
      </c>
      <c r="O286" s="84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7" t="s">
        <v>160</v>
      </c>
      <c r="AT286" s="217" t="s">
        <v>162</v>
      </c>
      <c r="AU286" s="217" t="s">
        <v>76</v>
      </c>
      <c r="AY286" s="17" t="s">
        <v>153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7" t="s">
        <v>76</v>
      </c>
      <c r="BK286" s="218">
        <f>ROUND(I286*H286,2)</f>
        <v>0</v>
      </c>
      <c r="BL286" s="17" t="s">
        <v>160</v>
      </c>
      <c r="BM286" s="217" t="s">
        <v>1096</v>
      </c>
    </row>
    <row r="287" s="2" customFormat="1">
      <c r="A287" s="38"/>
      <c r="B287" s="39"/>
      <c r="C287" s="219" t="s">
        <v>1097</v>
      </c>
      <c r="D287" s="219" t="s">
        <v>162</v>
      </c>
      <c r="E287" s="220" t="s">
        <v>1098</v>
      </c>
      <c r="F287" s="221" t="s">
        <v>1099</v>
      </c>
      <c r="G287" s="222" t="s">
        <v>169</v>
      </c>
      <c r="H287" s="223">
        <v>1</v>
      </c>
      <c r="I287" s="224"/>
      <c r="J287" s="225">
        <f>ROUND(I287*H287,2)</f>
        <v>0</v>
      </c>
      <c r="K287" s="221" t="s">
        <v>158</v>
      </c>
      <c r="L287" s="44"/>
      <c r="M287" s="226" t="s">
        <v>19</v>
      </c>
      <c r="N287" s="227" t="s">
        <v>40</v>
      </c>
      <c r="O287" s="84"/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17" t="s">
        <v>160</v>
      </c>
      <c r="AT287" s="217" t="s">
        <v>162</v>
      </c>
      <c r="AU287" s="217" t="s">
        <v>76</v>
      </c>
      <c r="AY287" s="17" t="s">
        <v>153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7" t="s">
        <v>76</v>
      </c>
      <c r="BK287" s="218">
        <f>ROUND(I287*H287,2)</f>
        <v>0</v>
      </c>
      <c r="BL287" s="17" t="s">
        <v>160</v>
      </c>
      <c r="BM287" s="217" t="s">
        <v>1100</v>
      </c>
    </row>
    <row r="288" s="2" customFormat="1">
      <c r="A288" s="38"/>
      <c r="B288" s="39"/>
      <c r="C288" s="219" t="s">
        <v>1101</v>
      </c>
      <c r="D288" s="219" t="s">
        <v>162</v>
      </c>
      <c r="E288" s="220" t="s">
        <v>1102</v>
      </c>
      <c r="F288" s="221" t="s">
        <v>1103</v>
      </c>
      <c r="G288" s="222" t="s">
        <v>169</v>
      </c>
      <c r="H288" s="223">
        <v>15</v>
      </c>
      <c r="I288" s="224"/>
      <c r="J288" s="225">
        <f>ROUND(I288*H288,2)</f>
        <v>0</v>
      </c>
      <c r="K288" s="221" t="s">
        <v>158</v>
      </c>
      <c r="L288" s="44"/>
      <c r="M288" s="226" t="s">
        <v>19</v>
      </c>
      <c r="N288" s="227" t="s">
        <v>40</v>
      </c>
      <c r="O288" s="84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7" t="s">
        <v>160</v>
      </c>
      <c r="AT288" s="217" t="s">
        <v>162</v>
      </c>
      <c r="AU288" s="217" t="s">
        <v>76</v>
      </c>
      <c r="AY288" s="17" t="s">
        <v>153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7" t="s">
        <v>76</v>
      </c>
      <c r="BK288" s="218">
        <f>ROUND(I288*H288,2)</f>
        <v>0</v>
      </c>
      <c r="BL288" s="17" t="s">
        <v>160</v>
      </c>
      <c r="BM288" s="217" t="s">
        <v>1104</v>
      </c>
    </row>
    <row r="289" s="2" customFormat="1">
      <c r="A289" s="38"/>
      <c r="B289" s="39"/>
      <c r="C289" s="219" t="s">
        <v>1105</v>
      </c>
      <c r="D289" s="219" t="s">
        <v>162</v>
      </c>
      <c r="E289" s="220" t="s">
        <v>1106</v>
      </c>
      <c r="F289" s="221" t="s">
        <v>1107</v>
      </c>
      <c r="G289" s="222" t="s">
        <v>169</v>
      </c>
      <c r="H289" s="223">
        <v>1</v>
      </c>
      <c r="I289" s="224"/>
      <c r="J289" s="225">
        <f>ROUND(I289*H289,2)</f>
        <v>0</v>
      </c>
      <c r="K289" s="221" t="s">
        <v>158</v>
      </c>
      <c r="L289" s="44"/>
      <c r="M289" s="226" t="s">
        <v>19</v>
      </c>
      <c r="N289" s="227" t="s">
        <v>40</v>
      </c>
      <c r="O289" s="84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17" t="s">
        <v>160</v>
      </c>
      <c r="AT289" s="217" t="s">
        <v>162</v>
      </c>
      <c r="AU289" s="217" t="s">
        <v>76</v>
      </c>
      <c r="AY289" s="17" t="s">
        <v>153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7" t="s">
        <v>76</v>
      </c>
      <c r="BK289" s="218">
        <f>ROUND(I289*H289,2)</f>
        <v>0</v>
      </c>
      <c r="BL289" s="17" t="s">
        <v>160</v>
      </c>
      <c r="BM289" s="217" t="s">
        <v>1108</v>
      </c>
    </row>
    <row r="290" s="2" customFormat="1" ht="55.5" customHeight="1">
      <c r="A290" s="38"/>
      <c r="B290" s="39"/>
      <c r="C290" s="219" t="s">
        <v>1109</v>
      </c>
      <c r="D290" s="219" t="s">
        <v>162</v>
      </c>
      <c r="E290" s="220" t="s">
        <v>1110</v>
      </c>
      <c r="F290" s="221" t="s">
        <v>1111</v>
      </c>
      <c r="G290" s="222" t="s">
        <v>169</v>
      </c>
      <c r="H290" s="223">
        <v>1</v>
      </c>
      <c r="I290" s="224"/>
      <c r="J290" s="225">
        <f>ROUND(I290*H290,2)</f>
        <v>0</v>
      </c>
      <c r="K290" s="221" t="s">
        <v>158</v>
      </c>
      <c r="L290" s="44"/>
      <c r="M290" s="226" t="s">
        <v>19</v>
      </c>
      <c r="N290" s="227" t="s">
        <v>40</v>
      </c>
      <c r="O290" s="84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7" t="s">
        <v>160</v>
      </c>
      <c r="AT290" s="217" t="s">
        <v>162</v>
      </c>
      <c r="AU290" s="217" t="s">
        <v>76</v>
      </c>
      <c r="AY290" s="17" t="s">
        <v>153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7" t="s">
        <v>76</v>
      </c>
      <c r="BK290" s="218">
        <f>ROUND(I290*H290,2)</f>
        <v>0</v>
      </c>
      <c r="BL290" s="17" t="s">
        <v>160</v>
      </c>
      <c r="BM290" s="217" t="s">
        <v>1112</v>
      </c>
    </row>
    <row r="291" s="2" customFormat="1" ht="21.75" customHeight="1">
      <c r="A291" s="38"/>
      <c r="B291" s="39"/>
      <c r="C291" s="219" t="s">
        <v>1113</v>
      </c>
      <c r="D291" s="219" t="s">
        <v>162</v>
      </c>
      <c r="E291" s="220" t="s">
        <v>1114</v>
      </c>
      <c r="F291" s="221" t="s">
        <v>1115</v>
      </c>
      <c r="G291" s="222" t="s">
        <v>169</v>
      </c>
      <c r="H291" s="223">
        <v>5</v>
      </c>
      <c r="I291" s="224"/>
      <c r="J291" s="225">
        <f>ROUND(I291*H291,2)</f>
        <v>0</v>
      </c>
      <c r="K291" s="221" t="s">
        <v>158</v>
      </c>
      <c r="L291" s="44"/>
      <c r="M291" s="226" t="s">
        <v>19</v>
      </c>
      <c r="N291" s="227" t="s">
        <v>40</v>
      </c>
      <c r="O291" s="84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7" t="s">
        <v>160</v>
      </c>
      <c r="AT291" s="217" t="s">
        <v>162</v>
      </c>
      <c r="AU291" s="217" t="s">
        <v>76</v>
      </c>
      <c r="AY291" s="17" t="s">
        <v>153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7" t="s">
        <v>76</v>
      </c>
      <c r="BK291" s="218">
        <f>ROUND(I291*H291,2)</f>
        <v>0</v>
      </c>
      <c r="BL291" s="17" t="s">
        <v>160</v>
      </c>
      <c r="BM291" s="217" t="s">
        <v>1116</v>
      </c>
    </row>
    <row r="292" s="2" customFormat="1">
      <c r="A292" s="38"/>
      <c r="B292" s="39"/>
      <c r="C292" s="219" t="s">
        <v>1117</v>
      </c>
      <c r="D292" s="219" t="s">
        <v>162</v>
      </c>
      <c r="E292" s="220" t="s">
        <v>431</v>
      </c>
      <c r="F292" s="221" t="s">
        <v>432</v>
      </c>
      <c r="G292" s="222" t="s">
        <v>169</v>
      </c>
      <c r="H292" s="223">
        <v>1</v>
      </c>
      <c r="I292" s="224"/>
      <c r="J292" s="225">
        <f>ROUND(I292*H292,2)</f>
        <v>0</v>
      </c>
      <c r="K292" s="221" t="s">
        <v>158</v>
      </c>
      <c r="L292" s="44"/>
      <c r="M292" s="226" t="s">
        <v>19</v>
      </c>
      <c r="N292" s="227" t="s">
        <v>40</v>
      </c>
      <c r="O292" s="84"/>
      <c r="P292" s="215">
        <f>O292*H292</f>
        <v>0</v>
      </c>
      <c r="Q292" s="215">
        <v>0</v>
      </c>
      <c r="R292" s="215">
        <f>Q292*H292</f>
        <v>0</v>
      </c>
      <c r="S292" s="215">
        <v>0</v>
      </c>
      <c r="T292" s="21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17" t="s">
        <v>160</v>
      </c>
      <c r="AT292" s="217" t="s">
        <v>162</v>
      </c>
      <c r="AU292" s="217" t="s">
        <v>76</v>
      </c>
      <c r="AY292" s="17" t="s">
        <v>153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7" t="s">
        <v>76</v>
      </c>
      <c r="BK292" s="218">
        <f>ROUND(I292*H292,2)</f>
        <v>0</v>
      </c>
      <c r="BL292" s="17" t="s">
        <v>160</v>
      </c>
      <c r="BM292" s="217" t="s">
        <v>1118</v>
      </c>
    </row>
    <row r="293" s="2" customFormat="1">
      <c r="A293" s="38"/>
      <c r="B293" s="39"/>
      <c r="C293" s="219" t="s">
        <v>1119</v>
      </c>
      <c r="D293" s="219" t="s">
        <v>162</v>
      </c>
      <c r="E293" s="220" t="s">
        <v>1120</v>
      </c>
      <c r="F293" s="221" t="s">
        <v>1121</v>
      </c>
      <c r="G293" s="222" t="s">
        <v>169</v>
      </c>
      <c r="H293" s="223">
        <v>6</v>
      </c>
      <c r="I293" s="224"/>
      <c r="J293" s="225">
        <f>ROUND(I293*H293,2)</f>
        <v>0</v>
      </c>
      <c r="K293" s="221" t="s">
        <v>158</v>
      </c>
      <c r="L293" s="44"/>
      <c r="M293" s="226" t="s">
        <v>19</v>
      </c>
      <c r="N293" s="227" t="s">
        <v>40</v>
      </c>
      <c r="O293" s="84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7" t="s">
        <v>160</v>
      </c>
      <c r="AT293" s="217" t="s">
        <v>162</v>
      </c>
      <c r="AU293" s="217" t="s">
        <v>76</v>
      </c>
      <c r="AY293" s="17" t="s">
        <v>153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7" t="s">
        <v>76</v>
      </c>
      <c r="BK293" s="218">
        <f>ROUND(I293*H293,2)</f>
        <v>0</v>
      </c>
      <c r="BL293" s="17" t="s">
        <v>160</v>
      </c>
      <c r="BM293" s="217" t="s">
        <v>1122</v>
      </c>
    </row>
    <row r="294" s="2" customFormat="1">
      <c r="A294" s="38"/>
      <c r="B294" s="39"/>
      <c r="C294" s="40"/>
      <c r="D294" s="228" t="s">
        <v>313</v>
      </c>
      <c r="E294" s="40"/>
      <c r="F294" s="229" t="s">
        <v>1123</v>
      </c>
      <c r="G294" s="40"/>
      <c r="H294" s="40"/>
      <c r="I294" s="230"/>
      <c r="J294" s="40"/>
      <c r="K294" s="40"/>
      <c r="L294" s="44"/>
      <c r="M294" s="231"/>
      <c r="N294" s="232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313</v>
      </c>
      <c r="AU294" s="17" t="s">
        <v>76</v>
      </c>
    </row>
    <row r="295" s="2" customFormat="1" ht="16.5" customHeight="1">
      <c r="A295" s="38"/>
      <c r="B295" s="39"/>
      <c r="C295" s="219" t="s">
        <v>1124</v>
      </c>
      <c r="D295" s="219" t="s">
        <v>162</v>
      </c>
      <c r="E295" s="220" t="s">
        <v>1125</v>
      </c>
      <c r="F295" s="221" t="s">
        <v>1126</v>
      </c>
      <c r="G295" s="222" t="s">
        <v>169</v>
      </c>
      <c r="H295" s="223">
        <v>1</v>
      </c>
      <c r="I295" s="224"/>
      <c r="J295" s="225">
        <f>ROUND(I295*H295,2)</f>
        <v>0</v>
      </c>
      <c r="K295" s="221" t="s">
        <v>158</v>
      </c>
      <c r="L295" s="44"/>
      <c r="M295" s="226" t="s">
        <v>19</v>
      </c>
      <c r="N295" s="227" t="s">
        <v>40</v>
      </c>
      <c r="O295" s="84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17" t="s">
        <v>160</v>
      </c>
      <c r="AT295" s="217" t="s">
        <v>162</v>
      </c>
      <c r="AU295" s="217" t="s">
        <v>76</v>
      </c>
      <c r="AY295" s="17" t="s">
        <v>153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7" t="s">
        <v>76</v>
      </c>
      <c r="BK295" s="218">
        <f>ROUND(I295*H295,2)</f>
        <v>0</v>
      </c>
      <c r="BL295" s="17" t="s">
        <v>160</v>
      </c>
      <c r="BM295" s="217" t="s">
        <v>1127</v>
      </c>
    </row>
    <row r="296" s="2" customFormat="1">
      <c r="A296" s="38"/>
      <c r="B296" s="39"/>
      <c r="C296" s="40"/>
      <c r="D296" s="228" t="s">
        <v>313</v>
      </c>
      <c r="E296" s="40"/>
      <c r="F296" s="229" t="s">
        <v>1128</v>
      </c>
      <c r="G296" s="40"/>
      <c r="H296" s="40"/>
      <c r="I296" s="230"/>
      <c r="J296" s="40"/>
      <c r="K296" s="40"/>
      <c r="L296" s="44"/>
      <c r="M296" s="231"/>
      <c r="N296" s="232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313</v>
      </c>
      <c r="AU296" s="17" t="s">
        <v>76</v>
      </c>
    </row>
    <row r="297" s="11" customFormat="1" ht="25.92" customHeight="1">
      <c r="A297" s="11"/>
      <c r="B297" s="191"/>
      <c r="C297" s="192"/>
      <c r="D297" s="193" t="s">
        <v>68</v>
      </c>
      <c r="E297" s="194" t="s">
        <v>450</v>
      </c>
      <c r="F297" s="194" t="s">
        <v>451</v>
      </c>
      <c r="G297" s="192"/>
      <c r="H297" s="192"/>
      <c r="I297" s="195"/>
      <c r="J297" s="196">
        <f>BK297</f>
        <v>0</v>
      </c>
      <c r="K297" s="192"/>
      <c r="L297" s="197"/>
      <c r="M297" s="198"/>
      <c r="N297" s="199"/>
      <c r="O297" s="199"/>
      <c r="P297" s="200">
        <f>SUM(P298:P301)</f>
        <v>0</v>
      </c>
      <c r="Q297" s="199"/>
      <c r="R297" s="200">
        <f>SUM(R298:R301)</f>
        <v>0</v>
      </c>
      <c r="S297" s="199"/>
      <c r="T297" s="201">
        <f>SUM(T298:T301)</f>
        <v>0</v>
      </c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R297" s="202" t="s">
        <v>76</v>
      </c>
      <c r="AT297" s="203" t="s">
        <v>68</v>
      </c>
      <c r="AU297" s="203" t="s">
        <v>69</v>
      </c>
      <c r="AY297" s="202" t="s">
        <v>153</v>
      </c>
      <c r="BK297" s="204">
        <f>SUM(BK298:BK301)</f>
        <v>0</v>
      </c>
    </row>
    <row r="298" s="2" customFormat="1" ht="66.75" customHeight="1">
      <c r="A298" s="38"/>
      <c r="B298" s="39"/>
      <c r="C298" s="219" t="s">
        <v>1129</v>
      </c>
      <c r="D298" s="219" t="s">
        <v>162</v>
      </c>
      <c r="E298" s="220" t="s">
        <v>453</v>
      </c>
      <c r="F298" s="221" t="s">
        <v>454</v>
      </c>
      <c r="G298" s="222" t="s">
        <v>455</v>
      </c>
      <c r="H298" s="223">
        <v>30</v>
      </c>
      <c r="I298" s="224"/>
      <c r="J298" s="225">
        <f>ROUND(I298*H298,2)</f>
        <v>0</v>
      </c>
      <c r="K298" s="221" t="s">
        <v>158</v>
      </c>
      <c r="L298" s="44"/>
      <c r="M298" s="226" t="s">
        <v>19</v>
      </c>
      <c r="N298" s="227" t="s">
        <v>40</v>
      </c>
      <c r="O298" s="84"/>
      <c r="P298" s="215">
        <f>O298*H298</f>
        <v>0</v>
      </c>
      <c r="Q298" s="215">
        <v>0</v>
      </c>
      <c r="R298" s="215">
        <f>Q298*H298</f>
        <v>0</v>
      </c>
      <c r="S298" s="215">
        <v>0</v>
      </c>
      <c r="T298" s="21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17" t="s">
        <v>199</v>
      </c>
      <c r="AT298" s="217" t="s">
        <v>162</v>
      </c>
      <c r="AU298" s="217" t="s">
        <v>76</v>
      </c>
      <c r="AY298" s="17" t="s">
        <v>153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7" t="s">
        <v>76</v>
      </c>
      <c r="BK298" s="218">
        <f>ROUND(I298*H298,2)</f>
        <v>0</v>
      </c>
      <c r="BL298" s="17" t="s">
        <v>199</v>
      </c>
      <c r="BM298" s="217" t="s">
        <v>1130</v>
      </c>
    </row>
    <row r="299" s="2" customFormat="1">
      <c r="A299" s="38"/>
      <c r="B299" s="39"/>
      <c r="C299" s="40"/>
      <c r="D299" s="228" t="s">
        <v>313</v>
      </c>
      <c r="E299" s="40"/>
      <c r="F299" s="229" t="s">
        <v>457</v>
      </c>
      <c r="G299" s="40"/>
      <c r="H299" s="40"/>
      <c r="I299" s="230"/>
      <c r="J299" s="40"/>
      <c r="K299" s="40"/>
      <c r="L299" s="44"/>
      <c r="M299" s="231"/>
      <c r="N299" s="232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313</v>
      </c>
      <c r="AU299" s="17" t="s">
        <v>76</v>
      </c>
    </row>
    <row r="300" s="2" customFormat="1" ht="44.25" customHeight="1">
      <c r="A300" s="38"/>
      <c r="B300" s="39"/>
      <c r="C300" s="219" t="s">
        <v>1131</v>
      </c>
      <c r="D300" s="219" t="s">
        <v>162</v>
      </c>
      <c r="E300" s="220" t="s">
        <v>459</v>
      </c>
      <c r="F300" s="221" t="s">
        <v>460</v>
      </c>
      <c r="G300" s="222" t="s">
        <v>455</v>
      </c>
      <c r="H300" s="223">
        <v>20</v>
      </c>
      <c r="I300" s="224"/>
      <c r="J300" s="225">
        <f>ROUND(I300*H300,2)</f>
        <v>0</v>
      </c>
      <c r="K300" s="221" t="s">
        <v>158</v>
      </c>
      <c r="L300" s="44"/>
      <c r="M300" s="226" t="s">
        <v>19</v>
      </c>
      <c r="N300" s="227" t="s">
        <v>40</v>
      </c>
      <c r="O300" s="84"/>
      <c r="P300" s="215">
        <f>O300*H300</f>
        <v>0</v>
      </c>
      <c r="Q300" s="215">
        <v>0</v>
      </c>
      <c r="R300" s="215">
        <f>Q300*H300</f>
        <v>0</v>
      </c>
      <c r="S300" s="215">
        <v>0</v>
      </c>
      <c r="T300" s="21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17" t="s">
        <v>199</v>
      </c>
      <c r="AT300" s="217" t="s">
        <v>162</v>
      </c>
      <c r="AU300" s="217" t="s">
        <v>76</v>
      </c>
      <c r="AY300" s="17" t="s">
        <v>153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7" t="s">
        <v>76</v>
      </c>
      <c r="BK300" s="218">
        <f>ROUND(I300*H300,2)</f>
        <v>0</v>
      </c>
      <c r="BL300" s="17" t="s">
        <v>199</v>
      </c>
      <c r="BM300" s="217" t="s">
        <v>1132</v>
      </c>
    </row>
    <row r="301" s="2" customFormat="1" ht="44.25" customHeight="1">
      <c r="A301" s="38"/>
      <c r="B301" s="39"/>
      <c r="C301" s="219" t="s">
        <v>1133</v>
      </c>
      <c r="D301" s="219" t="s">
        <v>162</v>
      </c>
      <c r="E301" s="220" t="s">
        <v>463</v>
      </c>
      <c r="F301" s="221" t="s">
        <v>464</v>
      </c>
      <c r="G301" s="222" t="s">
        <v>169</v>
      </c>
      <c r="H301" s="223">
        <v>5</v>
      </c>
      <c r="I301" s="224"/>
      <c r="J301" s="225">
        <f>ROUND(I301*H301,2)</f>
        <v>0</v>
      </c>
      <c r="K301" s="221" t="s">
        <v>158</v>
      </c>
      <c r="L301" s="44"/>
      <c r="M301" s="233" t="s">
        <v>19</v>
      </c>
      <c r="N301" s="234" t="s">
        <v>40</v>
      </c>
      <c r="O301" s="235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17" t="s">
        <v>199</v>
      </c>
      <c r="AT301" s="217" t="s">
        <v>162</v>
      </c>
      <c r="AU301" s="217" t="s">
        <v>76</v>
      </c>
      <c r="AY301" s="17" t="s">
        <v>153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7" t="s">
        <v>76</v>
      </c>
      <c r="BK301" s="218">
        <f>ROUND(I301*H301,2)</f>
        <v>0</v>
      </c>
      <c r="BL301" s="17" t="s">
        <v>199</v>
      </c>
      <c r="BM301" s="217" t="s">
        <v>1134</v>
      </c>
    </row>
    <row r="302" s="2" customFormat="1" ht="6.96" customHeight="1">
      <c r="A302" s="38"/>
      <c r="B302" s="59"/>
      <c r="C302" s="60"/>
      <c r="D302" s="60"/>
      <c r="E302" s="60"/>
      <c r="F302" s="60"/>
      <c r="G302" s="60"/>
      <c r="H302" s="60"/>
      <c r="I302" s="60"/>
      <c r="J302" s="60"/>
      <c r="K302" s="60"/>
      <c r="L302" s="44"/>
      <c r="M302" s="38"/>
      <c r="O302" s="38"/>
      <c r="P302" s="38"/>
      <c r="Q302" s="38"/>
      <c r="R302" s="38"/>
      <c r="S302" s="38"/>
      <c r="T302" s="38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</row>
  </sheetData>
  <sheetProtection sheet="1" autoFilter="0" formatColumns="0" formatRows="0" objects="1" scenarios="1" spinCount="100000" saltValue="ohgCdqucscFhxtsDcfjm8/CsgERwGiFcfvODU/qtVwV41EhdCgPR0D117s/PnMz7Zs81LsSSRgPhpy9fZxuDgQ==" hashValue="LwOj1tI0mG4c78HVITPAgTkxkV4QfBuSdAya4LbXgz7g0nR9VeINROrcj98txPCdyI5VNdmP814CYiR392yWWA==" algorithmName="SHA-512" password="CC35"/>
  <autoFilter ref="C88:K30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126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zakázky'!K6</f>
        <v>Oprava zabezpečení a výstroje trati Nepomuk – Blatná</v>
      </c>
      <c r="F7" s="142"/>
      <c r="G7" s="142"/>
      <c r="H7" s="142"/>
      <c r="L7" s="20"/>
    </row>
    <row r="8" s="1" customFormat="1" ht="12" customHeight="1">
      <c r="B8" s="20"/>
      <c r="D8" s="142" t="s">
        <v>127</v>
      </c>
      <c r="L8" s="20"/>
    </row>
    <row r="9" s="2" customFormat="1" ht="16.5" customHeight="1">
      <c r="A9" s="38"/>
      <c r="B9" s="44"/>
      <c r="C9" s="38"/>
      <c r="D9" s="38"/>
      <c r="E9" s="143" t="s">
        <v>128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129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1135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zakázky'!AN8</f>
        <v>20. 1. 2021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zakázky'!AN10="","",'Rekapitulace zakázky'!AN10)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zakázky'!E11="","",'Rekapitulace zakázky'!E11)</f>
        <v xml:space="preserve"> </v>
      </c>
      <c r="F17" s="38"/>
      <c r="G17" s="38"/>
      <c r="H17" s="38"/>
      <c r="I17" s="142" t="s">
        <v>27</v>
      </c>
      <c r="J17" s="133" t="str">
        <f>IF('Rekapitulace zakázky'!AN11="","",'Rekapitulace zakázky'!AN11)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zakázky'!AN13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2" t="s">
        <v>27</v>
      </c>
      <c r="J20" s="33" t="str">
        <f>'Rekapitulace zakázky'!AN14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zakázky'!AN16="","",'Rekapitulace zakázky'!AN16)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2" t="s">
        <v>27</v>
      </c>
      <c r="J23" s="133" t="str">
        <f>IF('Rekapitulace zakázky'!AN17="","",'Rekapitulace zakázky'!AN17)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tr">
        <f>IF('Rekapitulace zakázky'!AN19="","",'Rekapitulace zakázky'!AN19)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zakázky'!E20="","",'Rekapitulace zakázky'!E20)</f>
        <v xml:space="preserve"> </v>
      </c>
      <c r="F26" s="38"/>
      <c r="G26" s="38"/>
      <c r="H26" s="38"/>
      <c r="I26" s="142" t="s">
        <v>27</v>
      </c>
      <c r="J26" s="133" t="str">
        <f>IF('Rekapitulace zakázky'!AN20="","",'Rekapitulace zakázky'!AN20)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33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35</v>
      </c>
      <c r="E32" s="38"/>
      <c r="F32" s="38"/>
      <c r="G32" s="38"/>
      <c r="H32" s="38"/>
      <c r="I32" s="38"/>
      <c r="J32" s="153">
        <f>ROUND(J89,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37</v>
      </c>
      <c r="G34" s="38"/>
      <c r="H34" s="38"/>
      <c r="I34" s="154" t="s">
        <v>36</v>
      </c>
      <c r="J34" s="154" t="s">
        <v>38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39</v>
      </c>
      <c r="E35" s="142" t="s">
        <v>40</v>
      </c>
      <c r="F35" s="156">
        <f>ROUND((SUM(BE89:BE212)),  2)</f>
        <v>0</v>
      </c>
      <c r="G35" s="38"/>
      <c r="H35" s="38"/>
      <c r="I35" s="157">
        <v>0.20999999999999999</v>
      </c>
      <c r="J35" s="156">
        <f>ROUND(((SUM(BE89:BE212))*I35),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41</v>
      </c>
      <c r="F36" s="156">
        <f>ROUND((SUM(BF89:BF212)),  2)</f>
        <v>0</v>
      </c>
      <c r="G36" s="38"/>
      <c r="H36" s="38"/>
      <c r="I36" s="157">
        <v>0.14999999999999999</v>
      </c>
      <c r="J36" s="156">
        <f>ROUND(((SUM(BF89:BF212))*I36),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56">
        <f>ROUND((SUM(BG89:BG212)),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43</v>
      </c>
      <c r="F38" s="156">
        <f>ROUND((SUM(BH89:BH212)),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44</v>
      </c>
      <c r="F39" s="156">
        <f>ROUND((SUM(BI89:BI212)),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45</v>
      </c>
      <c r="E41" s="160"/>
      <c r="F41" s="160"/>
      <c r="G41" s="161" t="s">
        <v>46</v>
      </c>
      <c r="H41" s="162" t="s">
        <v>47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131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zabezpečení a výstroje trati Nepomuk – Blatná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127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128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129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PS 01.4 - Dooplnění zařízení TZZ do nz Lnáře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20. 1. 2021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132</v>
      </c>
      <c r="D61" s="171"/>
      <c r="E61" s="171"/>
      <c r="F61" s="171"/>
      <c r="G61" s="171"/>
      <c r="H61" s="171"/>
      <c r="I61" s="171"/>
      <c r="J61" s="172" t="s">
        <v>133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67</v>
      </c>
      <c r="D63" s="40"/>
      <c r="E63" s="40"/>
      <c r="F63" s="40"/>
      <c r="G63" s="40"/>
      <c r="H63" s="40"/>
      <c r="I63" s="40"/>
      <c r="J63" s="102">
        <f>J89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134</v>
      </c>
    </row>
    <row r="64" s="9" customFormat="1" ht="24.96" customHeight="1">
      <c r="A64" s="9"/>
      <c r="B64" s="174"/>
      <c r="C64" s="175"/>
      <c r="D64" s="176" t="s">
        <v>135</v>
      </c>
      <c r="E64" s="177"/>
      <c r="F64" s="177"/>
      <c r="G64" s="177"/>
      <c r="H64" s="177"/>
      <c r="I64" s="177"/>
      <c r="J64" s="178">
        <f>J90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4"/>
      <c r="C65" s="175"/>
      <c r="D65" s="176" t="s">
        <v>136</v>
      </c>
      <c r="E65" s="177"/>
      <c r="F65" s="177"/>
      <c r="G65" s="177"/>
      <c r="H65" s="177"/>
      <c r="I65" s="177"/>
      <c r="J65" s="178">
        <f>J110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4"/>
      <c r="C66" s="175"/>
      <c r="D66" s="176" t="s">
        <v>137</v>
      </c>
      <c r="E66" s="177"/>
      <c r="F66" s="177"/>
      <c r="G66" s="177"/>
      <c r="H66" s="177"/>
      <c r="I66" s="177"/>
      <c r="J66" s="178">
        <f>J196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4"/>
      <c r="C67" s="175"/>
      <c r="D67" s="176" t="s">
        <v>138</v>
      </c>
      <c r="E67" s="177"/>
      <c r="F67" s="177"/>
      <c r="G67" s="177"/>
      <c r="H67" s="177"/>
      <c r="I67" s="177"/>
      <c r="J67" s="178">
        <f>J208</f>
        <v>0</v>
      </c>
      <c r="K67" s="175"/>
      <c r="L67" s="17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139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9" t="str">
        <f>E7</f>
        <v>Oprava zabezpečení a výstroje trati Nepomuk – Blatná</v>
      </c>
      <c r="F77" s="32"/>
      <c r="G77" s="32"/>
      <c r="H77" s="32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127</v>
      </c>
      <c r="D78" s="22"/>
      <c r="E78" s="22"/>
      <c r="F78" s="22"/>
      <c r="G78" s="22"/>
      <c r="H78" s="22"/>
      <c r="I78" s="22"/>
      <c r="J78" s="22"/>
      <c r="K78" s="22"/>
      <c r="L78" s="20"/>
    </row>
    <row r="79" s="2" customFormat="1" ht="16.5" customHeight="1">
      <c r="A79" s="38"/>
      <c r="B79" s="39"/>
      <c r="C79" s="40"/>
      <c r="D79" s="40"/>
      <c r="E79" s="169" t="s">
        <v>128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129</v>
      </c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E11</f>
        <v>PS 01.4 - Dooplnění zařízení TZZ do nz Lnáře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F14</f>
        <v xml:space="preserve"> </v>
      </c>
      <c r="G83" s="40"/>
      <c r="H83" s="40"/>
      <c r="I83" s="32" t="s">
        <v>23</v>
      </c>
      <c r="J83" s="72" t="str">
        <f>IF(J14="","",J14)</f>
        <v>20. 1. 2021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E17</f>
        <v xml:space="preserve"> </v>
      </c>
      <c r="G85" s="40"/>
      <c r="H85" s="40"/>
      <c r="I85" s="32" t="s">
        <v>30</v>
      </c>
      <c r="J85" s="36" t="str">
        <f>E23</f>
        <v xml:space="preserve"> 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28</v>
      </c>
      <c r="D86" s="40"/>
      <c r="E86" s="40"/>
      <c r="F86" s="27" t="str">
        <f>IF(E20="","",E20)</f>
        <v>Vyplň údaj</v>
      </c>
      <c r="G86" s="40"/>
      <c r="H86" s="40"/>
      <c r="I86" s="32" t="s">
        <v>32</v>
      </c>
      <c r="J86" s="36" t="str">
        <f>E26</f>
        <v xml:space="preserve"> 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0" customFormat="1" ht="29.28" customHeight="1">
      <c r="A88" s="180"/>
      <c r="B88" s="181"/>
      <c r="C88" s="182" t="s">
        <v>140</v>
      </c>
      <c r="D88" s="183" t="s">
        <v>54</v>
      </c>
      <c r="E88" s="183" t="s">
        <v>50</v>
      </c>
      <c r="F88" s="183" t="s">
        <v>51</v>
      </c>
      <c r="G88" s="183" t="s">
        <v>141</v>
      </c>
      <c r="H88" s="183" t="s">
        <v>142</v>
      </c>
      <c r="I88" s="183" t="s">
        <v>143</v>
      </c>
      <c r="J88" s="183" t="s">
        <v>133</v>
      </c>
      <c r="K88" s="184" t="s">
        <v>144</v>
      </c>
      <c r="L88" s="185"/>
      <c r="M88" s="92" t="s">
        <v>19</v>
      </c>
      <c r="N88" s="93" t="s">
        <v>39</v>
      </c>
      <c r="O88" s="93" t="s">
        <v>145</v>
      </c>
      <c r="P88" s="93" t="s">
        <v>146</v>
      </c>
      <c r="Q88" s="93" t="s">
        <v>147</v>
      </c>
      <c r="R88" s="93" t="s">
        <v>148</v>
      </c>
      <c r="S88" s="93" t="s">
        <v>149</v>
      </c>
      <c r="T88" s="94" t="s">
        <v>150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38"/>
      <c r="B89" s="39"/>
      <c r="C89" s="99" t="s">
        <v>151</v>
      </c>
      <c r="D89" s="40"/>
      <c r="E89" s="40"/>
      <c r="F89" s="40"/>
      <c r="G89" s="40"/>
      <c r="H89" s="40"/>
      <c r="I89" s="40"/>
      <c r="J89" s="186">
        <f>BK89</f>
        <v>0</v>
      </c>
      <c r="K89" s="40"/>
      <c r="L89" s="44"/>
      <c r="M89" s="95"/>
      <c r="N89" s="187"/>
      <c r="O89" s="96"/>
      <c r="P89" s="188">
        <f>P90+P110+P196+P208</f>
        <v>0</v>
      </c>
      <c r="Q89" s="96"/>
      <c r="R89" s="188">
        <f>R90+R110+R196+R208</f>
        <v>0</v>
      </c>
      <c r="S89" s="96"/>
      <c r="T89" s="189">
        <f>T90+T110+T196+T208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68</v>
      </c>
      <c r="AU89" s="17" t="s">
        <v>134</v>
      </c>
      <c r="BK89" s="190">
        <f>BK90+BK110+BK196+BK208</f>
        <v>0</v>
      </c>
    </row>
    <row r="90" s="11" customFormat="1" ht="25.92" customHeight="1">
      <c r="A90" s="11"/>
      <c r="B90" s="191"/>
      <c r="C90" s="192"/>
      <c r="D90" s="193" t="s">
        <v>68</v>
      </c>
      <c r="E90" s="194" t="s">
        <v>102</v>
      </c>
      <c r="F90" s="194" t="s">
        <v>152</v>
      </c>
      <c r="G90" s="192"/>
      <c r="H90" s="192"/>
      <c r="I90" s="195"/>
      <c r="J90" s="196">
        <f>BK90</f>
        <v>0</v>
      </c>
      <c r="K90" s="192"/>
      <c r="L90" s="197"/>
      <c r="M90" s="198"/>
      <c r="N90" s="199"/>
      <c r="O90" s="199"/>
      <c r="P90" s="200">
        <f>SUM(P91:P109)</f>
        <v>0</v>
      </c>
      <c r="Q90" s="199"/>
      <c r="R90" s="200">
        <f>SUM(R91:R109)</f>
        <v>0</v>
      </c>
      <c r="S90" s="199"/>
      <c r="T90" s="201">
        <f>SUM(T91:T109)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202" t="s">
        <v>76</v>
      </c>
      <c r="AT90" s="203" t="s">
        <v>68</v>
      </c>
      <c r="AU90" s="203" t="s">
        <v>69</v>
      </c>
      <c r="AY90" s="202" t="s">
        <v>153</v>
      </c>
      <c r="BK90" s="204">
        <f>SUM(BK91:BK109)</f>
        <v>0</v>
      </c>
    </row>
    <row r="91" s="2" customFormat="1" ht="21.75" customHeight="1">
      <c r="A91" s="38"/>
      <c r="B91" s="39"/>
      <c r="C91" s="205" t="s">
        <v>76</v>
      </c>
      <c r="D91" s="205" t="s">
        <v>154</v>
      </c>
      <c r="E91" s="206" t="s">
        <v>519</v>
      </c>
      <c r="F91" s="207" t="s">
        <v>520</v>
      </c>
      <c r="G91" s="208" t="s">
        <v>157</v>
      </c>
      <c r="H91" s="209">
        <v>160</v>
      </c>
      <c r="I91" s="210"/>
      <c r="J91" s="211">
        <f>ROUND(I91*H91,2)</f>
        <v>0</v>
      </c>
      <c r="K91" s="207" t="s">
        <v>158</v>
      </c>
      <c r="L91" s="212"/>
      <c r="M91" s="213" t="s">
        <v>19</v>
      </c>
      <c r="N91" s="214" t="s">
        <v>40</v>
      </c>
      <c r="O91" s="84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7" t="s">
        <v>177</v>
      </c>
      <c r="AT91" s="217" t="s">
        <v>154</v>
      </c>
      <c r="AU91" s="217" t="s">
        <v>76</v>
      </c>
      <c r="AY91" s="17" t="s">
        <v>153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7" t="s">
        <v>76</v>
      </c>
      <c r="BK91" s="218">
        <f>ROUND(I91*H91,2)</f>
        <v>0</v>
      </c>
      <c r="BL91" s="17" t="s">
        <v>177</v>
      </c>
      <c r="BM91" s="217" t="s">
        <v>1136</v>
      </c>
    </row>
    <row r="92" s="2" customFormat="1" ht="21.75" customHeight="1">
      <c r="A92" s="38"/>
      <c r="B92" s="39"/>
      <c r="C92" s="205" t="s">
        <v>78</v>
      </c>
      <c r="D92" s="205" t="s">
        <v>154</v>
      </c>
      <c r="E92" s="206" t="s">
        <v>522</v>
      </c>
      <c r="F92" s="207" t="s">
        <v>523</v>
      </c>
      <c r="G92" s="208" t="s">
        <v>157</v>
      </c>
      <c r="H92" s="209">
        <v>180</v>
      </c>
      <c r="I92" s="210"/>
      <c r="J92" s="211">
        <f>ROUND(I92*H92,2)</f>
        <v>0</v>
      </c>
      <c r="K92" s="207" t="s">
        <v>158</v>
      </c>
      <c r="L92" s="212"/>
      <c r="M92" s="213" t="s">
        <v>19</v>
      </c>
      <c r="N92" s="214" t="s">
        <v>40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177</v>
      </c>
      <c r="AT92" s="217" t="s">
        <v>154</v>
      </c>
      <c r="AU92" s="217" t="s">
        <v>76</v>
      </c>
      <c r="AY92" s="17" t="s">
        <v>153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76</v>
      </c>
      <c r="BK92" s="218">
        <f>ROUND(I92*H92,2)</f>
        <v>0</v>
      </c>
      <c r="BL92" s="17" t="s">
        <v>177</v>
      </c>
      <c r="BM92" s="217" t="s">
        <v>1137</v>
      </c>
    </row>
    <row r="93" s="2" customFormat="1" ht="21.75" customHeight="1">
      <c r="A93" s="38"/>
      <c r="B93" s="39"/>
      <c r="C93" s="205" t="s">
        <v>166</v>
      </c>
      <c r="D93" s="205" t="s">
        <v>154</v>
      </c>
      <c r="E93" s="206" t="s">
        <v>525</v>
      </c>
      <c r="F93" s="207" t="s">
        <v>526</v>
      </c>
      <c r="G93" s="208" t="s">
        <v>157</v>
      </c>
      <c r="H93" s="209">
        <v>30</v>
      </c>
      <c r="I93" s="210"/>
      <c r="J93" s="211">
        <f>ROUND(I93*H93,2)</f>
        <v>0</v>
      </c>
      <c r="K93" s="207" t="s">
        <v>158</v>
      </c>
      <c r="L93" s="212"/>
      <c r="M93" s="213" t="s">
        <v>19</v>
      </c>
      <c r="N93" s="214" t="s">
        <v>40</v>
      </c>
      <c r="O93" s="84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7" t="s">
        <v>177</v>
      </c>
      <c r="AT93" s="217" t="s">
        <v>154</v>
      </c>
      <c r="AU93" s="217" t="s">
        <v>76</v>
      </c>
      <c r="AY93" s="17" t="s">
        <v>153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7" t="s">
        <v>76</v>
      </c>
      <c r="BK93" s="218">
        <f>ROUND(I93*H93,2)</f>
        <v>0</v>
      </c>
      <c r="BL93" s="17" t="s">
        <v>177</v>
      </c>
      <c r="BM93" s="217" t="s">
        <v>1138</v>
      </c>
    </row>
    <row r="94" s="2" customFormat="1" ht="16.5" customHeight="1">
      <c r="A94" s="38"/>
      <c r="B94" s="39"/>
      <c r="C94" s="205" t="s">
        <v>160</v>
      </c>
      <c r="D94" s="205" t="s">
        <v>154</v>
      </c>
      <c r="E94" s="206" t="s">
        <v>528</v>
      </c>
      <c r="F94" s="207" t="s">
        <v>529</v>
      </c>
      <c r="G94" s="208" t="s">
        <v>157</v>
      </c>
      <c r="H94" s="209">
        <v>100</v>
      </c>
      <c r="I94" s="210"/>
      <c r="J94" s="211">
        <f>ROUND(I94*H94,2)</f>
        <v>0</v>
      </c>
      <c r="K94" s="207" t="s">
        <v>158</v>
      </c>
      <c r="L94" s="212"/>
      <c r="M94" s="213" t="s">
        <v>19</v>
      </c>
      <c r="N94" s="214" t="s">
        <v>40</v>
      </c>
      <c r="O94" s="84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177</v>
      </c>
      <c r="AT94" s="217" t="s">
        <v>154</v>
      </c>
      <c r="AU94" s="217" t="s">
        <v>76</v>
      </c>
      <c r="AY94" s="17" t="s">
        <v>153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76</v>
      </c>
      <c r="BK94" s="218">
        <f>ROUND(I94*H94,2)</f>
        <v>0</v>
      </c>
      <c r="BL94" s="17" t="s">
        <v>177</v>
      </c>
      <c r="BM94" s="217" t="s">
        <v>1139</v>
      </c>
    </row>
    <row r="95" s="2" customFormat="1" ht="16.5" customHeight="1">
      <c r="A95" s="38"/>
      <c r="B95" s="39"/>
      <c r="C95" s="205" t="s">
        <v>174</v>
      </c>
      <c r="D95" s="205" t="s">
        <v>154</v>
      </c>
      <c r="E95" s="206" t="s">
        <v>531</v>
      </c>
      <c r="F95" s="207" t="s">
        <v>532</v>
      </c>
      <c r="G95" s="208" t="s">
        <v>157</v>
      </c>
      <c r="H95" s="209">
        <v>300</v>
      </c>
      <c r="I95" s="210"/>
      <c r="J95" s="211">
        <f>ROUND(I95*H95,2)</f>
        <v>0</v>
      </c>
      <c r="K95" s="207" t="s">
        <v>158</v>
      </c>
      <c r="L95" s="212"/>
      <c r="M95" s="213" t="s">
        <v>19</v>
      </c>
      <c r="N95" s="214" t="s">
        <v>40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177</v>
      </c>
      <c r="AT95" s="217" t="s">
        <v>154</v>
      </c>
      <c r="AU95" s="217" t="s">
        <v>76</v>
      </c>
      <c r="AY95" s="17" t="s">
        <v>153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76</v>
      </c>
      <c r="BK95" s="218">
        <f>ROUND(I95*H95,2)</f>
        <v>0</v>
      </c>
      <c r="BL95" s="17" t="s">
        <v>177</v>
      </c>
      <c r="BM95" s="217" t="s">
        <v>1140</v>
      </c>
    </row>
    <row r="96" s="2" customFormat="1" ht="16.5" customHeight="1">
      <c r="A96" s="38"/>
      <c r="B96" s="39"/>
      <c r="C96" s="205" t="s">
        <v>179</v>
      </c>
      <c r="D96" s="205" t="s">
        <v>154</v>
      </c>
      <c r="E96" s="206" t="s">
        <v>1141</v>
      </c>
      <c r="F96" s="207" t="s">
        <v>1142</v>
      </c>
      <c r="G96" s="208" t="s">
        <v>157</v>
      </c>
      <c r="H96" s="209">
        <v>50</v>
      </c>
      <c r="I96" s="210"/>
      <c r="J96" s="211">
        <f>ROUND(I96*H96,2)</f>
        <v>0</v>
      </c>
      <c r="K96" s="207" t="s">
        <v>158</v>
      </c>
      <c r="L96" s="212"/>
      <c r="M96" s="213" t="s">
        <v>19</v>
      </c>
      <c r="N96" s="214" t="s">
        <v>40</v>
      </c>
      <c r="O96" s="8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177</v>
      </c>
      <c r="AT96" s="217" t="s">
        <v>154</v>
      </c>
      <c r="AU96" s="217" t="s">
        <v>76</v>
      </c>
      <c r="AY96" s="17" t="s">
        <v>153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76</v>
      </c>
      <c r="BK96" s="218">
        <f>ROUND(I96*H96,2)</f>
        <v>0</v>
      </c>
      <c r="BL96" s="17" t="s">
        <v>177</v>
      </c>
      <c r="BM96" s="217" t="s">
        <v>1143</v>
      </c>
    </row>
    <row r="97" s="2" customFormat="1" ht="21.75" customHeight="1">
      <c r="A97" s="38"/>
      <c r="B97" s="39"/>
      <c r="C97" s="205" t="s">
        <v>184</v>
      </c>
      <c r="D97" s="205" t="s">
        <v>154</v>
      </c>
      <c r="E97" s="206" t="s">
        <v>540</v>
      </c>
      <c r="F97" s="207" t="s">
        <v>541</v>
      </c>
      <c r="G97" s="208" t="s">
        <v>157</v>
      </c>
      <c r="H97" s="209">
        <v>50</v>
      </c>
      <c r="I97" s="210"/>
      <c r="J97" s="211">
        <f>ROUND(I97*H97,2)</f>
        <v>0</v>
      </c>
      <c r="K97" s="207" t="s">
        <v>158</v>
      </c>
      <c r="L97" s="212"/>
      <c r="M97" s="213" t="s">
        <v>19</v>
      </c>
      <c r="N97" s="214" t="s">
        <v>40</v>
      </c>
      <c r="O97" s="8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159</v>
      </c>
      <c r="AT97" s="217" t="s">
        <v>154</v>
      </c>
      <c r="AU97" s="217" t="s">
        <v>76</v>
      </c>
      <c r="AY97" s="17" t="s">
        <v>153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76</v>
      </c>
      <c r="BK97" s="218">
        <f>ROUND(I97*H97,2)</f>
        <v>0</v>
      </c>
      <c r="BL97" s="17" t="s">
        <v>160</v>
      </c>
      <c r="BM97" s="217" t="s">
        <v>1144</v>
      </c>
    </row>
    <row r="98" s="2" customFormat="1" ht="44.25" customHeight="1">
      <c r="A98" s="38"/>
      <c r="B98" s="39"/>
      <c r="C98" s="219" t="s">
        <v>159</v>
      </c>
      <c r="D98" s="219" t="s">
        <v>162</v>
      </c>
      <c r="E98" s="220" t="s">
        <v>573</v>
      </c>
      <c r="F98" s="221" t="s">
        <v>574</v>
      </c>
      <c r="G98" s="222" t="s">
        <v>169</v>
      </c>
      <c r="H98" s="223">
        <v>8</v>
      </c>
      <c r="I98" s="224"/>
      <c r="J98" s="225">
        <f>ROUND(I98*H98,2)</f>
        <v>0</v>
      </c>
      <c r="K98" s="221" t="s">
        <v>158</v>
      </c>
      <c r="L98" s="44"/>
      <c r="M98" s="226" t="s">
        <v>19</v>
      </c>
      <c r="N98" s="227" t="s">
        <v>40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182</v>
      </c>
      <c r="AT98" s="217" t="s">
        <v>162</v>
      </c>
      <c r="AU98" s="217" t="s">
        <v>76</v>
      </c>
      <c r="AY98" s="17" t="s">
        <v>153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76</v>
      </c>
      <c r="BK98" s="218">
        <f>ROUND(I98*H98,2)</f>
        <v>0</v>
      </c>
      <c r="BL98" s="17" t="s">
        <v>182</v>
      </c>
      <c r="BM98" s="217" t="s">
        <v>1145</v>
      </c>
    </row>
    <row r="99" s="2" customFormat="1" ht="16.5" customHeight="1">
      <c r="A99" s="38"/>
      <c r="B99" s="39"/>
      <c r="C99" s="205" t="s">
        <v>192</v>
      </c>
      <c r="D99" s="205" t="s">
        <v>154</v>
      </c>
      <c r="E99" s="206" t="s">
        <v>185</v>
      </c>
      <c r="F99" s="207" t="s">
        <v>186</v>
      </c>
      <c r="G99" s="208" t="s">
        <v>187</v>
      </c>
      <c r="H99" s="209">
        <v>1</v>
      </c>
      <c r="I99" s="210"/>
      <c r="J99" s="211">
        <f>ROUND(I99*H99,2)</f>
        <v>0</v>
      </c>
      <c r="K99" s="207" t="s">
        <v>158</v>
      </c>
      <c r="L99" s="212"/>
      <c r="M99" s="213" t="s">
        <v>19</v>
      </c>
      <c r="N99" s="214" t="s">
        <v>40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177</v>
      </c>
      <c r="AT99" s="217" t="s">
        <v>154</v>
      </c>
      <c r="AU99" s="217" t="s">
        <v>76</v>
      </c>
      <c r="AY99" s="17" t="s">
        <v>153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76</v>
      </c>
      <c r="BK99" s="218">
        <f>ROUND(I99*H99,2)</f>
        <v>0</v>
      </c>
      <c r="BL99" s="17" t="s">
        <v>177</v>
      </c>
      <c r="BM99" s="217" t="s">
        <v>1146</v>
      </c>
    </row>
    <row r="100" s="2" customFormat="1" ht="16.5" customHeight="1">
      <c r="A100" s="38"/>
      <c r="B100" s="39"/>
      <c r="C100" s="205" t="s">
        <v>196</v>
      </c>
      <c r="D100" s="205" t="s">
        <v>154</v>
      </c>
      <c r="E100" s="206" t="s">
        <v>189</v>
      </c>
      <c r="F100" s="207" t="s">
        <v>190</v>
      </c>
      <c r="G100" s="208" t="s">
        <v>157</v>
      </c>
      <c r="H100" s="209">
        <v>250</v>
      </c>
      <c r="I100" s="210"/>
      <c r="J100" s="211">
        <f>ROUND(I100*H100,2)</f>
        <v>0</v>
      </c>
      <c r="K100" s="207" t="s">
        <v>158</v>
      </c>
      <c r="L100" s="212"/>
      <c r="M100" s="213" t="s">
        <v>19</v>
      </c>
      <c r="N100" s="214" t="s">
        <v>40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177</v>
      </c>
      <c r="AT100" s="217" t="s">
        <v>154</v>
      </c>
      <c r="AU100" s="217" t="s">
        <v>76</v>
      </c>
      <c r="AY100" s="17" t="s">
        <v>153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76</v>
      </c>
      <c r="BK100" s="218">
        <f>ROUND(I100*H100,2)</f>
        <v>0</v>
      </c>
      <c r="BL100" s="17" t="s">
        <v>177</v>
      </c>
      <c r="BM100" s="217" t="s">
        <v>1147</v>
      </c>
    </row>
    <row r="101" s="2" customFormat="1" ht="16.5" customHeight="1">
      <c r="A101" s="38"/>
      <c r="B101" s="39"/>
      <c r="C101" s="219" t="s">
        <v>201</v>
      </c>
      <c r="D101" s="219" t="s">
        <v>162</v>
      </c>
      <c r="E101" s="220" t="s">
        <v>546</v>
      </c>
      <c r="F101" s="221" t="s">
        <v>547</v>
      </c>
      <c r="G101" s="222" t="s">
        <v>157</v>
      </c>
      <c r="H101" s="223">
        <v>250</v>
      </c>
      <c r="I101" s="224"/>
      <c r="J101" s="225">
        <f>ROUND(I101*H101,2)</f>
        <v>0</v>
      </c>
      <c r="K101" s="221" t="s">
        <v>158</v>
      </c>
      <c r="L101" s="44"/>
      <c r="M101" s="226" t="s">
        <v>19</v>
      </c>
      <c r="N101" s="227" t="s">
        <v>40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160</v>
      </c>
      <c r="AT101" s="217" t="s">
        <v>162</v>
      </c>
      <c r="AU101" s="217" t="s">
        <v>76</v>
      </c>
      <c r="AY101" s="17" t="s">
        <v>153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76</v>
      </c>
      <c r="BK101" s="218">
        <f>ROUND(I101*H101,2)</f>
        <v>0</v>
      </c>
      <c r="BL101" s="17" t="s">
        <v>160</v>
      </c>
      <c r="BM101" s="217" t="s">
        <v>1148</v>
      </c>
    </row>
    <row r="102" s="2" customFormat="1" ht="16.5" customHeight="1">
      <c r="A102" s="38"/>
      <c r="B102" s="39"/>
      <c r="C102" s="205" t="s">
        <v>205</v>
      </c>
      <c r="D102" s="205" t="s">
        <v>154</v>
      </c>
      <c r="E102" s="206" t="s">
        <v>567</v>
      </c>
      <c r="F102" s="207" t="s">
        <v>568</v>
      </c>
      <c r="G102" s="208" t="s">
        <v>169</v>
      </c>
      <c r="H102" s="209">
        <v>2</v>
      </c>
      <c r="I102" s="210"/>
      <c r="J102" s="211">
        <f>ROUND(I102*H102,2)</f>
        <v>0</v>
      </c>
      <c r="K102" s="207" t="s">
        <v>158</v>
      </c>
      <c r="L102" s="212"/>
      <c r="M102" s="213" t="s">
        <v>19</v>
      </c>
      <c r="N102" s="214" t="s">
        <v>40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177</v>
      </c>
      <c r="AT102" s="217" t="s">
        <v>154</v>
      </c>
      <c r="AU102" s="217" t="s">
        <v>76</v>
      </c>
      <c r="AY102" s="17" t="s">
        <v>153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76</v>
      </c>
      <c r="BK102" s="218">
        <f>ROUND(I102*H102,2)</f>
        <v>0</v>
      </c>
      <c r="BL102" s="17" t="s">
        <v>177</v>
      </c>
      <c r="BM102" s="217" t="s">
        <v>1149</v>
      </c>
    </row>
    <row r="103" s="2" customFormat="1">
      <c r="A103" s="38"/>
      <c r="B103" s="39"/>
      <c r="C103" s="205" t="s">
        <v>209</v>
      </c>
      <c r="D103" s="205" t="s">
        <v>154</v>
      </c>
      <c r="E103" s="206" t="s">
        <v>570</v>
      </c>
      <c r="F103" s="207" t="s">
        <v>571</v>
      </c>
      <c r="G103" s="208" t="s">
        <v>169</v>
      </c>
      <c r="H103" s="209">
        <v>2</v>
      </c>
      <c r="I103" s="210"/>
      <c r="J103" s="211">
        <f>ROUND(I103*H103,2)</f>
        <v>0</v>
      </c>
      <c r="K103" s="207" t="s">
        <v>158</v>
      </c>
      <c r="L103" s="212"/>
      <c r="M103" s="213" t="s">
        <v>19</v>
      </c>
      <c r="N103" s="214" t="s">
        <v>40</v>
      </c>
      <c r="O103" s="8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177</v>
      </c>
      <c r="AT103" s="217" t="s">
        <v>154</v>
      </c>
      <c r="AU103" s="217" t="s">
        <v>76</v>
      </c>
      <c r="AY103" s="17" t="s">
        <v>153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76</v>
      </c>
      <c r="BK103" s="218">
        <f>ROUND(I103*H103,2)</f>
        <v>0</v>
      </c>
      <c r="BL103" s="17" t="s">
        <v>177</v>
      </c>
      <c r="BM103" s="217" t="s">
        <v>1150</v>
      </c>
    </row>
    <row r="104" s="2" customFormat="1">
      <c r="A104" s="38"/>
      <c r="B104" s="39"/>
      <c r="C104" s="219" t="s">
        <v>213</v>
      </c>
      <c r="D104" s="219" t="s">
        <v>162</v>
      </c>
      <c r="E104" s="220" t="s">
        <v>549</v>
      </c>
      <c r="F104" s="221" t="s">
        <v>550</v>
      </c>
      <c r="G104" s="222" t="s">
        <v>157</v>
      </c>
      <c r="H104" s="223">
        <v>100</v>
      </c>
      <c r="I104" s="224"/>
      <c r="J104" s="225">
        <f>ROUND(I104*H104,2)</f>
        <v>0</v>
      </c>
      <c r="K104" s="221" t="s">
        <v>158</v>
      </c>
      <c r="L104" s="44"/>
      <c r="M104" s="226" t="s">
        <v>19</v>
      </c>
      <c r="N104" s="227" t="s">
        <v>40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160</v>
      </c>
      <c r="AT104" s="217" t="s">
        <v>162</v>
      </c>
      <c r="AU104" s="217" t="s">
        <v>76</v>
      </c>
      <c r="AY104" s="17" t="s">
        <v>153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76</v>
      </c>
      <c r="BK104" s="218">
        <f>ROUND(I104*H104,2)</f>
        <v>0</v>
      </c>
      <c r="BL104" s="17" t="s">
        <v>160</v>
      </c>
      <c r="BM104" s="217" t="s">
        <v>1151</v>
      </c>
    </row>
    <row r="105" s="2" customFormat="1" ht="55.5" customHeight="1">
      <c r="A105" s="38"/>
      <c r="B105" s="39"/>
      <c r="C105" s="219" t="s">
        <v>8</v>
      </c>
      <c r="D105" s="219" t="s">
        <v>162</v>
      </c>
      <c r="E105" s="220" t="s">
        <v>552</v>
      </c>
      <c r="F105" s="221" t="s">
        <v>553</v>
      </c>
      <c r="G105" s="222" t="s">
        <v>157</v>
      </c>
      <c r="H105" s="223">
        <v>340</v>
      </c>
      <c r="I105" s="224"/>
      <c r="J105" s="225">
        <f>ROUND(I105*H105,2)</f>
        <v>0</v>
      </c>
      <c r="K105" s="221" t="s">
        <v>158</v>
      </c>
      <c r="L105" s="44"/>
      <c r="M105" s="226" t="s">
        <v>19</v>
      </c>
      <c r="N105" s="227" t="s">
        <v>40</v>
      </c>
      <c r="O105" s="84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7" t="s">
        <v>160</v>
      </c>
      <c r="AT105" s="217" t="s">
        <v>162</v>
      </c>
      <c r="AU105" s="217" t="s">
        <v>76</v>
      </c>
      <c r="AY105" s="17" t="s">
        <v>153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7" t="s">
        <v>76</v>
      </c>
      <c r="BK105" s="218">
        <f>ROUND(I105*H105,2)</f>
        <v>0</v>
      </c>
      <c r="BL105" s="17" t="s">
        <v>160</v>
      </c>
      <c r="BM105" s="217" t="s">
        <v>1152</v>
      </c>
    </row>
    <row r="106" s="2" customFormat="1" ht="55.5" customHeight="1">
      <c r="A106" s="38"/>
      <c r="B106" s="39"/>
      <c r="C106" s="219" t="s">
        <v>220</v>
      </c>
      <c r="D106" s="219" t="s">
        <v>162</v>
      </c>
      <c r="E106" s="220" t="s">
        <v>555</v>
      </c>
      <c r="F106" s="221" t="s">
        <v>556</v>
      </c>
      <c r="G106" s="222" t="s">
        <v>157</v>
      </c>
      <c r="H106" s="223">
        <v>30</v>
      </c>
      <c r="I106" s="224"/>
      <c r="J106" s="225">
        <f>ROUND(I106*H106,2)</f>
        <v>0</v>
      </c>
      <c r="K106" s="221" t="s">
        <v>158</v>
      </c>
      <c r="L106" s="44"/>
      <c r="M106" s="226" t="s">
        <v>19</v>
      </c>
      <c r="N106" s="227" t="s">
        <v>40</v>
      </c>
      <c r="O106" s="8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160</v>
      </c>
      <c r="AT106" s="217" t="s">
        <v>162</v>
      </c>
      <c r="AU106" s="217" t="s">
        <v>76</v>
      </c>
      <c r="AY106" s="17" t="s">
        <v>153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7" t="s">
        <v>76</v>
      </c>
      <c r="BK106" s="218">
        <f>ROUND(I106*H106,2)</f>
        <v>0</v>
      </c>
      <c r="BL106" s="17" t="s">
        <v>160</v>
      </c>
      <c r="BM106" s="217" t="s">
        <v>1153</v>
      </c>
    </row>
    <row r="107" s="2" customFormat="1" ht="16.5" customHeight="1">
      <c r="A107" s="38"/>
      <c r="B107" s="39"/>
      <c r="C107" s="219" t="s">
        <v>224</v>
      </c>
      <c r="D107" s="219" t="s">
        <v>162</v>
      </c>
      <c r="E107" s="220" t="s">
        <v>558</v>
      </c>
      <c r="F107" s="221" t="s">
        <v>559</v>
      </c>
      <c r="G107" s="222" t="s">
        <v>169</v>
      </c>
      <c r="H107" s="223">
        <v>12</v>
      </c>
      <c r="I107" s="224"/>
      <c r="J107" s="225">
        <f>ROUND(I107*H107,2)</f>
        <v>0</v>
      </c>
      <c r="K107" s="221" t="s">
        <v>158</v>
      </c>
      <c r="L107" s="44"/>
      <c r="M107" s="226" t="s">
        <v>19</v>
      </c>
      <c r="N107" s="227" t="s">
        <v>40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160</v>
      </c>
      <c r="AT107" s="217" t="s">
        <v>162</v>
      </c>
      <c r="AU107" s="217" t="s">
        <v>76</v>
      </c>
      <c r="AY107" s="17" t="s">
        <v>153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76</v>
      </c>
      <c r="BK107" s="218">
        <f>ROUND(I107*H107,2)</f>
        <v>0</v>
      </c>
      <c r="BL107" s="17" t="s">
        <v>160</v>
      </c>
      <c r="BM107" s="217" t="s">
        <v>1154</v>
      </c>
    </row>
    <row r="108" s="2" customFormat="1" ht="16.5" customHeight="1">
      <c r="A108" s="38"/>
      <c r="B108" s="39"/>
      <c r="C108" s="205" t="s">
        <v>228</v>
      </c>
      <c r="D108" s="205" t="s">
        <v>154</v>
      </c>
      <c r="E108" s="206" t="s">
        <v>561</v>
      </c>
      <c r="F108" s="207" t="s">
        <v>562</v>
      </c>
      <c r="G108" s="208" t="s">
        <v>169</v>
      </c>
      <c r="H108" s="209">
        <v>5</v>
      </c>
      <c r="I108" s="210"/>
      <c r="J108" s="211">
        <f>ROUND(I108*H108,2)</f>
        <v>0</v>
      </c>
      <c r="K108" s="207" t="s">
        <v>158</v>
      </c>
      <c r="L108" s="212"/>
      <c r="M108" s="213" t="s">
        <v>19</v>
      </c>
      <c r="N108" s="214" t="s">
        <v>40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177</v>
      </c>
      <c r="AT108" s="217" t="s">
        <v>154</v>
      </c>
      <c r="AU108" s="217" t="s">
        <v>76</v>
      </c>
      <c r="AY108" s="17" t="s">
        <v>153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76</v>
      </c>
      <c r="BK108" s="218">
        <f>ROUND(I108*H108,2)</f>
        <v>0</v>
      </c>
      <c r="BL108" s="17" t="s">
        <v>177</v>
      </c>
      <c r="BM108" s="217" t="s">
        <v>1155</v>
      </c>
    </row>
    <row r="109" s="2" customFormat="1">
      <c r="A109" s="38"/>
      <c r="B109" s="39"/>
      <c r="C109" s="219" t="s">
        <v>232</v>
      </c>
      <c r="D109" s="219" t="s">
        <v>162</v>
      </c>
      <c r="E109" s="220" t="s">
        <v>564</v>
      </c>
      <c r="F109" s="221" t="s">
        <v>565</v>
      </c>
      <c r="G109" s="222" t="s">
        <v>169</v>
      </c>
      <c r="H109" s="223">
        <v>5</v>
      </c>
      <c r="I109" s="224"/>
      <c r="J109" s="225">
        <f>ROUND(I109*H109,2)</f>
        <v>0</v>
      </c>
      <c r="K109" s="221" t="s">
        <v>158</v>
      </c>
      <c r="L109" s="44"/>
      <c r="M109" s="226" t="s">
        <v>19</v>
      </c>
      <c r="N109" s="227" t="s">
        <v>40</v>
      </c>
      <c r="O109" s="84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7" t="s">
        <v>182</v>
      </c>
      <c r="AT109" s="217" t="s">
        <v>162</v>
      </c>
      <c r="AU109" s="217" t="s">
        <v>76</v>
      </c>
      <c r="AY109" s="17" t="s">
        <v>153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7" t="s">
        <v>76</v>
      </c>
      <c r="BK109" s="218">
        <f>ROUND(I109*H109,2)</f>
        <v>0</v>
      </c>
      <c r="BL109" s="17" t="s">
        <v>182</v>
      </c>
      <c r="BM109" s="217" t="s">
        <v>1156</v>
      </c>
    </row>
    <row r="110" s="11" customFormat="1" ht="25.92" customHeight="1">
      <c r="A110" s="11"/>
      <c r="B110" s="191"/>
      <c r="C110" s="192"/>
      <c r="D110" s="193" t="s">
        <v>68</v>
      </c>
      <c r="E110" s="194" t="s">
        <v>105</v>
      </c>
      <c r="F110" s="194" t="s">
        <v>74</v>
      </c>
      <c r="G110" s="192"/>
      <c r="H110" s="192"/>
      <c r="I110" s="195"/>
      <c r="J110" s="196">
        <f>BK110</f>
        <v>0</v>
      </c>
      <c r="K110" s="192"/>
      <c r="L110" s="197"/>
      <c r="M110" s="198"/>
      <c r="N110" s="199"/>
      <c r="O110" s="199"/>
      <c r="P110" s="200">
        <f>SUM(P111:P195)</f>
        <v>0</v>
      </c>
      <c r="Q110" s="199"/>
      <c r="R110" s="200">
        <f>SUM(R111:R195)</f>
        <v>0</v>
      </c>
      <c r="S110" s="199"/>
      <c r="T110" s="201">
        <f>SUM(T111:T195)</f>
        <v>0</v>
      </c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R110" s="202" t="s">
        <v>76</v>
      </c>
      <c r="AT110" s="203" t="s">
        <v>68</v>
      </c>
      <c r="AU110" s="203" t="s">
        <v>69</v>
      </c>
      <c r="AY110" s="202" t="s">
        <v>153</v>
      </c>
      <c r="BK110" s="204">
        <f>SUM(BK111:BK195)</f>
        <v>0</v>
      </c>
    </row>
    <row r="111" s="2" customFormat="1" ht="16.5" customHeight="1">
      <c r="A111" s="38"/>
      <c r="B111" s="39"/>
      <c r="C111" s="205" t="s">
        <v>236</v>
      </c>
      <c r="D111" s="205" t="s">
        <v>154</v>
      </c>
      <c r="E111" s="206" t="s">
        <v>1157</v>
      </c>
      <c r="F111" s="207" t="s">
        <v>1158</v>
      </c>
      <c r="G111" s="208" t="s">
        <v>169</v>
      </c>
      <c r="H111" s="209">
        <v>1</v>
      </c>
      <c r="I111" s="210"/>
      <c r="J111" s="211">
        <f>ROUND(I111*H111,2)</f>
        <v>0</v>
      </c>
      <c r="K111" s="207" t="s">
        <v>158</v>
      </c>
      <c r="L111" s="212"/>
      <c r="M111" s="213" t="s">
        <v>19</v>
      </c>
      <c r="N111" s="214" t="s">
        <v>40</v>
      </c>
      <c r="O111" s="84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177</v>
      </c>
      <c r="AT111" s="217" t="s">
        <v>154</v>
      </c>
      <c r="AU111" s="217" t="s">
        <v>76</v>
      </c>
      <c r="AY111" s="17" t="s">
        <v>153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7" t="s">
        <v>76</v>
      </c>
      <c r="BK111" s="218">
        <f>ROUND(I111*H111,2)</f>
        <v>0</v>
      </c>
      <c r="BL111" s="17" t="s">
        <v>177</v>
      </c>
      <c r="BM111" s="217" t="s">
        <v>1159</v>
      </c>
    </row>
    <row r="112" s="2" customFormat="1">
      <c r="A112" s="38"/>
      <c r="B112" s="39"/>
      <c r="C112" s="219" t="s">
        <v>7</v>
      </c>
      <c r="D112" s="219" t="s">
        <v>162</v>
      </c>
      <c r="E112" s="220" t="s">
        <v>1160</v>
      </c>
      <c r="F112" s="221" t="s">
        <v>1161</v>
      </c>
      <c r="G112" s="222" t="s">
        <v>169</v>
      </c>
      <c r="H112" s="223">
        <v>1</v>
      </c>
      <c r="I112" s="224"/>
      <c r="J112" s="225">
        <f>ROUND(I112*H112,2)</f>
        <v>0</v>
      </c>
      <c r="K112" s="221" t="s">
        <v>158</v>
      </c>
      <c r="L112" s="44"/>
      <c r="M112" s="226" t="s">
        <v>19</v>
      </c>
      <c r="N112" s="227" t="s">
        <v>40</v>
      </c>
      <c r="O112" s="84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182</v>
      </c>
      <c r="AT112" s="217" t="s">
        <v>162</v>
      </c>
      <c r="AU112" s="217" t="s">
        <v>76</v>
      </c>
      <c r="AY112" s="17" t="s">
        <v>153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76</v>
      </c>
      <c r="BK112" s="218">
        <f>ROUND(I112*H112,2)</f>
        <v>0</v>
      </c>
      <c r="BL112" s="17" t="s">
        <v>182</v>
      </c>
      <c r="BM112" s="217" t="s">
        <v>1162</v>
      </c>
    </row>
    <row r="113" s="2" customFormat="1" ht="16.5" customHeight="1">
      <c r="A113" s="38"/>
      <c r="B113" s="39"/>
      <c r="C113" s="205" t="s">
        <v>243</v>
      </c>
      <c r="D113" s="205" t="s">
        <v>154</v>
      </c>
      <c r="E113" s="206" t="s">
        <v>197</v>
      </c>
      <c r="F113" s="207" t="s">
        <v>198</v>
      </c>
      <c r="G113" s="208" t="s">
        <v>169</v>
      </c>
      <c r="H113" s="209">
        <v>2</v>
      </c>
      <c r="I113" s="210"/>
      <c r="J113" s="211">
        <f>ROUND(I113*H113,2)</f>
        <v>0</v>
      </c>
      <c r="K113" s="207" t="s">
        <v>158</v>
      </c>
      <c r="L113" s="212"/>
      <c r="M113" s="213" t="s">
        <v>19</v>
      </c>
      <c r="N113" s="214" t="s">
        <v>40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199</v>
      </c>
      <c r="AT113" s="217" t="s">
        <v>154</v>
      </c>
      <c r="AU113" s="217" t="s">
        <v>76</v>
      </c>
      <c r="AY113" s="17" t="s">
        <v>153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76</v>
      </c>
      <c r="BK113" s="218">
        <f>ROUND(I113*H113,2)</f>
        <v>0</v>
      </c>
      <c r="BL113" s="17" t="s">
        <v>199</v>
      </c>
      <c r="BM113" s="217" t="s">
        <v>1163</v>
      </c>
    </row>
    <row r="114" s="2" customFormat="1" ht="16.5" customHeight="1">
      <c r="A114" s="38"/>
      <c r="B114" s="39"/>
      <c r="C114" s="205" t="s">
        <v>247</v>
      </c>
      <c r="D114" s="205" t="s">
        <v>154</v>
      </c>
      <c r="E114" s="206" t="s">
        <v>202</v>
      </c>
      <c r="F114" s="207" t="s">
        <v>203</v>
      </c>
      <c r="G114" s="208" t="s">
        <v>169</v>
      </c>
      <c r="H114" s="209">
        <v>2</v>
      </c>
      <c r="I114" s="210"/>
      <c r="J114" s="211">
        <f>ROUND(I114*H114,2)</f>
        <v>0</v>
      </c>
      <c r="K114" s="207" t="s">
        <v>158</v>
      </c>
      <c r="L114" s="212"/>
      <c r="M114" s="213" t="s">
        <v>19</v>
      </c>
      <c r="N114" s="214" t="s">
        <v>40</v>
      </c>
      <c r="O114" s="8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7" t="s">
        <v>199</v>
      </c>
      <c r="AT114" s="217" t="s">
        <v>154</v>
      </c>
      <c r="AU114" s="217" t="s">
        <v>76</v>
      </c>
      <c r="AY114" s="17" t="s">
        <v>153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7" t="s">
        <v>76</v>
      </c>
      <c r="BK114" s="218">
        <f>ROUND(I114*H114,2)</f>
        <v>0</v>
      </c>
      <c r="BL114" s="17" t="s">
        <v>199</v>
      </c>
      <c r="BM114" s="217" t="s">
        <v>1164</v>
      </c>
    </row>
    <row r="115" s="2" customFormat="1" ht="16.5" customHeight="1">
      <c r="A115" s="38"/>
      <c r="B115" s="39"/>
      <c r="C115" s="205" t="s">
        <v>251</v>
      </c>
      <c r="D115" s="205" t="s">
        <v>154</v>
      </c>
      <c r="E115" s="206" t="s">
        <v>580</v>
      </c>
      <c r="F115" s="207" t="s">
        <v>581</v>
      </c>
      <c r="G115" s="208" t="s">
        <v>169</v>
      </c>
      <c r="H115" s="209">
        <v>1</v>
      </c>
      <c r="I115" s="210"/>
      <c r="J115" s="211">
        <f>ROUND(I115*H115,2)</f>
        <v>0</v>
      </c>
      <c r="K115" s="207" t="s">
        <v>158</v>
      </c>
      <c r="L115" s="212"/>
      <c r="M115" s="213" t="s">
        <v>19</v>
      </c>
      <c r="N115" s="214" t="s">
        <v>40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177</v>
      </c>
      <c r="AT115" s="217" t="s">
        <v>154</v>
      </c>
      <c r="AU115" s="217" t="s">
        <v>76</v>
      </c>
      <c r="AY115" s="17" t="s">
        <v>153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76</v>
      </c>
      <c r="BK115" s="218">
        <f>ROUND(I115*H115,2)</f>
        <v>0</v>
      </c>
      <c r="BL115" s="17" t="s">
        <v>177</v>
      </c>
      <c r="BM115" s="217" t="s">
        <v>1165</v>
      </c>
    </row>
    <row r="116" s="2" customFormat="1" ht="16.5" customHeight="1">
      <c r="A116" s="38"/>
      <c r="B116" s="39"/>
      <c r="C116" s="205" t="s">
        <v>255</v>
      </c>
      <c r="D116" s="205" t="s">
        <v>154</v>
      </c>
      <c r="E116" s="206" t="s">
        <v>210</v>
      </c>
      <c r="F116" s="207" t="s">
        <v>211</v>
      </c>
      <c r="G116" s="208" t="s">
        <v>169</v>
      </c>
      <c r="H116" s="209">
        <v>5</v>
      </c>
      <c r="I116" s="210"/>
      <c r="J116" s="211">
        <f>ROUND(I116*H116,2)</f>
        <v>0</v>
      </c>
      <c r="K116" s="207" t="s">
        <v>158</v>
      </c>
      <c r="L116" s="212"/>
      <c r="M116" s="213" t="s">
        <v>19</v>
      </c>
      <c r="N116" s="214" t="s">
        <v>40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199</v>
      </c>
      <c r="AT116" s="217" t="s">
        <v>154</v>
      </c>
      <c r="AU116" s="217" t="s">
        <v>76</v>
      </c>
      <c r="AY116" s="17" t="s">
        <v>153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76</v>
      </c>
      <c r="BK116" s="218">
        <f>ROUND(I116*H116,2)</f>
        <v>0</v>
      </c>
      <c r="BL116" s="17" t="s">
        <v>199</v>
      </c>
      <c r="BM116" s="217" t="s">
        <v>1166</v>
      </c>
    </row>
    <row r="117" s="2" customFormat="1" ht="16.5" customHeight="1">
      <c r="A117" s="38"/>
      <c r="B117" s="39"/>
      <c r="C117" s="205" t="s">
        <v>260</v>
      </c>
      <c r="D117" s="205" t="s">
        <v>154</v>
      </c>
      <c r="E117" s="206" t="s">
        <v>214</v>
      </c>
      <c r="F117" s="207" t="s">
        <v>215</v>
      </c>
      <c r="G117" s="208" t="s">
        <v>169</v>
      </c>
      <c r="H117" s="209">
        <v>2</v>
      </c>
      <c r="I117" s="210"/>
      <c r="J117" s="211">
        <f>ROUND(I117*H117,2)</f>
        <v>0</v>
      </c>
      <c r="K117" s="207" t="s">
        <v>158</v>
      </c>
      <c r="L117" s="212"/>
      <c r="M117" s="213" t="s">
        <v>19</v>
      </c>
      <c r="N117" s="214" t="s">
        <v>40</v>
      </c>
      <c r="O117" s="84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199</v>
      </c>
      <c r="AT117" s="217" t="s">
        <v>154</v>
      </c>
      <c r="AU117" s="217" t="s">
        <v>76</v>
      </c>
      <c r="AY117" s="17" t="s">
        <v>153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76</v>
      </c>
      <c r="BK117" s="218">
        <f>ROUND(I117*H117,2)</f>
        <v>0</v>
      </c>
      <c r="BL117" s="17" t="s">
        <v>199</v>
      </c>
      <c r="BM117" s="217" t="s">
        <v>1167</v>
      </c>
    </row>
    <row r="118" s="2" customFormat="1" ht="16.5" customHeight="1">
      <c r="A118" s="38"/>
      <c r="B118" s="39"/>
      <c r="C118" s="205" t="s">
        <v>264</v>
      </c>
      <c r="D118" s="205" t="s">
        <v>154</v>
      </c>
      <c r="E118" s="206" t="s">
        <v>585</v>
      </c>
      <c r="F118" s="207" t="s">
        <v>586</v>
      </c>
      <c r="G118" s="208" t="s">
        <v>169</v>
      </c>
      <c r="H118" s="209">
        <v>1</v>
      </c>
      <c r="I118" s="210"/>
      <c r="J118" s="211">
        <f>ROUND(I118*H118,2)</f>
        <v>0</v>
      </c>
      <c r="K118" s="207" t="s">
        <v>158</v>
      </c>
      <c r="L118" s="212"/>
      <c r="M118" s="213" t="s">
        <v>19</v>
      </c>
      <c r="N118" s="214" t="s">
        <v>40</v>
      </c>
      <c r="O118" s="8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177</v>
      </c>
      <c r="AT118" s="217" t="s">
        <v>154</v>
      </c>
      <c r="AU118" s="217" t="s">
        <v>76</v>
      </c>
      <c r="AY118" s="17" t="s">
        <v>153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76</v>
      </c>
      <c r="BK118" s="218">
        <f>ROUND(I118*H118,2)</f>
        <v>0</v>
      </c>
      <c r="BL118" s="17" t="s">
        <v>177</v>
      </c>
      <c r="BM118" s="217" t="s">
        <v>1168</v>
      </c>
    </row>
    <row r="119" s="2" customFormat="1" ht="16.5" customHeight="1">
      <c r="A119" s="38"/>
      <c r="B119" s="39"/>
      <c r="C119" s="205" t="s">
        <v>268</v>
      </c>
      <c r="D119" s="205" t="s">
        <v>154</v>
      </c>
      <c r="E119" s="206" t="s">
        <v>221</v>
      </c>
      <c r="F119" s="207" t="s">
        <v>222</v>
      </c>
      <c r="G119" s="208" t="s">
        <v>169</v>
      </c>
      <c r="H119" s="209">
        <v>2</v>
      </c>
      <c r="I119" s="210"/>
      <c r="J119" s="211">
        <f>ROUND(I119*H119,2)</f>
        <v>0</v>
      </c>
      <c r="K119" s="207" t="s">
        <v>158</v>
      </c>
      <c r="L119" s="212"/>
      <c r="M119" s="213" t="s">
        <v>19</v>
      </c>
      <c r="N119" s="214" t="s">
        <v>40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177</v>
      </c>
      <c r="AT119" s="217" t="s">
        <v>154</v>
      </c>
      <c r="AU119" s="217" t="s">
        <v>76</v>
      </c>
      <c r="AY119" s="17" t="s">
        <v>153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76</v>
      </c>
      <c r="BK119" s="218">
        <f>ROUND(I119*H119,2)</f>
        <v>0</v>
      </c>
      <c r="BL119" s="17" t="s">
        <v>177</v>
      </c>
      <c r="BM119" s="217" t="s">
        <v>1169</v>
      </c>
    </row>
    <row r="120" s="2" customFormat="1" ht="16.5" customHeight="1">
      <c r="A120" s="38"/>
      <c r="B120" s="39"/>
      <c r="C120" s="205" t="s">
        <v>272</v>
      </c>
      <c r="D120" s="205" t="s">
        <v>154</v>
      </c>
      <c r="E120" s="206" t="s">
        <v>225</v>
      </c>
      <c r="F120" s="207" t="s">
        <v>226</v>
      </c>
      <c r="G120" s="208" t="s">
        <v>169</v>
      </c>
      <c r="H120" s="209">
        <v>1</v>
      </c>
      <c r="I120" s="210"/>
      <c r="J120" s="211">
        <f>ROUND(I120*H120,2)</f>
        <v>0</v>
      </c>
      <c r="K120" s="207" t="s">
        <v>158</v>
      </c>
      <c r="L120" s="212"/>
      <c r="M120" s="213" t="s">
        <v>19</v>
      </c>
      <c r="N120" s="214" t="s">
        <v>40</v>
      </c>
      <c r="O120" s="84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199</v>
      </c>
      <c r="AT120" s="217" t="s">
        <v>154</v>
      </c>
      <c r="AU120" s="217" t="s">
        <v>76</v>
      </c>
      <c r="AY120" s="17" t="s">
        <v>153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76</v>
      </c>
      <c r="BK120" s="218">
        <f>ROUND(I120*H120,2)</f>
        <v>0</v>
      </c>
      <c r="BL120" s="17" t="s">
        <v>199</v>
      </c>
      <c r="BM120" s="217" t="s">
        <v>1170</v>
      </c>
    </row>
    <row r="121" s="2" customFormat="1" ht="16.5" customHeight="1">
      <c r="A121" s="38"/>
      <c r="B121" s="39"/>
      <c r="C121" s="205" t="s">
        <v>276</v>
      </c>
      <c r="D121" s="205" t="s">
        <v>154</v>
      </c>
      <c r="E121" s="206" t="s">
        <v>229</v>
      </c>
      <c r="F121" s="207" t="s">
        <v>230</v>
      </c>
      <c r="G121" s="208" t="s">
        <v>169</v>
      </c>
      <c r="H121" s="209">
        <v>5</v>
      </c>
      <c r="I121" s="210"/>
      <c r="J121" s="211">
        <f>ROUND(I121*H121,2)</f>
        <v>0</v>
      </c>
      <c r="K121" s="207" t="s">
        <v>158</v>
      </c>
      <c r="L121" s="212"/>
      <c r="M121" s="213" t="s">
        <v>19</v>
      </c>
      <c r="N121" s="214" t="s">
        <v>40</v>
      </c>
      <c r="O121" s="84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7" t="s">
        <v>177</v>
      </c>
      <c r="AT121" s="217" t="s">
        <v>154</v>
      </c>
      <c r="AU121" s="217" t="s">
        <v>76</v>
      </c>
      <c r="AY121" s="17" t="s">
        <v>153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7" t="s">
        <v>76</v>
      </c>
      <c r="BK121" s="218">
        <f>ROUND(I121*H121,2)</f>
        <v>0</v>
      </c>
      <c r="BL121" s="17" t="s">
        <v>177</v>
      </c>
      <c r="BM121" s="217" t="s">
        <v>1171</v>
      </c>
    </row>
    <row r="122" s="2" customFormat="1" ht="16.5" customHeight="1">
      <c r="A122" s="38"/>
      <c r="B122" s="39"/>
      <c r="C122" s="205" t="s">
        <v>280</v>
      </c>
      <c r="D122" s="205" t="s">
        <v>154</v>
      </c>
      <c r="E122" s="206" t="s">
        <v>233</v>
      </c>
      <c r="F122" s="207" t="s">
        <v>234</v>
      </c>
      <c r="G122" s="208" t="s">
        <v>169</v>
      </c>
      <c r="H122" s="209">
        <v>5</v>
      </c>
      <c r="I122" s="210"/>
      <c r="J122" s="211">
        <f>ROUND(I122*H122,2)</f>
        <v>0</v>
      </c>
      <c r="K122" s="207" t="s">
        <v>158</v>
      </c>
      <c r="L122" s="212"/>
      <c r="M122" s="213" t="s">
        <v>19</v>
      </c>
      <c r="N122" s="214" t="s">
        <v>40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177</v>
      </c>
      <c r="AT122" s="217" t="s">
        <v>154</v>
      </c>
      <c r="AU122" s="217" t="s">
        <v>76</v>
      </c>
      <c r="AY122" s="17" t="s">
        <v>153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76</v>
      </c>
      <c r="BK122" s="218">
        <f>ROUND(I122*H122,2)</f>
        <v>0</v>
      </c>
      <c r="BL122" s="17" t="s">
        <v>177</v>
      </c>
      <c r="BM122" s="217" t="s">
        <v>1172</v>
      </c>
    </row>
    <row r="123" s="2" customFormat="1" ht="16.5" customHeight="1">
      <c r="A123" s="38"/>
      <c r="B123" s="39"/>
      <c r="C123" s="205" t="s">
        <v>284</v>
      </c>
      <c r="D123" s="205" t="s">
        <v>154</v>
      </c>
      <c r="E123" s="206" t="s">
        <v>237</v>
      </c>
      <c r="F123" s="207" t="s">
        <v>238</v>
      </c>
      <c r="G123" s="208" t="s">
        <v>169</v>
      </c>
      <c r="H123" s="209">
        <v>5</v>
      </c>
      <c r="I123" s="210"/>
      <c r="J123" s="211">
        <f>ROUND(I123*H123,2)</f>
        <v>0</v>
      </c>
      <c r="K123" s="207" t="s">
        <v>158</v>
      </c>
      <c r="L123" s="212"/>
      <c r="M123" s="213" t="s">
        <v>19</v>
      </c>
      <c r="N123" s="214" t="s">
        <v>40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177</v>
      </c>
      <c r="AT123" s="217" t="s">
        <v>154</v>
      </c>
      <c r="AU123" s="217" t="s">
        <v>76</v>
      </c>
      <c r="AY123" s="17" t="s">
        <v>153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76</v>
      </c>
      <c r="BK123" s="218">
        <f>ROUND(I123*H123,2)</f>
        <v>0</v>
      </c>
      <c r="BL123" s="17" t="s">
        <v>177</v>
      </c>
      <c r="BM123" s="217" t="s">
        <v>1173</v>
      </c>
    </row>
    <row r="124" s="2" customFormat="1" ht="16.5" customHeight="1">
      <c r="A124" s="38"/>
      <c r="B124" s="39"/>
      <c r="C124" s="205" t="s">
        <v>288</v>
      </c>
      <c r="D124" s="205" t="s">
        <v>154</v>
      </c>
      <c r="E124" s="206" t="s">
        <v>240</v>
      </c>
      <c r="F124" s="207" t="s">
        <v>241</v>
      </c>
      <c r="G124" s="208" t="s">
        <v>169</v>
      </c>
      <c r="H124" s="209">
        <v>5</v>
      </c>
      <c r="I124" s="210"/>
      <c r="J124" s="211">
        <f>ROUND(I124*H124,2)</f>
        <v>0</v>
      </c>
      <c r="K124" s="207" t="s">
        <v>158</v>
      </c>
      <c r="L124" s="212"/>
      <c r="M124" s="213" t="s">
        <v>19</v>
      </c>
      <c r="N124" s="214" t="s">
        <v>40</v>
      </c>
      <c r="O124" s="8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177</v>
      </c>
      <c r="AT124" s="217" t="s">
        <v>154</v>
      </c>
      <c r="AU124" s="217" t="s">
        <v>76</v>
      </c>
      <c r="AY124" s="17" t="s">
        <v>153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7" t="s">
        <v>76</v>
      </c>
      <c r="BK124" s="218">
        <f>ROUND(I124*H124,2)</f>
        <v>0</v>
      </c>
      <c r="BL124" s="17" t="s">
        <v>177</v>
      </c>
      <c r="BM124" s="217" t="s">
        <v>1174</v>
      </c>
    </row>
    <row r="125" s="2" customFormat="1" ht="16.5" customHeight="1">
      <c r="A125" s="38"/>
      <c r="B125" s="39"/>
      <c r="C125" s="205" t="s">
        <v>292</v>
      </c>
      <c r="D125" s="205" t="s">
        <v>154</v>
      </c>
      <c r="E125" s="206" t="s">
        <v>244</v>
      </c>
      <c r="F125" s="207" t="s">
        <v>245</v>
      </c>
      <c r="G125" s="208" t="s">
        <v>169</v>
      </c>
      <c r="H125" s="209">
        <v>5</v>
      </c>
      <c r="I125" s="210"/>
      <c r="J125" s="211">
        <f>ROUND(I125*H125,2)</f>
        <v>0</v>
      </c>
      <c r="K125" s="207" t="s">
        <v>158</v>
      </c>
      <c r="L125" s="212"/>
      <c r="M125" s="213" t="s">
        <v>19</v>
      </c>
      <c r="N125" s="214" t="s">
        <v>40</v>
      </c>
      <c r="O125" s="84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7" t="s">
        <v>177</v>
      </c>
      <c r="AT125" s="217" t="s">
        <v>154</v>
      </c>
      <c r="AU125" s="217" t="s">
        <v>76</v>
      </c>
      <c r="AY125" s="17" t="s">
        <v>153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7" t="s">
        <v>76</v>
      </c>
      <c r="BK125" s="218">
        <f>ROUND(I125*H125,2)</f>
        <v>0</v>
      </c>
      <c r="BL125" s="17" t="s">
        <v>177</v>
      </c>
      <c r="BM125" s="217" t="s">
        <v>1175</v>
      </c>
    </row>
    <row r="126" s="2" customFormat="1" ht="16.5" customHeight="1">
      <c r="A126" s="38"/>
      <c r="B126" s="39"/>
      <c r="C126" s="205" t="s">
        <v>296</v>
      </c>
      <c r="D126" s="205" t="s">
        <v>154</v>
      </c>
      <c r="E126" s="206" t="s">
        <v>248</v>
      </c>
      <c r="F126" s="207" t="s">
        <v>249</v>
      </c>
      <c r="G126" s="208" t="s">
        <v>169</v>
      </c>
      <c r="H126" s="209">
        <v>10</v>
      </c>
      <c r="I126" s="210"/>
      <c r="J126" s="211">
        <f>ROUND(I126*H126,2)</f>
        <v>0</v>
      </c>
      <c r="K126" s="207" t="s">
        <v>158</v>
      </c>
      <c r="L126" s="212"/>
      <c r="M126" s="213" t="s">
        <v>19</v>
      </c>
      <c r="N126" s="214" t="s">
        <v>40</v>
      </c>
      <c r="O126" s="8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177</v>
      </c>
      <c r="AT126" s="217" t="s">
        <v>154</v>
      </c>
      <c r="AU126" s="217" t="s">
        <v>76</v>
      </c>
      <c r="AY126" s="17" t="s">
        <v>153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76</v>
      </c>
      <c r="BK126" s="218">
        <f>ROUND(I126*H126,2)</f>
        <v>0</v>
      </c>
      <c r="BL126" s="17" t="s">
        <v>177</v>
      </c>
      <c r="BM126" s="217" t="s">
        <v>1176</v>
      </c>
    </row>
    <row r="127" s="2" customFormat="1" ht="16.5" customHeight="1">
      <c r="A127" s="38"/>
      <c r="B127" s="39"/>
      <c r="C127" s="205" t="s">
        <v>300</v>
      </c>
      <c r="D127" s="205" t="s">
        <v>154</v>
      </c>
      <c r="E127" s="206" t="s">
        <v>252</v>
      </c>
      <c r="F127" s="207" t="s">
        <v>253</v>
      </c>
      <c r="G127" s="208" t="s">
        <v>169</v>
      </c>
      <c r="H127" s="209">
        <v>5</v>
      </c>
      <c r="I127" s="210"/>
      <c r="J127" s="211">
        <f>ROUND(I127*H127,2)</f>
        <v>0</v>
      </c>
      <c r="K127" s="207" t="s">
        <v>158</v>
      </c>
      <c r="L127" s="212"/>
      <c r="M127" s="213" t="s">
        <v>19</v>
      </c>
      <c r="N127" s="214" t="s">
        <v>40</v>
      </c>
      <c r="O127" s="84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7" t="s">
        <v>177</v>
      </c>
      <c r="AT127" s="217" t="s">
        <v>154</v>
      </c>
      <c r="AU127" s="217" t="s">
        <v>76</v>
      </c>
      <c r="AY127" s="17" t="s">
        <v>153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7" t="s">
        <v>76</v>
      </c>
      <c r="BK127" s="218">
        <f>ROUND(I127*H127,2)</f>
        <v>0</v>
      </c>
      <c r="BL127" s="17" t="s">
        <v>177</v>
      </c>
      <c r="BM127" s="217" t="s">
        <v>1177</v>
      </c>
    </row>
    <row r="128" s="2" customFormat="1" ht="21.75" customHeight="1">
      <c r="A128" s="38"/>
      <c r="B128" s="39"/>
      <c r="C128" s="205" t="s">
        <v>304</v>
      </c>
      <c r="D128" s="205" t="s">
        <v>154</v>
      </c>
      <c r="E128" s="206" t="s">
        <v>256</v>
      </c>
      <c r="F128" s="207" t="s">
        <v>257</v>
      </c>
      <c r="G128" s="208" t="s">
        <v>258</v>
      </c>
      <c r="H128" s="209">
        <v>5</v>
      </c>
      <c r="I128" s="210"/>
      <c r="J128" s="211">
        <f>ROUND(I128*H128,2)</f>
        <v>0</v>
      </c>
      <c r="K128" s="207" t="s">
        <v>158</v>
      </c>
      <c r="L128" s="212"/>
      <c r="M128" s="213" t="s">
        <v>19</v>
      </c>
      <c r="N128" s="214" t="s">
        <v>40</v>
      </c>
      <c r="O128" s="8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177</v>
      </c>
      <c r="AT128" s="217" t="s">
        <v>154</v>
      </c>
      <c r="AU128" s="217" t="s">
        <v>76</v>
      </c>
      <c r="AY128" s="17" t="s">
        <v>153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76</v>
      </c>
      <c r="BK128" s="218">
        <f>ROUND(I128*H128,2)</f>
        <v>0</v>
      </c>
      <c r="BL128" s="17" t="s">
        <v>177</v>
      </c>
      <c r="BM128" s="217" t="s">
        <v>1178</v>
      </c>
    </row>
    <row r="129" s="2" customFormat="1" ht="16.5" customHeight="1">
      <c r="A129" s="38"/>
      <c r="B129" s="39"/>
      <c r="C129" s="205" t="s">
        <v>308</v>
      </c>
      <c r="D129" s="205" t="s">
        <v>154</v>
      </c>
      <c r="E129" s="206" t="s">
        <v>261</v>
      </c>
      <c r="F129" s="207" t="s">
        <v>262</v>
      </c>
      <c r="G129" s="208" t="s">
        <v>169</v>
      </c>
      <c r="H129" s="209">
        <v>1</v>
      </c>
      <c r="I129" s="210"/>
      <c r="J129" s="211">
        <f>ROUND(I129*H129,2)</f>
        <v>0</v>
      </c>
      <c r="K129" s="207" t="s">
        <v>158</v>
      </c>
      <c r="L129" s="212"/>
      <c r="M129" s="213" t="s">
        <v>19</v>
      </c>
      <c r="N129" s="214" t="s">
        <v>40</v>
      </c>
      <c r="O129" s="84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177</v>
      </c>
      <c r="AT129" s="217" t="s">
        <v>154</v>
      </c>
      <c r="AU129" s="217" t="s">
        <v>76</v>
      </c>
      <c r="AY129" s="17" t="s">
        <v>153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7" t="s">
        <v>76</v>
      </c>
      <c r="BK129" s="218">
        <f>ROUND(I129*H129,2)</f>
        <v>0</v>
      </c>
      <c r="BL129" s="17" t="s">
        <v>177</v>
      </c>
      <c r="BM129" s="217" t="s">
        <v>1179</v>
      </c>
    </row>
    <row r="130" s="2" customFormat="1" ht="16.5" customHeight="1">
      <c r="A130" s="38"/>
      <c r="B130" s="39"/>
      <c r="C130" s="205" t="s">
        <v>315</v>
      </c>
      <c r="D130" s="205" t="s">
        <v>154</v>
      </c>
      <c r="E130" s="206" t="s">
        <v>265</v>
      </c>
      <c r="F130" s="207" t="s">
        <v>266</v>
      </c>
      <c r="G130" s="208" t="s">
        <v>169</v>
      </c>
      <c r="H130" s="209">
        <v>1</v>
      </c>
      <c r="I130" s="210"/>
      <c r="J130" s="211">
        <f>ROUND(I130*H130,2)</f>
        <v>0</v>
      </c>
      <c r="K130" s="207" t="s">
        <v>158</v>
      </c>
      <c r="L130" s="212"/>
      <c r="M130" s="213" t="s">
        <v>19</v>
      </c>
      <c r="N130" s="214" t="s">
        <v>40</v>
      </c>
      <c r="O130" s="84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177</v>
      </c>
      <c r="AT130" s="217" t="s">
        <v>154</v>
      </c>
      <c r="AU130" s="217" t="s">
        <v>76</v>
      </c>
      <c r="AY130" s="17" t="s">
        <v>153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7" t="s">
        <v>76</v>
      </c>
      <c r="BK130" s="218">
        <f>ROUND(I130*H130,2)</f>
        <v>0</v>
      </c>
      <c r="BL130" s="17" t="s">
        <v>177</v>
      </c>
      <c r="BM130" s="217" t="s">
        <v>1180</v>
      </c>
    </row>
    <row r="131" s="2" customFormat="1">
      <c r="A131" s="38"/>
      <c r="B131" s="39"/>
      <c r="C131" s="219" t="s">
        <v>319</v>
      </c>
      <c r="D131" s="219" t="s">
        <v>162</v>
      </c>
      <c r="E131" s="220" t="s">
        <v>269</v>
      </c>
      <c r="F131" s="221" t="s">
        <v>270</v>
      </c>
      <c r="G131" s="222" t="s">
        <v>169</v>
      </c>
      <c r="H131" s="223">
        <v>5</v>
      </c>
      <c r="I131" s="224"/>
      <c r="J131" s="225">
        <f>ROUND(I131*H131,2)</f>
        <v>0</v>
      </c>
      <c r="K131" s="221" t="s">
        <v>158</v>
      </c>
      <c r="L131" s="44"/>
      <c r="M131" s="226" t="s">
        <v>19</v>
      </c>
      <c r="N131" s="227" t="s">
        <v>40</v>
      </c>
      <c r="O131" s="84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7" t="s">
        <v>160</v>
      </c>
      <c r="AT131" s="217" t="s">
        <v>162</v>
      </c>
      <c r="AU131" s="217" t="s">
        <v>76</v>
      </c>
      <c r="AY131" s="17" t="s">
        <v>153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7" t="s">
        <v>76</v>
      </c>
      <c r="BK131" s="218">
        <f>ROUND(I131*H131,2)</f>
        <v>0</v>
      </c>
      <c r="BL131" s="17" t="s">
        <v>160</v>
      </c>
      <c r="BM131" s="217" t="s">
        <v>1181</v>
      </c>
    </row>
    <row r="132" s="2" customFormat="1" ht="16.5" customHeight="1">
      <c r="A132" s="38"/>
      <c r="B132" s="39"/>
      <c r="C132" s="219" t="s">
        <v>323</v>
      </c>
      <c r="D132" s="219" t="s">
        <v>162</v>
      </c>
      <c r="E132" s="220" t="s">
        <v>273</v>
      </c>
      <c r="F132" s="221" t="s">
        <v>274</v>
      </c>
      <c r="G132" s="222" t="s">
        <v>169</v>
      </c>
      <c r="H132" s="223">
        <v>5</v>
      </c>
      <c r="I132" s="224"/>
      <c r="J132" s="225">
        <f>ROUND(I132*H132,2)</f>
        <v>0</v>
      </c>
      <c r="K132" s="221" t="s">
        <v>158</v>
      </c>
      <c r="L132" s="44"/>
      <c r="M132" s="226" t="s">
        <v>19</v>
      </c>
      <c r="N132" s="227" t="s">
        <v>40</v>
      </c>
      <c r="O132" s="8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160</v>
      </c>
      <c r="AT132" s="217" t="s">
        <v>162</v>
      </c>
      <c r="AU132" s="217" t="s">
        <v>76</v>
      </c>
      <c r="AY132" s="17" t="s">
        <v>153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7" t="s">
        <v>76</v>
      </c>
      <c r="BK132" s="218">
        <f>ROUND(I132*H132,2)</f>
        <v>0</v>
      </c>
      <c r="BL132" s="17" t="s">
        <v>160</v>
      </c>
      <c r="BM132" s="217" t="s">
        <v>1182</v>
      </c>
    </row>
    <row r="133" s="2" customFormat="1" ht="16.5" customHeight="1">
      <c r="A133" s="38"/>
      <c r="B133" s="39"/>
      <c r="C133" s="219" t="s">
        <v>327</v>
      </c>
      <c r="D133" s="219" t="s">
        <v>162</v>
      </c>
      <c r="E133" s="220" t="s">
        <v>277</v>
      </c>
      <c r="F133" s="221" t="s">
        <v>278</v>
      </c>
      <c r="G133" s="222" t="s">
        <v>169</v>
      </c>
      <c r="H133" s="223">
        <v>5</v>
      </c>
      <c r="I133" s="224"/>
      <c r="J133" s="225">
        <f>ROUND(I133*H133,2)</f>
        <v>0</v>
      </c>
      <c r="K133" s="221" t="s">
        <v>158</v>
      </c>
      <c r="L133" s="44"/>
      <c r="M133" s="226" t="s">
        <v>19</v>
      </c>
      <c r="N133" s="227" t="s">
        <v>40</v>
      </c>
      <c r="O133" s="84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160</v>
      </c>
      <c r="AT133" s="217" t="s">
        <v>162</v>
      </c>
      <c r="AU133" s="217" t="s">
        <v>76</v>
      </c>
      <c r="AY133" s="17" t="s">
        <v>153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7" t="s">
        <v>76</v>
      </c>
      <c r="BK133" s="218">
        <f>ROUND(I133*H133,2)</f>
        <v>0</v>
      </c>
      <c r="BL133" s="17" t="s">
        <v>160</v>
      </c>
      <c r="BM133" s="217" t="s">
        <v>1183</v>
      </c>
    </row>
    <row r="134" s="2" customFormat="1" ht="21.75" customHeight="1">
      <c r="A134" s="38"/>
      <c r="B134" s="39"/>
      <c r="C134" s="219" t="s">
        <v>331</v>
      </c>
      <c r="D134" s="219" t="s">
        <v>162</v>
      </c>
      <c r="E134" s="220" t="s">
        <v>281</v>
      </c>
      <c r="F134" s="221" t="s">
        <v>282</v>
      </c>
      <c r="G134" s="222" t="s">
        <v>169</v>
      </c>
      <c r="H134" s="223">
        <v>5</v>
      </c>
      <c r="I134" s="224"/>
      <c r="J134" s="225">
        <f>ROUND(I134*H134,2)</f>
        <v>0</v>
      </c>
      <c r="K134" s="221" t="s">
        <v>158</v>
      </c>
      <c r="L134" s="44"/>
      <c r="M134" s="226" t="s">
        <v>19</v>
      </c>
      <c r="N134" s="227" t="s">
        <v>40</v>
      </c>
      <c r="O134" s="84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160</v>
      </c>
      <c r="AT134" s="217" t="s">
        <v>162</v>
      </c>
      <c r="AU134" s="217" t="s">
        <v>76</v>
      </c>
      <c r="AY134" s="17" t="s">
        <v>153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7" t="s">
        <v>76</v>
      </c>
      <c r="BK134" s="218">
        <f>ROUND(I134*H134,2)</f>
        <v>0</v>
      </c>
      <c r="BL134" s="17" t="s">
        <v>160</v>
      </c>
      <c r="BM134" s="217" t="s">
        <v>1184</v>
      </c>
    </row>
    <row r="135" s="2" customFormat="1" ht="16.5" customHeight="1">
      <c r="A135" s="38"/>
      <c r="B135" s="39"/>
      <c r="C135" s="219" t="s">
        <v>335</v>
      </c>
      <c r="D135" s="219" t="s">
        <v>162</v>
      </c>
      <c r="E135" s="220" t="s">
        <v>285</v>
      </c>
      <c r="F135" s="221" t="s">
        <v>286</v>
      </c>
      <c r="G135" s="222" t="s">
        <v>169</v>
      </c>
      <c r="H135" s="223">
        <v>2</v>
      </c>
      <c r="I135" s="224"/>
      <c r="J135" s="225">
        <f>ROUND(I135*H135,2)</f>
        <v>0</v>
      </c>
      <c r="K135" s="221" t="s">
        <v>158</v>
      </c>
      <c r="L135" s="44"/>
      <c r="M135" s="226" t="s">
        <v>19</v>
      </c>
      <c r="N135" s="227" t="s">
        <v>40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160</v>
      </c>
      <c r="AT135" s="217" t="s">
        <v>162</v>
      </c>
      <c r="AU135" s="217" t="s">
        <v>76</v>
      </c>
      <c r="AY135" s="17" t="s">
        <v>153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76</v>
      </c>
      <c r="BK135" s="218">
        <f>ROUND(I135*H135,2)</f>
        <v>0</v>
      </c>
      <c r="BL135" s="17" t="s">
        <v>160</v>
      </c>
      <c r="BM135" s="217" t="s">
        <v>1185</v>
      </c>
    </row>
    <row r="136" s="2" customFormat="1" ht="16.5" customHeight="1">
      <c r="A136" s="38"/>
      <c r="B136" s="39"/>
      <c r="C136" s="219" t="s">
        <v>339</v>
      </c>
      <c r="D136" s="219" t="s">
        <v>162</v>
      </c>
      <c r="E136" s="220" t="s">
        <v>289</v>
      </c>
      <c r="F136" s="221" t="s">
        <v>290</v>
      </c>
      <c r="G136" s="222" t="s">
        <v>169</v>
      </c>
      <c r="H136" s="223">
        <v>5</v>
      </c>
      <c r="I136" s="224"/>
      <c r="J136" s="225">
        <f>ROUND(I136*H136,2)</f>
        <v>0</v>
      </c>
      <c r="K136" s="221" t="s">
        <v>158</v>
      </c>
      <c r="L136" s="44"/>
      <c r="M136" s="226" t="s">
        <v>19</v>
      </c>
      <c r="N136" s="227" t="s">
        <v>40</v>
      </c>
      <c r="O136" s="84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7" t="s">
        <v>160</v>
      </c>
      <c r="AT136" s="217" t="s">
        <v>162</v>
      </c>
      <c r="AU136" s="217" t="s">
        <v>76</v>
      </c>
      <c r="AY136" s="17" t="s">
        <v>153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7" t="s">
        <v>76</v>
      </c>
      <c r="BK136" s="218">
        <f>ROUND(I136*H136,2)</f>
        <v>0</v>
      </c>
      <c r="BL136" s="17" t="s">
        <v>160</v>
      </c>
      <c r="BM136" s="217" t="s">
        <v>1186</v>
      </c>
    </row>
    <row r="137" s="2" customFormat="1" ht="16.5" customHeight="1">
      <c r="A137" s="38"/>
      <c r="B137" s="39"/>
      <c r="C137" s="219" t="s">
        <v>343</v>
      </c>
      <c r="D137" s="219" t="s">
        <v>162</v>
      </c>
      <c r="E137" s="220" t="s">
        <v>606</v>
      </c>
      <c r="F137" s="221" t="s">
        <v>607</v>
      </c>
      <c r="G137" s="222" t="s">
        <v>169</v>
      </c>
      <c r="H137" s="223">
        <v>1</v>
      </c>
      <c r="I137" s="224"/>
      <c r="J137" s="225">
        <f>ROUND(I137*H137,2)</f>
        <v>0</v>
      </c>
      <c r="K137" s="221" t="s">
        <v>158</v>
      </c>
      <c r="L137" s="44"/>
      <c r="M137" s="226" t="s">
        <v>19</v>
      </c>
      <c r="N137" s="227" t="s">
        <v>40</v>
      </c>
      <c r="O137" s="84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7" t="s">
        <v>160</v>
      </c>
      <c r="AT137" s="217" t="s">
        <v>162</v>
      </c>
      <c r="AU137" s="217" t="s">
        <v>76</v>
      </c>
      <c r="AY137" s="17" t="s">
        <v>153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7" t="s">
        <v>76</v>
      </c>
      <c r="BK137" s="218">
        <f>ROUND(I137*H137,2)</f>
        <v>0</v>
      </c>
      <c r="BL137" s="17" t="s">
        <v>160</v>
      </c>
      <c r="BM137" s="217" t="s">
        <v>1187</v>
      </c>
    </row>
    <row r="138" s="2" customFormat="1" ht="16.5" customHeight="1">
      <c r="A138" s="38"/>
      <c r="B138" s="39"/>
      <c r="C138" s="219" t="s">
        <v>347</v>
      </c>
      <c r="D138" s="219" t="s">
        <v>162</v>
      </c>
      <c r="E138" s="220" t="s">
        <v>297</v>
      </c>
      <c r="F138" s="221" t="s">
        <v>298</v>
      </c>
      <c r="G138" s="222" t="s">
        <v>169</v>
      </c>
      <c r="H138" s="223">
        <v>2</v>
      </c>
      <c r="I138" s="224"/>
      <c r="J138" s="225">
        <f>ROUND(I138*H138,2)</f>
        <v>0</v>
      </c>
      <c r="K138" s="221" t="s">
        <v>158</v>
      </c>
      <c r="L138" s="44"/>
      <c r="M138" s="226" t="s">
        <v>19</v>
      </c>
      <c r="N138" s="227" t="s">
        <v>40</v>
      </c>
      <c r="O138" s="84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160</v>
      </c>
      <c r="AT138" s="217" t="s">
        <v>162</v>
      </c>
      <c r="AU138" s="217" t="s">
        <v>76</v>
      </c>
      <c r="AY138" s="17" t="s">
        <v>153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76</v>
      </c>
      <c r="BK138" s="218">
        <f>ROUND(I138*H138,2)</f>
        <v>0</v>
      </c>
      <c r="BL138" s="17" t="s">
        <v>160</v>
      </c>
      <c r="BM138" s="217" t="s">
        <v>1188</v>
      </c>
    </row>
    <row r="139" s="2" customFormat="1" ht="16.5" customHeight="1">
      <c r="A139" s="38"/>
      <c r="B139" s="39"/>
      <c r="C139" s="205" t="s">
        <v>351</v>
      </c>
      <c r="D139" s="205" t="s">
        <v>154</v>
      </c>
      <c r="E139" s="206" t="s">
        <v>301</v>
      </c>
      <c r="F139" s="207" t="s">
        <v>302</v>
      </c>
      <c r="G139" s="208" t="s">
        <v>169</v>
      </c>
      <c r="H139" s="209">
        <v>5</v>
      </c>
      <c r="I139" s="210"/>
      <c r="J139" s="211">
        <f>ROUND(I139*H139,2)</f>
        <v>0</v>
      </c>
      <c r="K139" s="207" t="s">
        <v>158</v>
      </c>
      <c r="L139" s="212"/>
      <c r="M139" s="213" t="s">
        <v>19</v>
      </c>
      <c r="N139" s="214" t="s">
        <v>40</v>
      </c>
      <c r="O139" s="84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7" t="s">
        <v>159</v>
      </c>
      <c r="AT139" s="217" t="s">
        <v>154</v>
      </c>
      <c r="AU139" s="217" t="s">
        <v>76</v>
      </c>
      <c r="AY139" s="17" t="s">
        <v>153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7" t="s">
        <v>76</v>
      </c>
      <c r="BK139" s="218">
        <f>ROUND(I139*H139,2)</f>
        <v>0</v>
      </c>
      <c r="BL139" s="17" t="s">
        <v>160</v>
      </c>
      <c r="BM139" s="217" t="s">
        <v>1189</v>
      </c>
    </row>
    <row r="140" s="2" customFormat="1" ht="16.5" customHeight="1">
      <c r="A140" s="38"/>
      <c r="B140" s="39"/>
      <c r="C140" s="219" t="s">
        <v>355</v>
      </c>
      <c r="D140" s="219" t="s">
        <v>162</v>
      </c>
      <c r="E140" s="220" t="s">
        <v>305</v>
      </c>
      <c r="F140" s="221" t="s">
        <v>306</v>
      </c>
      <c r="G140" s="222" t="s">
        <v>169</v>
      </c>
      <c r="H140" s="223">
        <v>5</v>
      </c>
      <c r="I140" s="224"/>
      <c r="J140" s="225">
        <f>ROUND(I140*H140,2)</f>
        <v>0</v>
      </c>
      <c r="K140" s="221" t="s">
        <v>158</v>
      </c>
      <c r="L140" s="44"/>
      <c r="M140" s="226" t="s">
        <v>19</v>
      </c>
      <c r="N140" s="227" t="s">
        <v>40</v>
      </c>
      <c r="O140" s="84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7" t="s">
        <v>160</v>
      </c>
      <c r="AT140" s="217" t="s">
        <v>162</v>
      </c>
      <c r="AU140" s="217" t="s">
        <v>76</v>
      </c>
      <c r="AY140" s="17" t="s">
        <v>153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7" t="s">
        <v>76</v>
      </c>
      <c r="BK140" s="218">
        <f>ROUND(I140*H140,2)</f>
        <v>0</v>
      </c>
      <c r="BL140" s="17" t="s">
        <v>160</v>
      </c>
      <c r="BM140" s="217" t="s">
        <v>1190</v>
      </c>
    </row>
    <row r="141" s="2" customFormat="1" ht="16.5" customHeight="1">
      <c r="A141" s="38"/>
      <c r="B141" s="39"/>
      <c r="C141" s="205" t="s">
        <v>359</v>
      </c>
      <c r="D141" s="205" t="s">
        <v>154</v>
      </c>
      <c r="E141" s="206" t="s">
        <v>636</v>
      </c>
      <c r="F141" s="207" t="s">
        <v>637</v>
      </c>
      <c r="G141" s="208" t="s">
        <v>169</v>
      </c>
      <c r="H141" s="209">
        <v>1</v>
      </c>
      <c r="I141" s="210"/>
      <c r="J141" s="211">
        <f>ROUND(I141*H141,2)</f>
        <v>0</v>
      </c>
      <c r="K141" s="207" t="s">
        <v>158</v>
      </c>
      <c r="L141" s="212"/>
      <c r="M141" s="213" t="s">
        <v>19</v>
      </c>
      <c r="N141" s="214" t="s">
        <v>40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159</v>
      </c>
      <c r="AT141" s="217" t="s">
        <v>154</v>
      </c>
      <c r="AU141" s="217" t="s">
        <v>76</v>
      </c>
      <c r="AY141" s="17" t="s">
        <v>153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76</v>
      </c>
      <c r="BK141" s="218">
        <f>ROUND(I141*H141,2)</f>
        <v>0</v>
      </c>
      <c r="BL141" s="17" t="s">
        <v>160</v>
      </c>
      <c r="BM141" s="217" t="s">
        <v>1191</v>
      </c>
    </row>
    <row r="142" s="2" customFormat="1">
      <c r="A142" s="38"/>
      <c r="B142" s="39"/>
      <c r="C142" s="219" t="s">
        <v>363</v>
      </c>
      <c r="D142" s="219" t="s">
        <v>162</v>
      </c>
      <c r="E142" s="220" t="s">
        <v>639</v>
      </c>
      <c r="F142" s="221" t="s">
        <v>640</v>
      </c>
      <c r="G142" s="222" t="s">
        <v>169</v>
      </c>
      <c r="H142" s="223">
        <v>1</v>
      </c>
      <c r="I142" s="224"/>
      <c r="J142" s="225">
        <f>ROUND(I142*H142,2)</f>
        <v>0</v>
      </c>
      <c r="K142" s="221" t="s">
        <v>158</v>
      </c>
      <c r="L142" s="44"/>
      <c r="M142" s="226" t="s">
        <v>19</v>
      </c>
      <c r="N142" s="227" t="s">
        <v>40</v>
      </c>
      <c r="O142" s="84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160</v>
      </c>
      <c r="AT142" s="217" t="s">
        <v>162</v>
      </c>
      <c r="AU142" s="217" t="s">
        <v>76</v>
      </c>
      <c r="AY142" s="17" t="s">
        <v>153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76</v>
      </c>
      <c r="BK142" s="218">
        <f>ROUND(I142*H142,2)</f>
        <v>0</v>
      </c>
      <c r="BL142" s="17" t="s">
        <v>160</v>
      </c>
      <c r="BM142" s="217" t="s">
        <v>1192</v>
      </c>
    </row>
    <row r="143" s="2" customFormat="1" ht="16.5" customHeight="1">
      <c r="A143" s="38"/>
      <c r="B143" s="39"/>
      <c r="C143" s="205" t="s">
        <v>367</v>
      </c>
      <c r="D143" s="205" t="s">
        <v>154</v>
      </c>
      <c r="E143" s="206" t="s">
        <v>642</v>
      </c>
      <c r="F143" s="207" t="s">
        <v>643</v>
      </c>
      <c r="G143" s="208" t="s">
        <v>169</v>
      </c>
      <c r="H143" s="209">
        <v>1</v>
      </c>
      <c r="I143" s="210"/>
      <c r="J143" s="211">
        <f>ROUND(I143*H143,2)</f>
        <v>0</v>
      </c>
      <c r="K143" s="207" t="s">
        <v>158</v>
      </c>
      <c r="L143" s="212"/>
      <c r="M143" s="213" t="s">
        <v>19</v>
      </c>
      <c r="N143" s="214" t="s">
        <v>40</v>
      </c>
      <c r="O143" s="84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7" t="s">
        <v>177</v>
      </c>
      <c r="AT143" s="217" t="s">
        <v>154</v>
      </c>
      <c r="AU143" s="217" t="s">
        <v>76</v>
      </c>
      <c r="AY143" s="17" t="s">
        <v>153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7" t="s">
        <v>76</v>
      </c>
      <c r="BK143" s="218">
        <f>ROUND(I143*H143,2)</f>
        <v>0</v>
      </c>
      <c r="BL143" s="17" t="s">
        <v>177</v>
      </c>
      <c r="BM143" s="217" t="s">
        <v>1193</v>
      </c>
    </row>
    <row r="144" s="2" customFormat="1">
      <c r="A144" s="38"/>
      <c r="B144" s="39"/>
      <c r="C144" s="219" t="s">
        <v>371</v>
      </c>
      <c r="D144" s="219" t="s">
        <v>162</v>
      </c>
      <c r="E144" s="220" t="s">
        <v>645</v>
      </c>
      <c r="F144" s="221" t="s">
        <v>646</v>
      </c>
      <c r="G144" s="222" t="s">
        <v>169</v>
      </c>
      <c r="H144" s="223">
        <v>1</v>
      </c>
      <c r="I144" s="224"/>
      <c r="J144" s="225">
        <f>ROUND(I144*H144,2)</f>
        <v>0</v>
      </c>
      <c r="K144" s="221" t="s">
        <v>158</v>
      </c>
      <c r="L144" s="44"/>
      <c r="M144" s="226" t="s">
        <v>19</v>
      </c>
      <c r="N144" s="227" t="s">
        <v>40</v>
      </c>
      <c r="O144" s="84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182</v>
      </c>
      <c r="AT144" s="217" t="s">
        <v>162</v>
      </c>
      <c r="AU144" s="217" t="s">
        <v>76</v>
      </c>
      <c r="AY144" s="17" t="s">
        <v>153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7" t="s">
        <v>76</v>
      </c>
      <c r="BK144" s="218">
        <f>ROUND(I144*H144,2)</f>
        <v>0</v>
      </c>
      <c r="BL144" s="17" t="s">
        <v>182</v>
      </c>
      <c r="BM144" s="217" t="s">
        <v>1194</v>
      </c>
    </row>
    <row r="145" s="2" customFormat="1">
      <c r="A145" s="38"/>
      <c r="B145" s="39"/>
      <c r="C145" s="205" t="s">
        <v>375</v>
      </c>
      <c r="D145" s="205" t="s">
        <v>154</v>
      </c>
      <c r="E145" s="206" t="s">
        <v>665</v>
      </c>
      <c r="F145" s="207" t="s">
        <v>666</v>
      </c>
      <c r="G145" s="208" t="s">
        <v>169</v>
      </c>
      <c r="H145" s="209">
        <v>1</v>
      </c>
      <c r="I145" s="210"/>
      <c r="J145" s="211">
        <f>ROUND(I145*H145,2)</f>
        <v>0</v>
      </c>
      <c r="K145" s="207" t="s">
        <v>158</v>
      </c>
      <c r="L145" s="212"/>
      <c r="M145" s="213" t="s">
        <v>19</v>
      </c>
      <c r="N145" s="214" t="s">
        <v>40</v>
      </c>
      <c r="O145" s="84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650</v>
      </c>
      <c r="AT145" s="217" t="s">
        <v>154</v>
      </c>
      <c r="AU145" s="217" t="s">
        <v>76</v>
      </c>
      <c r="AY145" s="17" t="s">
        <v>153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7" t="s">
        <v>76</v>
      </c>
      <c r="BK145" s="218">
        <f>ROUND(I145*H145,2)</f>
        <v>0</v>
      </c>
      <c r="BL145" s="17" t="s">
        <v>182</v>
      </c>
      <c r="BM145" s="217" t="s">
        <v>1195</v>
      </c>
    </row>
    <row r="146" s="2" customFormat="1">
      <c r="A146" s="38"/>
      <c r="B146" s="39"/>
      <c r="C146" s="205" t="s">
        <v>379</v>
      </c>
      <c r="D146" s="205" t="s">
        <v>154</v>
      </c>
      <c r="E146" s="206" t="s">
        <v>1196</v>
      </c>
      <c r="F146" s="207" t="s">
        <v>1197</v>
      </c>
      <c r="G146" s="208" t="s">
        <v>169</v>
      </c>
      <c r="H146" s="209">
        <v>20</v>
      </c>
      <c r="I146" s="210"/>
      <c r="J146" s="211">
        <f>ROUND(I146*H146,2)</f>
        <v>0</v>
      </c>
      <c r="K146" s="207" t="s">
        <v>158</v>
      </c>
      <c r="L146" s="212"/>
      <c r="M146" s="213" t="s">
        <v>19</v>
      </c>
      <c r="N146" s="214" t="s">
        <v>40</v>
      </c>
      <c r="O146" s="84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7" t="s">
        <v>177</v>
      </c>
      <c r="AT146" s="217" t="s">
        <v>154</v>
      </c>
      <c r="AU146" s="217" t="s">
        <v>76</v>
      </c>
      <c r="AY146" s="17" t="s">
        <v>153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7" t="s">
        <v>76</v>
      </c>
      <c r="BK146" s="218">
        <f>ROUND(I146*H146,2)</f>
        <v>0</v>
      </c>
      <c r="BL146" s="17" t="s">
        <v>177</v>
      </c>
      <c r="BM146" s="217" t="s">
        <v>1198</v>
      </c>
    </row>
    <row r="147" s="2" customFormat="1" ht="16.5" customHeight="1">
      <c r="A147" s="38"/>
      <c r="B147" s="39"/>
      <c r="C147" s="205" t="s">
        <v>383</v>
      </c>
      <c r="D147" s="205" t="s">
        <v>154</v>
      </c>
      <c r="E147" s="206" t="s">
        <v>674</v>
      </c>
      <c r="F147" s="207" t="s">
        <v>675</v>
      </c>
      <c r="G147" s="208" t="s">
        <v>169</v>
      </c>
      <c r="H147" s="209">
        <v>20</v>
      </c>
      <c r="I147" s="210"/>
      <c r="J147" s="211">
        <f>ROUND(I147*H147,2)</f>
        <v>0</v>
      </c>
      <c r="K147" s="207" t="s">
        <v>158</v>
      </c>
      <c r="L147" s="212"/>
      <c r="M147" s="213" t="s">
        <v>19</v>
      </c>
      <c r="N147" s="214" t="s">
        <v>40</v>
      </c>
      <c r="O147" s="84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7" t="s">
        <v>650</v>
      </c>
      <c r="AT147" s="217" t="s">
        <v>154</v>
      </c>
      <c r="AU147" s="217" t="s">
        <v>76</v>
      </c>
      <c r="AY147" s="17" t="s">
        <v>153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7" t="s">
        <v>76</v>
      </c>
      <c r="BK147" s="218">
        <f>ROUND(I147*H147,2)</f>
        <v>0</v>
      </c>
      <c r="BL147" s="17" t="s">
        <v>182</v>
      </c>
      <c r="BM147" s="217" t="s">
        <v>1199</v>
      </c>
    </row>
    <row r="148" s="2" customFormat="1" ht="16.5" customHeight="1">
      <c r="A148" s="38"/>
      <c r="B148" s="39"/>
      <c r="C148" s="205" t="s">
        <v>387</v>
      </c>
      <c r="D148" s="205" t="s">
        <v>154</v>
      </c>
      <c r="E148" s="206" t="s">
        <v>677</v>
      </c>
      <c r="F148" s="207" t="s">
        <v>678</v>
      </c>
      <c r="G148" s="208" t="s">
        <v>169</v>
      </c>
      <c r="H148" s="209">
        <v>1</v>
      </c>
      <c r="I148" s="210"/>
      <c r="J148" s="211">
        <f>ROUND(I148*H148,2)</f>
        <v>0</v>
      </c>
      <c r="K148" s="207" t="s">
        <v>158</v>
      </c>
      <c r="L148" s="212"/>
      <c r="M148" s="213" t="s">
        <v>19</v>
      </c>
      <c r="N148" s="214" t="s">
        <v>40</v>
      </c>
      <c r="O148" s="84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7" t="s">
        <v>650</v>
      </c>
      <c r="AT148" s="217" t="s">
        <v>154</v>
      </c>
      <c r="AU148" s="217" t="s">
        <v>76</v>
      </c>
      <c r="AY148" s="17" t="s">
        <v>153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7" t="s">
        <v>76</v>
      </c>
      <c r="BK148" s="218">
        <f>ROUND(I148*H148,2)</f>
        <v>0</v>
      </c>
      <c r="BL148" s="17" t="s">
        <v>182</v>
      </c>
      <c r="BM148" s="217" t="s">
        <v>1200</v>
      </c>
    </row>
    <row r="149" s="2" customFormat="1" ht="33" customHeight="1">
      <c r="A149" s="38"/>
      <c r="B149" s="39"/>
      <c r="C149" s="219" t="s">
        <v>392</v>
      </c>
      <c r="D149" s="219" t="s">
        <v>162</v>
      </c>
      <c r="E149" s="220" t="s">
        <v>683</v>
      </c>
      <c r="F149" s="221" t="s">
        <v>684</v>
      </c>
      <c r="G149" s="222" t="s">
        <v>169</v>
      </c>
      <c r="H149" s="223">
        <v>20</v>
      </c>
      <c r="I149" s="224"/>
      <c r="J149" s="225">
        <f>ROUND(I149*H149,2)</f>
        <v>0</v>
      </c>
      <c r="K149" s="221" t="s">
        <v>158</v>
      </c>
      <c r="L149" s="44"/>
      <c r="M149" s="226" t="s">
        <v>19</v>
      </c>
      <c r="N149" s="227" t="s">
        <v>40</v>
      </c>
      <c r="O149" s="84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7" t="s">
        <v>182</v>
      </c>
      <c r="AT149" s="217" t="s">
        <v>162</v>
      </c>
      <c r="AU149" s="217" t="s">
        <v>76</v>
      </c>
      <c r="AY149" s="17" t="s">
        <v>153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7" t="s">
        <v>76</v>
      </c>
      <c r="BK149" s="218">
        <f>ROUND(I149*H149,2)</f>
        <v>0</v>
      </c>
      <c r="BL149" s="17" t="s">
        <v>182</v>
      </c>
      <c r="BM149" s="217" t="s">
        <v>1201</v>
      </c>
    </row>
    <row r="150" s="2" customFormat="1">
      <c r="A150" s="38"/>
      <c r="B150" s="39"/>
      <c r="C150" s="219" t="s">
        <v>396</v>
      </c>
      <c r="D150" s="219" t="s">
        <v>162</v>
      </c>
      <c r="E150" s="220" t="s">
        <v>686</v>
      </c>
      <c r="F150" s="221" t="s">
        <v>687</v>
      </c>
      <c r="G150" s="222" t="s">
        <v>169</v>
      </c>
      <c r="H150" s="223">
        <v>1</v>
      </c>
      <c r="I150" s="224"/>
      <c r="J150" s="225">
        <f>ROUND(I150*H150,2)</f>
        <v>0</v>
      </c>
      <c r="K150" s="221" t="s">
        <v>158</v>
      </c>
      <c r="L150" s="44"/>
      <c r="M150" s="226" t="s">
        <v>19</v>
      </c>
      <c r="N150" s="227" t="s">
        <v>40</v>
      </c>
      <c r="O150" s="84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7" t="s">
        <v>182</v>
      </c>
      <c r="AT150" s="217" t="s">
        <v>162</v>
      </c>
      <c r="AU150" s="217" t="s">
        <v>76</v>
      </c>
      <c r="AY150" s="17" t="s">
        <v>153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7" t="s">
        <v>76</v>
      </c>
      <c r="BK150" s="218">
        <f>ROUND(I150*H150,2)</f>
        <v>0</v>
      </c>
      <c r="BL150" s="17" t="s">
        <v>182</v>
      </c>
      <c r="BM150" s="217" t="s">
        <v>1202</v>
      </c>
    </row>
    <row r="151" s="2" customFormat="1" ht="16.5" customHeight="1">
      <c r="A151" s="38"/>
      <c r="B151" s="39"/>
      <c r="C151" s="219" t="s">
        <v>402</v>
      </c>
      <c r="D151" s="219" t="s">
        <v>162</v>
      </c>
      <c r="E151" s="220" t="s">
        <v>690</v>
      </c>
      <c r="F151" s="221" t="s">
        <v>691</v>
      </c>
      <c r="G151" s="222" t="s">
        <v>169</v>
      </c>
      <c r="H151" s="223">
        <v>1</v>
      </c>
      <c r="I151" s="224"/>
      <c r="J151" s="225">
        <f>ROUND(I151*H151,2)</f>
        <v>0</v>
      </c>
      <c r="K151" s="221" t="s">
        <v>158</v>
      </c>
      <c r="L151" s="44"/>
      <c r="M151" s="226" t="s">
        <v>19</v>
      </c>
      <c r="N151" s="227" t="s">
        <v>40</v>
      </c>
      <c r="O151" s="84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7" t="s">
        <v>182</v>
      </c>
      <c r="AT151" s="217" t="s">
        <v>162</v>
      </c>
      <c r="AU151" s="217" t="s">
        <v>76</v>
      </c>
      <c r="AY151" s="17" t="s">
        <v>153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7" t="s">
        <v>76</v>
      </c>
      <c r="BK151" s="218">
        <f>ROUND(I151*H151,2)</f>
        <v>0</v>
      </c>
      <c r="BL151" s="17" t="s">
        <v>182</v>
      </c>
      <c r="BM151" s="217" t="s">
        <v>1203</v>
      </c>
    </row>
    <row r="152" s="2" customFormat="1" ht="16.5" customHeight="1">
      <c r="A152" s="38"/>
      <c r="B152" s="39"/>
      <c r="C152" s="205" t="s">
        <v>407</v>
      </c>
      <c r="D152" s="205" t="s">
        <v>154</v>
      </c>
      <c r="E152" s="206" t="s">
        <v>702</v>
      </c>
      <c r="F152" s="207" t="s">
        <v>703</v>
      </c>
      <c r="G152" s="208" t="s">
        <v>169</v>
      </c>
      <c r="H152" s="209">
        <v>1</v>
      </c>
      <c r="I152" s="210"/>
      <c r="J152" s="211">
        <f>ROUND(I152*H152,2)</f>
        <v>0</v>
      </c>
      <c r="K152" s="207" t="s">
        <v>158</v>
      </c>
      <c r="L152" s="212"/>
      <c r="M152" s="213" t="s">
        <v>19</v>
      </c>
      <c r="N152" s="214" t="s">
        <v>40</v>
      </c>
      <c r="O152" s="84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7" t="s">
        <v>177</v>
      </c>
      <c r="AT152" s="217" t="s">
        <v>154</v>
      </c>
      <c r="AU152" s="217" t="s">
        <v>76</v>
      </c>
      <c r="AY152" s="17" t="s">
        <v>153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7" t="s">
        <v>76</v>
      </c>
      <c r="BK152" s="218">
        <f>ROUND(I152*H152,2)</f>
        <v>0</v>
      </c>
      <c r="BL152" s="17" t="s">
        <v>177</v>
      </c>
      <c r="BM152" s="217" t="s">
        <v>1204</v>
      </c>
    </row>
    <row r="153" s="2" customFormat="1" ht="16.5" customHeight="1">
      <c r="A153" s="38"/>
      <c r="B153" s="39"/>
      <c r="C153" s="205" t="s">
        <v>411</v>
      </c>
      <c r="D153" s="205" t="s">
        <v>154</v>
      </c>
      <c r="E153" s="206" t="s">
        <v>710</v>
      </c>
      <c r="F153" s="207" t="s">
        <v>711</v>
      </c>
      <c r="G153" s="208" t="s">
        <v>169</v>
      </c>
      <c r="H153" s="209">
        <v>1</v>
      </c>
      <c r="I153" s="210"/>
      <c r="J153" s="211">
        <f>ROUND(I153*H153,2)</f>
        <v>0</v>
      </c>
      <c r="K153" s="207" t="s">
        <v>158</v>
      </c>
      <c r="L153" s="212"/>
      <c r="M153" s="213" t="s">
        <v>19</v>
      </c>
      <c r="N153" s="214" t="s">
        <v>40</v>
      </c>
      <c r="O153" s="84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7" t="s">
        <v>177</v>
      </c>
      <c r="AT153" s="217" t="s">
        <v>154</v>
      </c>
      <c r="AU153" s="217" t="s">
        <v>76</v>
      </c>
      <c r="AY153" s="17" t="s">
        <v>153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7" t="s">
        <v>76</v>
      </c>
      <c r="BK153" s="218">
        <f>ROUND(I153*H153,2)</f>
        <v>0</v>
      </c>
      <c r="BL153" s="17" t="s">
        <v>177</v>
      </c>
      <c r="BM153" s="217" t="s">
        <v>1205</v>
      </c>
    </row>
    <row r="154" s="2" customFormat="1">
      <c r="A154" s="38"/>
      <c r="B154" s="39"/>
      <c r="C154" s="219" t="s">
        <v>415</v>
      </c>
      <c r="D154" s="219" t="s">
        <v>162</v>
      </c>
      <c r="E154" s="220" t="s">
        <v>714</v>
      </c>
      <c r="F154" s="221" t="s">
        <v>715</v>
      </c>
      <c r="G154" s="222" t="s">
        <v>169</v>
      </c>
      <c r="H154" s="223">
        <v>1</v>
      </c>
      <c r="I154" s="224"/>
      <c r="J154" s="225">
        <f>ROUND(I154*H154,2)</f>
        <v>0</v>
      </c>
      <c r="K154" s="221" t="s">
        <v>158</v>
      </c>
      <c r="L154" s="44"/>
      <c r="M154" s="226" t="s">
        <v>19</v>
      </c>
      <c r="N154" s="227" t="s">
        <v>40</v>
      </c>
      <c r="O154" s="84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7" t="s">
        <v>182</v>
      </c>
      <c r="AT154" s="217" t="s">
        <v>162</v>
      </c>
      <c r="AU154" s="217" t="s">
        <v>76</v>
      </c>
      <c r="AY154" s="17" t="s">
        <v>153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7" t="s">
        <v>76</v>
      </c>
      <c r="BK154" s="218">
        <f>ROUND(I154*H154,2)</f>
        <v>0</v>
      </c>
      <c r="BL154" s="17" t="s">
        <v>182</v>
      </c>
      <c r="BM154" s="217" t="s">
        <v>1206</v>
      </c>
    </row>
    <row r="155" s="2" customFormat="1" ht="16.5" customHeight="1">
      <c r="A155" s="38"/>
      <c r="B155" s="39"/>
      <c r="C155" s="219" t="s">
        <v>182</v>
      </c>
      <c r="D155" s="219" t="s">
        <v>162</v>
      </c>
      <c r="E155" s="220" t="s">
        <v>722</v>
      </c>
      <c r="F155" s="221" t="s">
        <v>723</v>
      </c>
      <c r="G155" s="222" t="s">
        <v>169</v>
      </c>
      <c r="H155" s="223">
        <v>2</v>
      </c>
      <c r="I155" s="224"/>
      <c r="J155" s="225">
        <f>ROUND(I155*H155,2)</f>
        <v>0</v>
      </c>
      <c r="K155" s="221" t="s">
        <v>158</v>
      </c>
      <c r="L155" s="44"/>
      <c r="M155" s="226" t="s">
        <v>19</v>
      </c>
      <c r="N155" s="227" t="s">
        <v>40</v>
      </c>
      <c r="O155" s="84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7" t="s">
        <v>182</v>
      </c>
      <c r="AT155" s="217" t="s">
        <v>162</v>
      </c>
      <c r="AU155" s="217" t="s">
        <v>76</v>
      </c>
      <c r="AY155" s="17" t="s">
        <v>153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7" t="s">
        <v>76</v>
      </c>
      <c r="BK155" s="218">
        <f>ROUND(I155*H155,2)</f>
        <v>0</v>
      </c>
      <c r="BL155" s="17" t="s">
        <v>182</v>
      </c>
      <c r="BM155" s="217" t="s">
        <v>1207</v>
      </c>
    </row>
    <row r="156" s="2" customFormat="1" ht="21.75" customHeight="1">
      <c r="A156" s="38"/>
      <c r="B156" s="39"/>
      <c r="C156" s="205" t="s">
        <v>422</v>
      </c>
      <c r="D156" s="205" t="s">
        <v>154</v>
      </c>
      <c r="E156" s="206" t="s">
        <v>795</v>
      </c>
      <c r="F156" s="207" t="s">
        <v>796</v>
      </c>
      <c r="G156" s="208" t="s">
        <v>169</v>
      </c>
      <c r="H156" s="209">
        <v>2</v>
      </c>
      <c r="I156" s="210"/>
      <c r="J156" s="211">
        <f>ROUND(I156*H156,2)</f>
        <v>0</v>
      </c>
      <c r="K156" s="207" t="s">
        <v>158</v>
      </c>
      <c r="L156" s="212"/>
      <c r="M156" s="213" t="s">
        <v>19</v>
      </c>
      <c r="N156" s="214" t="s">
        <v>40</v>
      </c>
      <c r="O156" s="84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7" t="s">
        <v>159</v>
      </c>
      <c r="AT156" s="217" t="s">
        <v>154</v>
      </c>
      <c r="AU156" s="217" t="s">
        <v>76</v>
      </c>
      <c r="AY156" s="17" t="s">
        <v>153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7" t="s">
        <v>76</v>
      </c>
      <c r="BK156" s="218">
        <f>ROUND(I156*H156,2)</f>
        <v>0</v>
      </c>
      <c r="BL156" s="17" t="s">
        <v>160</v>
      </c>
      <c r="BM156" s="217" t="s">
        <v>1208</v>
      </c>
    </row>
    <row r="157" s="2" customFormat="1">
      <c r="A157" s="38"/>
      <c r="B157" s="39"/>
      <c r="C157" s="205" t="s">
        <v>426</v>
      </c>
      <c r="D157" s="205" t="s">
        <v>154</v>
      </c>
      <c r="E157" s="206" t="s">
        <v>799</v>
      </c>
      <c r="F157" s="207" t="s">
        <v>800</v>
      </c>
      <c r="G157" s="208" t="s">
        <v>169</v>
      </c>
      <c r="H157" s="209">
        <v>5</v>
      </c>
      <c r="I157" s="210"/>
      <c r="J157" s="211">
        <f>ROUND(I157*H157,2)</f>
        <v>0</v>
      </c>
      <c r="K157" s="207" t="s">
        <v>158</v>
      </c>
      <c r="L157" s="212"/>
      <c r="M157" s="213" t="s">
        <v>19</v>
      </c>
      <c r="N157" s="214" t="s">
        <v>40</v>
      </c>
      <c r="O157" s="84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7" t="s">
        <v>159</v>
      </c>
      <c r="AT157" s="217" t="s">
        <v>154</v>
      </c>
      <c r="AU157" s="217" t="s">
        <v>76</v>
      </c>
      <c r="AY157" s="17" t="s">
        <v>153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7" t="s">
        <v>76</v>
      </c>
      <c r="BK157" s="218">
        <f>ROUND(I157*H157,2)</f>
        <v>0</v>
      </c>
      <c r="BL157" s="17" t="s">
        <v>160</v>
      </c>
      <c r="BM157" s="217" t="s">
        <v>1209</v>
      </c>
    </row>
    <row r="158" s="2" customFormat="1">
      <c r="A158" s="38"/>
      <c r="B158" s="39"/>
      <c r="C158" s="205" t="s">
        <v>430</v>
      </c>
      <c r="D158" s="205" t="s">
        <v>154</v>
      </c>
      <c r="E158" s="206" t="s">
        <v>803</v>
      </c>
      <c r="F158" s="207" t="s">
        <v>804</v>
      </c>
      <c r="G158" s="208" t="s">
        <v>169</v>
      </c>
      <c r="H158" s="209">
        <v>3</v>
      </c>
      <c r="I158" s="210"/>
      <c r="J158" s="211">
        <f>ROUND(I158*H158,2)</f>
        <v>0</v>
      </c>
      <c r="K158" s="207" t="s">
        <v>158</v>
      </c>
      <c r="L158" s="212"/>
      <c r="M158" s="213" t="s">
        <v>19</v>
      </c>
      <c r="N158" s="214" t="s">
        <v>40</v>
      </c>
      <c r="O158" s="84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7" t="s">
        <v>159</v>
      </c>
      <c r="AT158" s="217" t="s">
        <v>154</v>
      </c>
      <c r="AU158" s="217" t="s">
        <v>76</v>
      </c>
      <c r="AY158" s="17" t="s">
        <v>153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7" t="s">
        <v>76</v>
      </c>
      <c r="BK158" s="218">
        <f>ROUND(I158*H158,2)</f>
        <v>0</v>
      </c>
      <c r="BL158" s="17" t="s">
        <v>160</v>
      </c>
      <c r="BM158" s="217" t="s">
        <v>1210</v>
      </c>
    </row>
    <row r="159" s="2" customFormat="1">
      <c r="A159" s="38"/>
      <c r="B159" s="39"/>
      <c r="C159" s="205" t="s">
        <v>434</v>
      </c>
      <c r="D159" s="205" t="s">
        <v>154</v>
      </c>
      <c r="E159" s="206" t="s">
        <v>807</v>
      </c>
      <c r="F159" s="207" t="s">
        <v>808</v>
      </c>
      <c r="G159" s="208" t="s">
        <v>169</v>
      </c>
      <c r="H159" s="209">
        <v>1</v>
      </c>
      <c r="I159" s="210"/>
      <c r="J159" s="211">
        <f>ROUND(I159*H159,2)</f>
        <v>0</v>
      </c>
      <c r="K159" s="207" t="s">
        <v>158</v>
      </c>
      <c r="L159" s="212"/>
      <c r="M159" s="213" t="s">
        <v>19</v>
      </c>
      <c r="N159" s="214" t="s">
        <v>40</v>
      </c>
      <c r="O159" s="84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7" t="s">
        <v>159</v>
      </c>
      <c r="AT159" s="217" t="s">
        <v>154</v>
      </c>
      <c r="AU159" s="217" t="s">
        <v>76</v>
      </c>
      <c r="AY159" s="17" t="s">
        <v>153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7" t="s">
        <v>76</v>
      </c>
      <c r="BK159" s="218">
        <f>ROUND(I159*H159,2)</f>
        <v>0</v>
      </c>
      <c r="BL159" s="17" t="s">
        <v>160</v>
      </c>
      <c r="BM159" s="217" t="s">
        <v>1211</v>
      </c>
    </row>
    <row r="160" s="2" customFormat="1">
      <c r="A160" s="38"/>
      <c r="B160" s="39"/>
      <c r="C160" s="205" t="s">
        <v>438</v>
      </c>
      <c r="D160" s="205" t="s">
        <v>154</v>
      </c>
      <c r="E160" s="206" t="s">
        <v>811</v>
      </c>
      <c r="F160" s="207" t="s">
        <v>812</v>
      </c>
      <c r="G160" s="208" t="s">
        <v>169</v>
      </c>
      <c r="H160" s="209">
        <v>2</v>
      </c>
      <c r="I160" s="210"/>
      <c r="J160" s="211">
        <f>ROUND(I160*H160,2)</f>
        <v>0</v>
      </c>
      <c r="K160" s="207" t="s">
        <v>158</v>
      </c>
      <c r="L160" s="212"/>
      <c r="M160" s="213" t="s">
        <v>19</v>
      </c>
      <c r="N160" s="214" t="s">
        <v>40</v>
      </c>
      <c r="O160" s="84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7" t="s">
        <v>159</v>
      </c>
      <c r="AT160" s="217" t="s">
        <v>154</v>
      </c>
      <c r="AU160" s="217" t="s">
        <v>76</v>
      </c>
      <c r="AY160" s="17" t="s">
        <v>153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7" t="s">
        <v>76</v>
      </c>
      <c r="BK160" s="218">
        <f>ROUND(I160*H160,2)</f>
        <v>0</v>
      </c>
      <c r="BL160" s="17" t="s">
        <v>160</v>
      </c>
      <c r="BM160" s="217" t="s">
        <v>1212</v>
      </c>
    </row>
    <row r="161" s="2" customFormat="1">
      <c r="A161" s="38"/>
      <c r="B161" s="39"/>
      <c r="C161" s="205" t="s">
        <v>442</v>
      </c>
      <c r="D161" s="205" t="s">
        <v>154</v>
      </c>
      <c r="E161" s="206" t="s">
        <v>815</v>
      </c>
      <c r="F161" s="207" t="s">
        <v>816</v>
      </c>
      <c r="G161" s="208" t="s">
        <v>169</v>
      </c>
      <c r="H161" s="209">
        <v>5</v>
      </c>
      <c r="I161" s="210"/>
      <c r="J161" s="211">
        <f>ROUND(I161*H161,2)</f>
        <v>0</v>
      </c>
      <c r="K161" s="207" t="s">
        <v>158</v>
      </c>
      <c r="L161" s="212"/>
      <c r="M161" s="213" t="s">
        <v>19</v>
      </c>
      <c r="N161" s="214" t="s">
        <v>40</v>
      </c>
      <c r="O161" s="84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7" t="s">
        <v>159</v>
      </c>
      <c r="AT161" s="217" t="s">
        <v>154</v>
      </c>
      <c r="AU161" s="217" t="s">
        <v>76</v>
      </c>
      <c r="AY161" s="17" t="s">
        <v>153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7" t="s">
        <v>76</v>
      </c>
      <c r="BK161" s="218">
        <f>ROUND(I161*H161,2)</f>
        <v>0</v>
      </c>
      <c r="BL161" s="17" t="s">
        <v>160</v>
      </c>
      <c r="BM161" s="217" t="s">
        <v>1213</v>
      </c>
    </row>
    <row r="162" s="2" customFormat="1" ht="16.5" customHeight="1">
      <c r="A162" s="38"/>
      <c r="B162" s="39"/>
      <c r="C162" s="205" t="s">
        <v>446</v>
      </c>
      <c r="D162" s="205" t="s">
        <v>154</v>
      </c>
      <c r="E162" s="206" t="s">
        <v>819</v>
      </c>
      <c r="F162" s="207" t="s">
        <v>820</v>
      </c>
      <c r="G162" s="208" t="s">
        <v>157</v>
      </c>
      <c r="H162" s="209">
        <v>30</v>
      </c>
      <c r="I162" s="210"/>
      <c r="J162" s="211">
        <f>ROUND(I162*H162,2)</f>
        <v>0</v>
      </c>
      <c r="K162" s="207" t="s">
        <v>158</v>
      </c>
      <c r="L162" s="212"/>
      <c r="M162" s="213" t="s">
        <v>19</v>
      </c>
      <c r="N162" s="214" t="s">
        <v>40</v>
      </c>
      <c r="O162" s="84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7" t="s">
        <v>159</v>
      </c>
      <c r="AT162" s="217" t="s">
        <v>154</v>
      </c>
      <c r="AU162" s="217" t="s">
        <v>76</v>
      </c>
      <c r="AY162" s="17" t="s">
        <v>153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7" t="s">
        <v>76</v>
      </c>
      <c r="BK162" s="218">
        <f>ROUND(I162*H162,2)</f>
        <v>0</v>
      </c>
      <c r="BL162" s="17" t="s">
        <v>160</v>
      </c>
      <c r="BM162" s="217" t="s">
        <v>1214</v>
      </c>
    </row>
    <row r="163" s="2" customFormat="1" ht="16.5" customHeight="1">
      <c r="A163" s="38"/>
      <c r="B163" s="39"/>
      <c r="C163" s="205" t="s">
        <v>452</v>
      </c>
      <c r="D163" s="205" t="s">
        <v>154</v>
      </c>
      <c r="E163" s="206" t="s">
        <v>823</v>
      </c>
      <c r="F163" s="207" t="s">
        <v>824</v>
      </c>
      <c r="G163" s="208" t="s">
        <v>157</v>
      </c>
      <c r="H163" s="209">
        <v>15</v>
      </c>
      <c r="I163" s="210"/>
      <c r="J163" s="211">
        <f>ROUND(I163*H163,2)</f>
        <v>0</v>
      </c>
      <c r="K163" s="207" t="s">
        <v>158</v>
      </c>
      <c r="L163" s="212"/>
      <c r="M163" s="213" t="s">
        <v>19</v>
      </c>
      <c r="N163" s="214" t="s">
        <v>40</v>
      </c>
      <c r="O163" s="84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7" t="s">
        <v>159</v>
      </c>
      <c r="AT163" s="217" t="s">
        <v>154</v>
      </c>
      <c r="AU163" s="217" t="s">
        <v>76</v>
      </c>
      <c r="AY163" s="17" t="s">
        <v>153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7" t="s">
        <v>76</v>
      </c>
      <c r="BK163" s="218">
        <f>ROUND(I163*H163,2)</f>
        <v>0</v>
      </c>
      <c r="BL163" s="17" t="s">
        <v>160</v>
      </c>
      <c r="BM163" s="217" t="s">
        <v>1215</v>
      </c>
    </row>
    <row r="164" s="2" customFormat="1" ht="16.5" customHeight="1">
      <c r="A164" s="38"/>
      <c r="B164" s="39"/>
      <c r="C164" s="205" t="s">
        <v>458</v>
      </c>
      <c r="D164" s="205" t="s">
        <v>154</v>
      </c>
      <c r="E164" s="206" t="s">
        <v>827</v>
      </c>
      <c r="F164" s="207" t="s">
        <v>828</v>
      </c>
      <c r="G164" s="208" t="s">
        <v>157</v>
      </c>
      <c r="H164" s="209">
        <v>15</v>
      </c>
      <c r="I164" s="210"/>
      <c r="J164" s="211">
        <f>ROUND(I164*H164,2)</f>
        <v>0</v>
      </c>
      <c r="K164" s="207" t="s">
        <v>158</v>
      </c>
      <c r="L164" s="212"/>
      <c r="M164" s="213" t="s">
        <v>19</v>
      </c>
      <c r="N164" s="214" t="s">
        <v>40</v>
      </c>
      <c r="O164" s="84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7" t="s">
        <v>159</v>
      </c>
      <c r="AT164" s="217" t="s">
        <v>154</v>
      </c>
      <c r="AU164" s="217" t="s">
        <v>76</v>
      </c>
      <c r="AY164" s="17" t="s">
        <v>153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7" t="s">
        <v>76</v>
      </c>
      <c r="BK164" s="218">
        <f>ROUND(I164*H164,2)</f>
        <v>0</v>
      </c>
      <c r="BL164" s="17" t="s">
        <v>160</v>
      </c>
      <c r="BM164" s="217" t="s">
        <v>1216</v>
      </c>
    </row>
    <row r="165" s="2" customFormat="1" ht="16.5" customHeight="1">
      <c r="A165" s="38"/>
      <c r="B165" s="39"/>
      <c r="C165" s="205" t="s">
        <v>462</v>
      </c>
      <c r="D165" s="205" t="s">
        <v>154</v>
      </c>
      <c r="E165" s="206" t="s">
        <v>831</v>
      </c>
      <c r="F165" s="207" t="s">
        <v>832</v>
      </c>
      <c r="G165" s="208" t="s">
        <v>157</v>
      </c>
      <c r="H165" s="209">
        <v>30</v>
      </c>
      <c r="I165" s="210"/>
      <c r="J165" s="211">
        <f>ROUND(I165*H165,2)</f>
        <v>0</v>
      </c>
      <c r="K165" s="207" t="s">
        <v>158</v>
      </c>
      <c r="L165" s="212"/>
      <c r="M165" s="213" t="s">
        <v>19</v>
      </c>
      <c r="N165" s="214" t="s">
        <v>40</v>
      </c>
      <c r="O165" s="84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159</v>
      </c>
      <c r="AT165" s="217" t="s">
        <v>154</v>
      </c>
      <c r="AU165" s="217" t="s">
        <v>76</v>
      </c>
      <c r="AY165" s="17" t="s">
        <v>153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76</v>
      </c>
      <c r="BK165" s="218">
        <f>ROUND(I165*H165,2)</f>
        <v>0</v>
      </c>
      <c r="BL165" s="17" t="s">
        <v>160</v>
      </c>
      <c r="BM165" s="217" t="s">
        <v>1217</v>
      </c>
    </row>
    <row r="166" s="2" customFormat="1" ht="16.5" customHeight="1">
      <c r="A166" s="38"/>
      <c r="B166" s="39"/>
      <c r="C166" s="205" t="s">
        <v>689</v>
      </c>
      <c r="D166" s="205" t="s">
        <v>154</v>
      </c>
      <c r="E166" s="206" t="s">
        <v>835</v>
      </c>
      <c r="F166" s="207" t="s">
        <v>836</v>
      </c>
      <c r="G166" s="208" t="s">
        <v>157</v>
      </c>
      <c r="H166" s="209">
        <v>30</v>
      </c>
      <c r="I166" s="210"/>
      <c r="J166" s="211">
        <f>ROUND(I166*H166,2)</f>
        <v>0</v>
      </c>
      <c r="K166" s="207" t="s">
        <v>158</v>
      </c>
      <c r="L166" s="212"/>
      <c r="M166" s="213" t="s">
        <v>19</v>
      </c>
      <c r="N166" s="214" t="s">
        <v>40</v>
      </c>
      <c r="O166" s="84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7" t="s">
        <v>159</v>
      </c>
      <c r="AT166" s="217" t="s">
        <v>154</v>
      </c>
      <c r="AU166" s="217" t="s">
        <v>76</v>
      </c>
      <c r="AY166" s="17" t="s">
        <v>153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7" t="s">
        <v>76</v>
      </c>
      <c r="BK166" s="218">
        <f>ROUND(I166*H166,2)</f>
        <v>0</v>
      </c>
      <c r="BL166" s="17" t="s">
        <v>160</v>
      </c>
      <c r="BM166" s="217" t="s">
        <v>1218</v>
      </c>
    </row>
    <row r="167" s="2" customFormat="1" ht="16.5" customHeight="1">
      <c r="A167" s="38"/>
      <c r="B167" s="39"/>
      <c r="C167" s="205" t="s">
        <v>693</v>
      </c>
      <c r="D167" s="205" t="s">
        <v>154</v>
      </c>
      <c r="E167" s="206" t="s">
        <v>320</v>
      </c>
      <c r="F167" s="207" t="s">
        <v>321</v>
      </c>
      <c r="G167" s="208" t="s">
        <v>169</v>
      </c>
      <c r="H167" s="209">
        <v>12</v>
      </c>
      <c r="I167" s="210"/>
      <c r="J167" s="211">
        <f>ROUND(I167*H167,2)</f>
        <v>0</v>
      </c>
      <c r="K167" s="207" t="s">
        <v>158</v>
      </c>
      <c r="L167" s="212"/>
      <c r="M167" s="213" t="s">
        <v>19</v>
      </c>
      <c r="N167" s="214" t="s">
        <v>40</v>
      </c>
      <c r="O167" s="84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7" t="s">
        <v>159</v>
      </c>
      <c r="AT167" s="217" t="s">
        <v>154</v>
      </c>
      <c r="AU167" s="217" t="s">
        <v>76</v>
      </c>
      <c r="AY167" s="17" t="s">
        <v>153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7" t="s">
        <v>76</v>
      </c>
      <c r="BK167" s="218">
        <f>ROUND(I167*H167,2)</f>
        <v>0</v>
      </c>
      <c r="BL167" s="17" t="s">
        <v>160</v>
      </c>
      <c r="BM167" s="217" t="s">
        <v>1219</v>
      </c>
    </row>
    <row r="168" s="2" customFormat="1" ht="16.5" customHeight="1">
      <c r="A168" s="38"/>
      <c r="B168" s="39"/>
      <c r="C168" s="205" t="s">
        <v>697</v>
      </c>
      <c r="D168" s="205" t="s">
        <v>154</v>
      </c>
      <c r="E168" s="206" t="s">
        <v>875</v>
      </c>
      <c r="F168" s="207" t="s">
        <v>876</v>
      </c>
      <c r="G168" s="208" t="s">
        <v>169</v>
      </c>
      <c r="H168" s="209">
        <v>3</v>
      </c>
      <c r="I168" s="210"/>
      <c r="J168" s="211">
        <f>ROUND(I168*H168,2)</f>
        <v>0</v>
      </c>
      <c r="K168" s="207" t="s">
        <v>158</v>
      </c>
      <c r="L168" s="212"/>
      <c r="M168" s="213" t="s">
        <v>19</v>
      </c>
      <c r="N168" s="214" t="s">
        <v>40</v>
      </c>
      <c r="O168" s="84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7" t="s">
        <v>159</v>
      </c>
      <c r="AT168" s="217" t="s">
        <v>154</v>
      </c>
      <c r="AU168" s="217" t="s">
        <v>76</v>
      </c>
      <c r="AY168" s="17" t="s">
        <v>153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7" t="s">
        <v>76</v>
      </c>
      <c r="BK168" s="218">
        <f>ROUND(I168*H168,2)</f>
        <v>0</v>
      </c>
      <c r="BL168" s="17" t="s">
        <v>160</v>
      </c>
      <c r="BM168" s="217" t="s">
        <v>1220</v>
      </c>
    </row>
    <row r="169" s="2" customFormat="1" ht="16.5" customHeight="1">
      <c r="A169" s="38"/>
      <c r="B169" s="39"/>
      <c r="C169" s="219" t="s">
        <v>701</v>
      </c>
      <c r="D169" s="219" t="s">
        <v>162</v>
      </c>
      <c r="E169" s="220" t="s">
        <v>324</v>
      </c>
      <c r="F169" s="221" t="s">
        <v>325</v>
      </c>
      <c r="G169" s="222" t="s">
        <v>169</v>
      </c>
      <c r="H169" s="223">
        <v>15</v>
      </c>
      <c r="I169" s="224"/>
      <c r="J169" s="225">
        <f>ROUND(I169*H169,2)</f>
        <v>0</v>
      </c>
      <c r="K169" s="221" t="s">
        <v>158</v>
      </c>
      <c r="L169" s="44"/>
      <c r="M169" s="226" t="s">
        <v>19</v>
      </c>
      <c r="N169" s="227" t="s">
        <v>40</v>
      </c>
      <c r="O169" s="84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7" t="s">
        <v>160</v>
      </c>
      <c r="AT169" s="217" t="s">
        <v>162</v>
      </c>
      <c r="AU169" s="217" t="s">
        <v>76</v>
      </c>
      <c r="AY169" s="17" t="s">
        <v>153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7" t="s">
        <v>76</v>
      </c>
      <c r="BK169" s="218">
        <f>ROUND(I169*H169,2)</f>
        <v>0</v>
      </c>
      <c r="BL169" s="17" t="s">
        <v>160</v>
      </c>
      <c r="BM169" s="217" t="s">
        <v>1221</v>
      </c>
    </row>
    <row r="170" s="2" customFormat="1">
      <c r="A170" s="38"/>
      <c r="B170" s="39"/>
      <c r="C170" s="205" t="s">
        <v>705</v>
      </c>
      <c r="D170" s="205" t="s">
        <v>154</v>
      </c>
      <c r="E170" s="206" t="s">
        <v>889</v>
      </c>
      <c r="F170" s="207" t="s">
        <v>310</v>
      </c>
      <c r="G170" s="208" t="s">
        <v>311</v>
      </c>
      <c r="H170" s="209">
        <v>1</v>
      </c>
      <c r="I170" s="210"/>
      <c r="J170" s="211">
        <f>ROUND(I170*H170,2)</f>
        <v>0</v>
      </c>
      <c r="K170" s="207" t="s">
        <v>158</v>
      </c>
      <c r="L170" s="212"/>
      <c r="M170" s="213" t="s">
        <v>19</v>
      </c>
      <c r="N170" s="214" t="s">
        <v>40</v>
      </c>
      <c r="O170" s="84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7" t="s">
        <v>177</v>
      </c>
      <c r="AT170" s="217" t="s">
        <v>154</v>
      </c>
      <c r="AU170" s="217" t="s">
        <v>76</v>
      </c>
      <c r="AY170" s="17" t="s">
        <v>153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7" t="s">
        <v>76</v>
      </c>
      <c r="BK170" s="218">
        <f>ROUND(I170*H170,2)</f>
        <v>0</v>
      </c>
      <c r="BL170" s="17" t="s">
        <v>177</v>
      </c>
      <c r="BM170" s="217" t="s">
        <v>1222</v>
      </c>
    </row>
    <row r="171" s="2" customFormat="1">
      <c r="A171" s="38"/>
      <c r="B171" s="39"/>
      <c r="C171" s="40"/>
      <c r="D171" s="228" t="s">
        <v>313</v>
      </c>
      <c r="E171" s="40"/>
      <c r="F171" s="229" t="s">
        <v>314</v>
      </c>
      <c r="G171" s="40"/>
      <c r="H171" s="40"/>
      <c r="I171" s="230"/>
      <c r="J171" s="40"/>
      <c r="K171" s="40"/>
      <c r="L171" s="44"/>
      <c r="M171" s="231"/>
      <c r="N171" s="232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313</v>
      </c>
      <c r="AU171" s="17" t="s">
        <v>76</v>
      </c>
    </row>
    <row r="172" s="2" customFormat="1">
      <c r="A172" s="38"/>
      <c r="B172" s="39"/>
      <c r="C172" s="219" t="s">
        <v>709</v>
      </c>
      <c r="D172" s="219" t="s">
        <v>162</v>
      </c>
      <c r="E172" s="220" t="s">
        <v>316</v>
      </c>
      <c r="F172" s="221" t="s">
        <v>317</v>
      </c>
      <c r="G172" s="222" t="s">
        <v>169</v>
      </c>
      <c r="H172" s="223">
        <v>1</v>
      </c>
      <c r="I172" s="224"/>
      <c r="J172" s="225">
        <f>ROUND(I172*H172,2)</f>
        <v>0</v>
      </c>
      <c r="K172" s="221" t="s">
        <v>158</v>
      </c>
      <c r="L172" s="44"/>
      <c r="M172" s="226" t="s">
        <v>19</v>
      </c>
      <c r="N172" s="227" t="s">
        <v>40</v>
      </c>
      <c r="O172" s="84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7" t="s">
        <v>182</v>
      </c>
      <c r="AT172" s="217" t="s">
        <v>162</v>
      </c>
      <c r="AU172" s="217" t="s">
        <v>76</v>
      </c>
      <c r="AY172" s="17" t="s">
        <v>153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7" t="s">
        <v>76</v>
      </c>
      <c r="BK172" s="218">
        <f>ROUND(I172*H172,2)</f>
        <v>0</v>
      </c>
      <c r="BL172" s="17" t="s">
        <v>182</v>
      </c>
      <c r="BM172" s="217" t="s">
        <v>1223</v>
      </c>
    </row>
    <row r="173" s="2" customFormat="1" ht="16.5" customHeight="1">
      <c r="A173" s="38"/>
      <c r="B173" s="39"/>
      <c r="C173" s="219" t="s">
        <v>713</v>
      </c>
      <c r="D173" s="219" t="s">
        <v>162</v>
      </c>
      <c r="E173" s="220" t="s">
        <v>380</v>
      </c>
      <c r="F173" s="221" t="s">
        <v>381</v>
      </c>
      <c r="G173" s="222" t="s">
        <v>169</v>
      </c>
      <c r="H173" s="223">
        <v>382</v>
      </c>
      <c r="I173" s="224"/>
      <c r="J173" s="225">
        <f>ROUND(I173*H173,2)</f>
        <v>0</v>
      </c>
      <c r="K173" s="221" t="s">
        <v>158</v>
      </c>
      <c r="L173" s="44"/>
      <c r="M173" s="226" t="s">
        <v>19</v>
      </c>
      <c r="N173" s="227" t="s">
        <v>40</v>
      </c>
      <c r="O173" s="84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7" t="s">
        <v>182</v>
      </c>
      <c r="AT173" s="217" t="s">
        <v>162</v>
      </c>
      <c r="AU173" s="217" t="s">
        <v>76</v>
      </c>
      <c r="AY173" s="17" t="s">
        <v>153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7" t="s">
        <v>76</v>
      </c>
      <c r="BK173" s="218">
        <f>ROUND(I173*H173,2)</f>
        <v>0</v>
      </c>
      <c r="BL173" s="17" t="s">
        <v>182</v>
      </c>
      <c r="BM173" s="217" t="s">
        <v>1224</v>
      </c>
    </row>
    <row r="174" s="2" customFormat="1">
      <c r="A174" s="38"/>
      <c r="B174" s="39"/>
      <c r="C174" s="205" t="s">
        <v>717</v>
      </c>
      <c r="D174" s="205" t="s">
        <v>154</v>
      </c>
      <c r="E174" s="206" t="s">
        <v>899</v>
      </c>
      <c r="F174" s="207" t="s">
        <v>900</v>
      </c>
      <c r="G174" s="208" t="s">
        <v>169</v>
      </c>
      <c r="H174" s="209">
        <v>1</v>
      </c>
      <c r="I174" s="210"/>
      <c r="J174" s="211">
        <f>ROUND(I174*H174,2)</f>
        <v>0</v>
      </c>
      <c r="K174" s="207" t="s">
        <v>158</v>
      </c>
      <c r="L174" s="212"/>
      <c r="M174" s="213" t="s">
        <v>19</v>
      </c>
      <c r="N174" s="214" t="s">
        <v>40</v>
      </c>
      <c r="O174" s="84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7" t="s">
        <v>159</v>
      </c>
      <c r="AT174" s="217" t="s">
        <v>154</v>
      </c>
      <c r="AU174" s="217" t="s">
        <v>76</v>
      </c>
      <c r="AY174" s="17" t="s">
        <v>153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7" t="s">
        <v>76</v>
      </c>
      <c r="BK174" s="218">
        <f>ROUND(I174*H174,2)</f>
        <v>0</v>
      </c>
      <c r="BL174" s="17" t="s">
        <v>160</v>
      </c>
      <c r="BM174" s="217" t="s">
        <v>1225</v>
      </c>
    </row>
    <row r="175" s="2" customFormat="1">
      <c r="A175" s="38"/>
      <c r="B175" s="39"/>
      <c r="C175" s="205" t="s">
        <v>721</v>
      </c>
      <c r="D175" s="205" t="s">
        <v>154</v>
      </c>
      <c r="E175" s="206" t="s">
        <v>911</v>
      </c>
      <c r="F175" s="207" t="s">
        <v>912</v>
      </c>
      <c r="G175" s="208" t="s">
        <v>169</v>
      </c>
      <c r="H175" s="209">
        <v>1</v>
      </c>
      <c r="I175" s="210"/>
      <c r="J175" s="211">
        <f>ROUND(I175*H175,2)</f>
        <v>0</v>
      </c>
      <c r="K175" s="207" t="s">
        <v>158</v>
      </c>
      <c r="L175" s="212"/>
      <c r="M175" s="213" t="s">
        <v>19</v>
      </c>
      <c r="N175" s="214" t="s">
        <v>40</v>
      </c>
      <c r="O175" s="84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7" t="s">
        <v>159</v>
      </c>
      <c r="AT175" s="217" t="s">
        <v>154</v>
      </c>
      <c r="AU175" s="217" t="s">
        <v>76</v>
      </c>
      <c r="AY175" s="17" t="s">
        <v>153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7" t="s">
        <v>76</v>
      </c>
      <c r="BK175" s="218">
        <f>ROUND(I175*H175,2)</f>
        <v>0</v>
      </c>
      <c r="BL175" s="17" t="s">
        <v>160</v>
      </c>
      <c r="BM175" s="217" t="s">
        <v>1226</v>
      </c>
    </row>
    <row r="176" s="2" customFormat="1">
      <c r="A176" s="38"/>
      <c r="B176" s="39"/>
      <c r="C176" s="40"/>
      <c r="D176" s="228" t="s">
        <v>313</v>
      </c>
      <c r="E176" s="40"/>
      <c r="F176" s="229" t="s">
        <v>914</v>
      </c>
      <c r="G176" s="40"/>
      <c r="H176" s="40"/>
      <c r="I176" s="230"/>
      <c r="J176" s="40"/>
      <c r="K176" s="40"/>
      <c r="L176" s="44"/>
      <c r="M176" s="231"/>
      <c r="N176" s="232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313</v>
      </c>
      <c r="AU176" s="17" t="s">
        <v>76</v>
      </c>
    </row>
    <row r="177" s="2" customFormat="1">
      <c r="A177" s="38"/>
      <c r="B177" s="39"/>
      <c r="C177" s="205" t="s">
        <v>725</v>
      </c>
      <c r="D177" s="205" t="s">
        <v>154</v>
      </c>
      <c r="E177" s="206" t="s">
        <v>1227</v>
      </c>
      <c r="F177" s="207" t="s">
        <v>1228</v>
      </c>
      <c r="G177" s="208" t="s">
        <v>169</v>
      </c>
      <c r="H177" s="209">
        <v>1</v>
      </c>
      <c r="I177" s="210"/>
      <c r="J177" s="211">
        <f>ROUND(I177*H177,2)</f>
        <v>0</v>
      </c>
      <c r="K177" s="207" t="s">
        <v>158</v>
      </c>
      <c r="L177" s="212"/>
      <c r="M177" s="213" t="s">
        <v>19</v>
      </c>
      <c r="N177" s="214" t="s">
        <v>40</v>
      </c>
      <c r="O177" s="84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7" t="s">
        <v>177</v>
      </c>
      <c r="AT177" s="217" t="s">
        <v>154</v>
      </c>
      <c r="AU177" s="217" t="s">
        <v>76</v>
      </c>
      <c r="AY177" s="17" t="s">
        <v>153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7" t="s">
        <v>76</v>
      </c>
      <c r="BK177" s="218">
        <f>ROUND(I177*H177,2)</f>
        <v>0</v>
      </c>
      <c r="BL177" s="17" t="s">
        <v>177</v>
      </c>
      <c r="BM177" s="217" t="s">
        <v>1229</v>
      </c>
    </row>
    <row r="178" s="2" customFormat="1" ht="16.5" customHeight="1">
      <c r="A178" s="38"/>
      <c r="B178" s="39"/>
      <c r="C178" s="219" t="s">
        <v>729</v>
      </c>
      <c r="D178" s="219" t="s">
        <v>162</v>
      </c>
      <c r="E178" s="220" t="s">
        <v>965</v>
      </c>
      <c r="F178" s="221" t="s">
        <v>966</v>
      </c>
      <c r="G178" s="222" t="s">
        <v>169</v>
      </c>
      <c r="H178" s="223">
        <v>1</v>
      </c>
      <c r="I178" s="224"/>
      <c r="J178" s="225">
        <f>ROUND(I178*H178,2)</f>
        <v>0</v>
      </c>
      <c r="K178" s="221" t="s">
        <v>158</v>
      </c>
      <c r="L178" s="44"/>
      <c r="M178" s="226" t="s">
        <v>19</v>
      </c>
      <c r="N178" s="227" t="s">
        <v>40</v>
      </c>
      <c r="O178" s="84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7" t="s">
        <v>182</v>
      </c>
      <c r="AT178" s="217" t="s">
        <v>162</v>
      </c>
      <c r="AU178" s="217" t="s">
        <v>76</v>
      </c>
      <c r="AY178" s="17" t="s">
        <v>153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7" t="s">
        <v>76</v>
      </c>
      <c r="BK178" s="218">
        <f>ROUND(I178*H178,2)</f>
        <v>0</v>
      </c>
      <c r="BL178" s="17" t="s">
        <v>182</v>
      </c>
      <c r="BM178" s="217" t="s">
        <v>1230</v>
      </c>
    </row>
    <row r="179" s="2" customFormat="1" ht="16.5" customHeight="1">
      <c r="A179" s="38"/>
      <c r="B179" s="39"/>
      <c r="C179" s="205" t="s">
        <v>732</v>
      </c>
      <c r="D179" s="205" t="s">
        <v>154</v>
      </c>
      <c r="E179" s="206" t="s">
        <v>328</v>
      </c>
      <c r="F179" s="207" t="s">
        <v>329</v>
      </c>
      <c r="G179" s="208" t="s">
        <v>169</v>
      </c>
      <c r="H179" s="209">
        <v>2</v>
      </c>
      <c r="I179" s="210"/>
      <c r="J179" s="211">
        <f>ROUND(I179*H179,2)</f>
        <v>0</v>
      </c>
      <c r="K179" s="207" t="s">
        <v>158</v>
      </c>
      <c r="L179" s="212"/>
      <c r="M179" s="213" t="s">
        <v>19</v>
      </c>
      <c r="N179" s="214" t="s">
        <v>40</v>
      </c>
      <c r="O179" s="84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7" t="s">
        <v>159</v>
      </c>
      <c r="AT179" s="217" t="s">
        <v>154</v>
      </c>
      <c r="AU179" s="217" t="s">
        <v>76</v>
      </c>
      <c r="AY179" s="17" t="s">
        <v>153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7" t="s">
        <v>76</v>
      </c>
      <c r="BK179" s="218">
        <f>ROUND(I179*H179,2)</f>
        <v>0</v>
      </c>
      <c r="BL179" s="17" t="s">
        <v>160</v>
      </c>
      <c r="BM179" s="217" t="s">
        <v>1231</v>
      </c>
    </row>
    <row r="180" s="2" customFormat="1" ht="16.5" customHeight="1">
      <c r="A180" s="38"/>
      <c r="B180" s="39"/>
      <c r="C180" s="205" t="s">
        <v>736</v>
      </c>
      <c r="D180" s="205" t="s">
        <v>154</v>
      </c>
      <c r="E180" s="206" t="s">
        <v>332</v>
      </c>
      <c r="F180" s="207" t="s">
        <v>333</v>
      </c>
      <c r="G180" s="208" t="s">
        <v>169</v>
      </c>
      <c r="H180" s="209">
        <v>2</v>
      </c>
      <c r="I180" s="210"/>
      <c r="J180" s="211">
        <f>ROUND(I180*H180,2)</f>
        <v>0</v>
      </c>
      <c r="K180" s="207" t="s">
        <v>158</v>
      </c>
      <c r="L180" s="212"/>
      <c r="M180" s="213" t="s">
        <v>19</v>
      </c>
      <c r="N180" s="214" t="s">
        <v>40</v>
      </c>
      <c r="O180" s="84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7" t="s">
        <v>159</v>
      </c>
      <c r="AT180" s="217" t="s">
        <v>154</v>
      </c>
      <c r="AU180" s="217" t="s">
        <v>76</v>
      </c>
      <c r="AY180" s="17" t="s">
        <v>153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7" t="s">
        <v>76</v>
      </c>
      <c r="BK180" s="218">
        <f>ROUND(I180*H180,2)</f>
        <v>0</v>
      </c>
      <c r="BL180" s="17" t="s">
        <v>160</v>
      </c>
      <c r="BM180" s="217" t="s">
        <v>1232</v>
      </c>
    </row>
    <row r="181" s="2" customFormat="1" ht="16.5" customHeight="1">
      <c r="A181" s="38"/>
      <c r="B181" s="39"/>
      <c r="C181" s="205" t="s">
        <v>740</v>
      </c>
      <c r="D181" s="205" t="s">
        <v>154</v>
      </c>
      <c r="E181" s="206" t="s">
        <v>973</v>
      </c>
      <c r="F181" s="207" t="s">
        <v>974</v>
      </c>
      <c r="G181" s="208" t="s">
        <v>169</v>
      </c>
      <c r="H181" s="209">
        <v>1</v>
      </c>
      <c r="I181" s="210"/>
      <c r="J181" s="211">
        <f>ROUND(I181*H181,2)</f>
        <v>0</v>
      </c>
      <c r="K181" s="207" t="s">
        <v>158</v>
      </c>
      <c r="L181" s="212"/>
      <c r="M181" s="213" t="s">
        <v>19</v>
      </c>
      <c r="N181" s="214" t="s">
        <v>40</v>
      </c>
      <c r="O181" s="84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7" t="s">
        <v>159</v>
      </c>
      <c r="AT181" s="217" t="s">
        <v>154</v>
      </c>
      <c r="AU181" s="217" t="s">
        <v>76</v>
      </c>
      <c r="AY181" s="17" t="s">
        <v>153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7" t="s">
        <v>76</v>
      </c>
      <c r="BK181" s="218">
        <f>ROUND(I181*H181,2)</f>
        <v>0</v>
      </c>
      <c r="BL181" s="17" t="s">
        <v>160</v>
      </c>
      <c r="BM181" s="217" t="s">
        <v>1233</v>
      </c>
    </row>
    <row r="182" s="2" customFormat="1" ht="16.5" customHeight="1">
      <c r="A182" s="38"/>
      <c r="B182" s="39"/>
      <c r="C182" s="205" t="s">
        <v>744</v>
      </c>
      <c r="D182" s="205" t="s">
        <v>154</v>
      </c>
      <c r="E182" s="206" t="s">
        <v>985</v>
      </c>
      <c r="F182" s="207" t="s">
        <v>986</v>
      </c>
      <c r="G182" s="208" t="s">
        <v>169</v>
      </c>
      <c r="H182" s="209">
        <v>1</v>
      </c>
      <c r="I182" s="210"/>
      <c r="J182" s="211">
        <f>ROUND(I182*H182,2)</f>
        <v>0</v>
      </c>
      <c r="K182" s="207" t="s">
        <v>158</v>
      </c>
      <c r="L182" s="212"/>
      <c r="M182" s="213" t="s">
        <v>19</v>
      </c>
      <c r="N182" s="214" t="s">
        <v>40</v>
      </c>
      <c r="O182" s="84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7" t="s">
        <v>159</v>
      </c>
      <c r="AT182" s="217" t="s">
        <v>154</v>
      </c>
      <c r="AU182" s="217" t="s">
        <v>76</v>
      </c>
      <c r="AY182" s="17" t="s">
        <v>153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7" t="s">
        <v>76</v>
      </c>
      <c r="BK182" s="218">
        <f>ROUND(I182*H182,2)</f>
        <v>0</v>
      </c>
      <c r="BL182" s="17" t="s">
        <v>160</v>
      </c>
      <c r="BM182" s="217" t="s">
        <v>1234</v>
      </c>
    </row>
    <row r="183" s="2" customFormat="1" ht="16.5" customHeight="1">
      <c r="A183" s="38"/>
      <c r="B183" s="39"/>
      <c r="C183" s="205" t="s">
        <v>748</v>
      </c>
      <c r="D183" s="205" t="s">
        <v>154</v>
      </c>
      <c r="E183" s="206" t="s">
        <v>336</v>
      </c>
      <c r="F183" s="207" t="s">
        <v>337</v>
      </c>
      <c r="G183" s="208" t="s">
        <v>169</v>
      </c>
      <c r="H183" s="209">
        <v>2</v>
      </c>
      <c r="I183" s="210"/>
      <c r="J183" s="211">
        <f>ROUND(I183*H183,2)</f>
        <v>0</v>
      </c>
      <c r="K183" s="207" t="s">
        <v>158</v>
      </c>
      <c r="L183" s="212"/>
      <c r="M183" s="213" t="s">
        <v>19</v>
      </c>
      <c r="N183" s="214" t="s">
        <v>40</v>
      </c>
      <c r="O183" s="84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7" t="s">
        <v>177</v>
      </c>
      <c r="AT183" s="217" t="s">
        <v>154</v>
      </c>
      <c r="AU183" s="217" t="s">
        <v>76</v>
      </c>
      <c r="AY183" s="17" t="s">
        <v>153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7" t="s">
        <v>76</v>
      </c>
      <c r="BK183" s="218">
        <f>ROUND(I183*H183,2)</f>
        <v>0</v>
      </c>
      <c r="BL183" s="17" t="s">
        <v>177</v>
      </c>
      <c r="BM183" s="217" t="s">
        <v>1235</v>
      </c>
    </row>
    <row r="184" s="2" customFormat="1" ht="16.5" customHeight="1">
      <c r="A184" s="38"/>
      <c r="B184" s="39"/>
      <c r="C184" s="205" t="s">
        <v>752</v>
      </c>
      <c r="D184" s="205" t="s">
        <v>154</v>
      </c>
      <c r="E184" s="206" t="s">
        <v>340</v>
      </c>
      <c r="F184" s="207" t="s">
        <v>341</v>
      </c>
      <c r="G184" s="208" t="s">
        <v>169</v>
      </c>
      <c r="H184" s="209">
        <v>1</v>
      </c>
      <c r="I184" s="210"/>
      <c r="J184" s="211">
        <f>ROUND(I184*H184,2)</f>
        <v>0</v>
      </c>
      <c r="K184" s="207" t="s">
        <v>158</v>
      </c>
      <c r="L184" s="212"/>
      <c r="M184" s="213" t="s">
        <v>19</v>
      </c>
      <c r="N184" s="214" t="s">
        <v>40</v>
      </c>
      <c r="O184" s="84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7" t="s">
        <v>159</v>
      </c>
      <c r="AT184" s="217" t="s">
        <v>154</v>
      </c>
      <c r="AU184" s="217" t="s">
        <v>76</v>
      </c>
      <c r="AY184" s="17" t="s">
        <v>153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7" t="s">
        <v>76</v>
      </c>
      <c r="BK184" s="218">
        <f>ROUND(I184*H184,2)</f>
        <v>0</v>
      </c>
      <c r="BL184" s="17" t="s">
        <v>160</v>
      </c>
      <c r="BM184" s="217" t="s">
        <v>1236</v>
      </c>
    </row>
    <row r="185" s="2" customFormat="1" ht="16.5" customHeight="1">
      <c r="A185" s="38"/>
      <c r="B185" s="39"/>
      <c r="C185" s="205" t="s">
        <v>756</v>
      </c>
      <c r="D185" s="205" t="s">
        <v>154</v>
      </c>
      <c r="E185" s="206" t="s">
        <v>344</v>
      </c>
      <c r="F185" s="207" t="s">
        <v>345</v>
      </c>
      <c r="G185" s="208" t="s">
        <v>169</v>
      </c>
      <c r="H185" s="209">
        <v>1</v>
      </c>
      <c r="I185" s="210"/>
      <c r="J185" s="211">
        <f>ROUND(I185*H185,2)</f>
        <v>0</v>
      </c>
      <c r="K185" s="207" t="s">
        <v>158</v>
      </c>
      <c r="L185" s="212"/>
      <c r="M185" s="213" t="s">
        <v>19</v>
      </c>
      <c r="N185" s="214" t="s">
        <v>40</v>
      </c>
      <c r="O185" s="84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7" t="s">
        <v>159</v>
      </c>
      <c r="AT185" s="217" t="s">
        <v>154</v>
      </c>
      <c r="AU185" s="217" t="s">
        <v>76</v>
      </c>
      <c r="AY185" s="17" t="s">
        <v>153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7" t="s">
        <v>76</v>
      </c>
      <c r="BK185" s="218">
        <f>ROUND(I185*H185,2)</f>
        <v>0</v>
      </c>
      <c r="BL185" s="17" t="s">
        <v>160</v>
      </c>
      <c r="BM185" s="217" t="s">
        <v>1237</v>
      </c>
    </row>
    <row r="186" s="2" customFormat="1" ht="16.5" customHeight="1">
      <c r="A186" s="38"/>
      <c r="B186" s="39"/>
      <c r="C186" s="205" t="s">
        <v>760</v>
      </c>
      <c r="D186" s="205" t="s">
        <v>154</v>
      </c>
      <c r="E186" s="206" t="s">
        <v>348</v>
      </c>
      <c r="F186" s="207" t="s">
        <v>349</v>
      </c>
      <c r="G186" s="208" t="s">
        <v>169</v>
      </c>
      <c r="H186" s="209">
        <v>1</v>
      </c>
      <c r="I186" s="210"/>
      <c r="J186" s="211">
        <f>ROUND(I186*H186,2)</f>
        <v>0</v>
      </c>
      <c r="K186" s="207" t="s">
        <v>158</v>
      </c>
      <c r="L186" s="212"/>
      <c r="M186" s="213" t="s">
        <v>19</v>
      </c>
      <c r="N186" s="214" t="s">
        <v>40</v>
      </c>
      <c r="O186" s="84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7" t="s">
        <v>159</v>
      </c>
      <c r="AT186" s="217" t="s">
        <v>154</v>
      </c>
      <c r="AU186" s="217" t="s">
        <v>76</v>
      </c>
      <c r="AY186" s="17" t="s">
        <v>153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7" t="s">
        <v>76</v>
      </c>
      <c r="BK186" s="218">
        <f>ROUND(I186*H186,2)</f>
        <v>0</v>
      </c>
      <c r="BL186" s="17" t="s">
        <v>160</v>
      </c>
      <c r="BM186" s="217" t="s">
        <v>1238</v>
      </c>
    </row>
    <row r="187" s="2" customFormat="1" ht="16.5" customHeight="1">
      <c r="A187" s="38"/>
      <c r="B187" s="39"/>
      <c r="C187" s="205" t="s">
        <v>764</v>
      </c>
      <c r="D187" s="205" t="s">
        <v>154</v>
      </c>
      <c r="E187" s="206" t="s">
        <v>352</v>
      </c>
      <c r="F187" s="207" t="s">
        <v>353</v>
      </c>
      <c r="G187" s="208" t="s">
        <v>169</v>
      </c>
      <c r="H187" s="209">
        <v>1</v>
      </c>
      <c r="I187" s="210"/>
      <c r="J187" s="211">
        <f>ROUND(I187*H187,2)</f>
        <v>0</v>
      </c>
      <c r="K187" s="207" t="s">
        <v>158</v>
      </c>
      <c r="L187" s="212"/>
      <c r="M187" s="213" t="s">
        <v>19</v>
      </c>
      <c r="N187" s="214" t="s">
        <v>40</v>
      </c>
      <c r="O187" s="84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7" t="s">
        <v>159</v>
      </c>
      <c r="AT187" s="217" t="s">
        <v>154</v>
      </c>
      <c r="AU187" s="217" t="s">
        <v>76</v>
      </c>
      <c r="AY187" s="17" t="s">
        <v>153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7" t="s">
        <v>76</v>
      </c>
      <c r="BK187" s="218">
        <f>ROUND(I187*H187,2)</f>
        <v>0</v>
      </c>
      <c r="BL187" s="17" t="s">
        <v>160</v>
      </c>
      <c r="BM187" s="217" t="s">
        <v>1239</v>
      </c>
    </row>
    <row r="188" s="2" customFormat="1" ht="16.5" customHeight="1">
      <c r="A188" s="38"/>
      <c r="B188" s="39"/>
      <c r="C188" s="205" t="s">
        <v>768</v>
      </c>
      <c r="D188" s="205" t="s">
        <v>154</v>
      </c>
      <c r="E188" s="206" t="s">
        <v>356</v>
      </c>
      <c r="F188" s="207" t="s">
        <v>357</v>
      </c>
      <c r="G188" s="208" t="s">
        <v>169</v>
      </c>
      <c r="H188" s="209">
        <v>1</v>
      </c>
      <c r="I188" s="210"/>
      <c r="J188" s="211">
        <f>ROUND(I188*H188,2)</f>
        <v>0</v>
      </c>
      <c r="K188" s="207" t="s">
        <v>158</v>
      </c>
      <c r="L188" s="212"/>
      <c r="M188" s="213" t="s">
        <v>19</v>
      </c>
      <c r="N188" s="214" t="s">
        <v>40</v>
      </c>
      <c r="O188" s="84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7" t="s">
        <v>159</v>
      </c>
      <c r="AT188" s="217" t="s">
        <v>154</v>
      </c>
      <c r="AU188" s="217" t="s">
        <v>76</v>
      </c>
      <c r="AY188" s="17" t="s">
        <v>153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7" t="s">
        <v>76</v>
      </c>
      <c r="BK188" s="218">
        <f>ROUND(I188*H188,2)</f>
        <v>0</v>
      </c>
      <c r="BL188" s="17" t="s">
        <v>160</v>
      </c>
      <c r="BM188" s="217" t="s">
        <v>1240</v>
      </c>
    </row>
    <row r="189" s="2" customFormat="1" ht="16.5" customHeight="1">
      <c r="A189" s="38"/>
      <c r="B189" s="39"/>
      <c r="C189" s="205" t="s">
        <v>772</v>
      </c>
      <c r="D189" s="205" t="s">
        <v>154</v>
      </c>
      <c r="E189" s="206" t="s">
        <v>1001</v>
      </c>
      <c r="F189" s="207" t="s">
        <v>1002</v>
      </c>
      <c r="G189" s="208" t="s">
        <v>169</v>
      </c>
      <c r="H189" s="209">
        <v>1</v>
      </c>
      <c r="I189" s="210"/>
      <c r="J189" s="211">
        <f>ROUND(I189*H189,2)</f>
        <v>0</v>
      </c>
      <c r="K189" s="207" t="s">
        <v>158</v>
      </c>
      <c r="L189" s="212"/>
      <c r="M189" s="213" t="s">
        <v>19</v>
      </c>
      <c r="N189" s="214" t="s">
        <v>40</v>
      </c>
      <c r="O189" s="84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7" t="s">
        <v>159</v>
      </c>
      <c r="AT189" s="217" t="s">
        <v>154</v>
      </c>
      <c r="AU189" s="217" t="s">
        <v>76</v>
      </c>
      <c r="AY189" s="17" t="s">
        <v>153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7" t="s">
        <v>76</v>
      </c>
      <c r="BK189" s="218">
        <f>ROUND(I189*H189,2)</f>
        <v>0</v>
      </c>
      <c r="BL189" s="17" t="s">
        <v>160</v>
      </c>
      <c r="BM189" s="217" t="s">
        <v>1241</v>
      </c>
    </row>
    <row r="190" s="2" customFormat="1" ht="16.5" customHeight="1">
      <c r="A190" s="38"/>
      <c r="B190" s="39"/>
      <c r="C190" s="205" t="s">
        <v>776</v>
      </c>
      <c r="D190" s="205" t="s">
        <v>154</v>
      </c>
      <c r="E190" s="206" t="s">
        <v>360</v>
      </c>
      <c r="F190" s="207" t="s">
        <v>361</v>
      </c>
      <c r="G190" s="208" t="s">
        <v>169</v>
      </c>
      <c r="H190" s="209">
        <v>1</v>
      </c>
      <c r="I190" s="210"/>
      <c r="J190" s="211">
        <f>ROUND(I190*H190,2)</f>
        <v>0</v>
      </c>
      <c r="K190" s="207" t="s">
        <v>158</v>
      </c>
      <c r="L190" s="212"/>
      <c r="M190" s="213" t="s">
        <v>19</v>
      </c>
      <c r="N190" s="214" t="s">
        <v>40</v>
      </c>
      <c r="O190" s="84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7" t="s">
        <v>159</v>
      </c>
      <c r="AT190" s="217" t="s">
        <v>154</v>
      </c>
      <c r="AU190" s="217" t="s">
        <v>76</v>
      </c>
      <c r="AY190" s="17" t="s">
        <v>153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7" t="s">
        <v>76</v>
      </c>
      <c r="BK190" s="218">
        <f>ROUND(I190*H190,2)</f>
        <v>0</v>
      </c>
      <c r="BL190" s="17" t="s">
        <v>160</v>
      </c>
      <c r="BM190" s="217" t="s">
        <v>1242</v>
      </c>
    </row>
    <row r="191" s="2" customFormat="1" ht="16.5" customHeight="1">
      <c r="A191" s="38"/>
      <c r="B191" s="39"/>
      <c r="C191" s="219" t="s">
        <v>778</v>
      </c>
      <c r="D191" s="219" t="s">
        <v>162</v>
      </c>
      <c r="E191" s="220" t="s">
        <v>364</v>
      </c>
      <c r="F191" s="221" t="s">
        <v>365</v>
      </c>
      <c r="G191" s="222" t="s">
        <v>169</v>
      </c>
      <c r="H191" s="223">
        <v>1</v>
      </c>
      <c r="I191" s="224"/>
      <c r="J191" s="225">
        <f>ROUND(I191*H191,2)</f>
        <v>0</v>
      </c>
      <c r="K191" s="221" t="s">
        <v>158</v>
      </c>
      <c r="L191" s="44"/>
      <c r="M191" s="226" t="s">
        <v>19</v>
      </c>
      <c r="N191" s="227" t="s">
        <v>40</v>
      </c>
      <c r="O191" s="84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160</v>
      </c>
      <c r="AT191" s="217" t="s">
        <v>162</v>
      </c>
      <c r="AU191" s="217" t="s">
        <v>76</v>
      </c>
      <c r="AY191" s="17" t="s">
        <v>153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76</v>
      </c>
      <c r="BK191" s="218">
        <f>ROUND(I191*H191,2)</f>
        <v>0</v>
      </c>
      <c r="BL191" s="17" t="s">
        <v>160</v>
      </c>
      <c r="BM191" s="217" t="s">
        <v>1243</v>
      </c>
    </row>
    <row r="192" s="2" customFormat="1">
      <c r="A192" s="38"/>
      <c r="B192" s="39"/>
      <c r="C192" s="219" t="s">
        <v>782</v>
      </c>
      <c r="D192" s="219" t="s">
        <v>162</v>
      </c>
      <c r="E192" s="220" t="s">
        <v>388</v>
      </c>
      <c r="F192" s="221" t="s">
        <v>389</v>
      </c>
      <c r="G192" s="222" t="s">
        <v>390</v>
      </c>
      <c r="H192" s="223">
        <v>300</v>
      </c>
      <c r="I192" s="224"/>
      <c r="J192" s="225">
        <f>ROUND(I192*H192,2)</f>
        <v>0</v>
      </c>
      <c r="K192" s="221" t="s">
        <v>158</v>
      </c>
      <c r="L192" s="44"/>
      <c r="M192" s="226" t="s">
        <v>19</v>
      </c>
      <c r="N192" s="227" t="s">
        <v>40</v>
      </c>
      <c r="O192" s="84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7" t="s">
        <v>160</v>
      </c>
      <c r="AT192" s="217" t="s">
        <v>162</v>
      </c>
      <c r="AU192" s="217" t="s">
        <v>76</v>
      </c>
      <c r="AY192" s="17" t="s">
        <v>153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7" t="s">
        <v>76</v>
      </c>
      <c r="BK192" s="218">
        <f>ROUND(I192*H192,2)</f>
        <v>0</v>
      </c>
      <c r="BL192" s="17" t="s">
        <v>160</v>
      </c>
      <c r="BM192" s="217" t="s">
        <v>1244</v>
      </c>
    </row>
    <row r="193" s="2" customFormat="1">
      <c r="A193" s="38"/>
      <c r="B193" s="39"/>
      <c r="C193" s="219" t="s">
        <v>786</v>
      </c>
      <c r="D193" s="219" t="s">
        <v>162</v>
      </c>
      <c r="E193" s="220" t="s">
        <v>393</v>
      </c>
      <c r="F193" s="221" t="s">
        <v>394</v>
      </c>
      <c r="G193" s="222" t="s">
        <v>390</v>
      </c>
      <c r="H193" s="223">
        <v>60</v>
      </c>
      <c r="I193" s="224"/>
      <c r="J193" s="225">
        <f>ROUND(I193*H193,2)</f>
        <v>0</v>
      </c>
      <c r="K193" s="221" t="s">
        <v>158</v>
      </c>
      <c r="L193" s="44"/>
      <c r="M193" s="226" t="s">
        <v>19</v>
      </c>
      <c r="N193" s="227" t="s">
        <v>40</v>
      </c>
      <c r="O193" s="84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7" t="s">
        <v>160</v>
      </c>
      <c r="AT193" s="217" t="s">
        <v>162</v>
      </c>
      <c r="AU193" s="217" t="s">
        <v>76</v>
      </c>
      <c r="AY193" s="17" t="s">
        <v>153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7" t="s">
        <v>76</v>
      </c>
      <c r="BK193" s="218">
        <f>ROUND(I193*H193,2)</f>
        <v>0</v>
      </c>
      <c r="BL193" s="17" t="s">
        <v>160</v>
      </c>
      <c r="BM193" s="217" t="s">
        <v>1245</v>
      </c>
    </row>
    <row r="194" s="2" customFormat="1" ht="16.5" customHeight="1">
      <c r="A194" s="38"/>
      <c r="B194" s="39"/>
      <c r="C194" s="219" t="s">
        <v>790</v>
      </c>
      <c r="D194" s="219" t="s">
        <v>162</v>
      </c>
      <c r="E194" s="220" t="s">
        <v>1013</v>
      </c>
      <c r="F194" s="221" t="s">
        <v>1014</v>
      </c>
      <c r="G194" s="222" t="s">
        <v>390</v>
      </c>
      <c r="H194" s="223">
        <v>50</v>
      </c>
      <c r="I194" s="224"/>
      <c r="J194" s="225">
        <f>ROUND(I194*H194,2)</f>
        <v>0</v>
      </c>
      <c r="K194" s="221" t="s">
        <v>158</v>
      </c>
      <c r="L194" s="44"/>
      <c r="M194" s="226" t="s">
        <v>19</v>
      </c>
      <c r="N194" s="227" t="s">
        <v>40</v>
      </c>
      <c r="O194" s="84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7" t="s">
        <v>160</v>
      </c>
      <c r="AT194" s="217" t="s">
        <v>162</v>
      </c>
      <c r="AU194" s="217" t="s">
        <v>76</v>
      </c>
      <c r="AY194" s="17" t="s">
        <v>153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7" t="s">
        <v>76</v>
      </c>
      <c r="BK194" s="218">
        <f>ROUND(I194*H194,2)</f>
        <v>0</v>
      </c>
      <c r="BL194" s="17" t="s">
        <v>160</v>
      </c>
      <c r="BM194" s="217" t="s">
        <v>1246</v>
      </c>
    </row>
    <row r="195" s="2" customFormat="1">
      <c r="A195" s="38"/>
      <c r="B195" s="39"/>
      <c r="C195" s="40"/>
      <c r="D195" s="228" t="s">
        <v>313</v>
      </c>
      <c r="E195" s="40"/>
      <c r="F195" s="229" t="s">
        <v>1247</v>
      </c>
      <c r="G195" s="40"/>
      <c r="H195" s="40"/>
      <c r="I195" s="230"/>
      <c r="J195" s="40"/>
      <c r="K195" s="40"/>
      <c r="L195" s="44"/>
      <c r="M195" s="231"/>
      <c r="N195" s="232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313</v>
      </c>
      <c r="AU195" s="17" t="s">
        <v>76</v>
      </c>
    </row>
    <row r="196" s="11" customFormat="1" ht="25.92" customHeight="1">
      <c r="A196" s="11"/>
      <c r="B196" s="191"/>
      <c r="C196" s="192"/>
      <c r="D196" s="193" t="s">
        <v>68</v>
      </c>
      <c r="E196" s="194" t="s">
        <v>400</v>
      </c>
      <c r="F196" s="194" t="s">
        <v>401</v>
      </c>
      <c r="G196" s="192"/>
      <c r="H196" s="192"/>
      <c r="I196" s="195"/>
      <c r="J196" s="196">
        <f>BK196</f>
        <v>0</v>
      </c>
      <c r="K196" s="192"/>
      <c r="L196" s="197"/>
      <c r="M196" s="198"/>
      <c r="N196" s="199"/>
      <c r="O196" s="199"/>
      <c r="P196" s="200">
        <f>SUM(P197:P207)</f>
        <v>0</v>
      </c>
      <c r="Q196" s="199"/>
      <c r="R196" s="200">
        <f>SUM(R197:R207)</f>
        <v>0</v>
      </c>
      <c r="S196" s="199"/>
      <c r="T196" s="201">
        <f>SUM(T197:T207)</f>
        <v>0</v>
      </c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R196" s="202" t="s">
        <v>76</v>
      </c>
      <c r="AT196" s="203" t="s">
        <v>68</v>
      </c>
      <c r="AU196" s="203" t="s">
        <v>69</v>
      </c>
      <c r="AY196" s="202" t="s">
        <v>153</v>
      </c>
      <c r="BK196" s="204">
        <f>SUM(BK197:BK207)</f>
        <v>0</v>
      </c>
    </row>
    <row r="197" s="2" customFormat="1" ht="21.75" customHeight="1">
      <c r="A197" s="38"/>
      <c r="B197" s="39"/>
      <c r="C197" s="219" t="s">
        <v>794</v>
      </c>
      <c r="D197" s="219" t="s">
        <v>162</v>
      </c>
      <c r="E197" s="220" t="s">
        <v>403</v>
      </c>
      <c r="F197" s="221" t="s">
        <v>404</v>
      </c>
      <c r="G197" s="222" t="s">
        <v>169</v>
      </c>
      <c r="H197" s="223">
        <v>1</v>
      </c>
      <c r="I197" s="224"/>
      <c r="J197" s="225">
        <f>ROUND(I197*H197,2)</f>
        <v>0</v>
      </c>
      <c r="K197" s="221" t="s">
        <v>158</v>
      </c>
      <c r="L197" s="44"/>
      <c r="M197" s="226" t="s">
        <v>19</v>
      </c>
      <c r="N197" s="227" t="s">
        <v>40</v>
      </c>
      <c r="O197" s="84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7" t="s">
        <v>160</v>
      </c>
      <c r="AT197" s="217" t="s">
        <v>162</v>
      </c>
      <c r="AU197" s="217" t="s">
        <v>76</v>
      </c>
      <c r="AY197" s="17" t="s">
        <v>153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7" t="s">
        <v>76</v>
      </c>
      <c r="BK197" s="218">
        <f>ROUND(I197*H197,2)</f>
        <v>0</v>
      </c>
      <c r="BL197" s="17" t="s">
        <v>160</v>
      </c>
      <c r="BM197" s="217" t="s">
        <v>1248</v>
      </c>
    </row>
    <row r="198" s="2" customFormat="1">
      <c r="A198" s="38"/>
      <c r="B198" s="39"/>
      <c r="C198" s="219" t="s">
        <v>798</v>
      </c>
      <c r="D198" s="219" t="s">
        <v>162</v>
      </c>
      <c r="E198" s="220" t="s">
        <v>427</v>
      </c>
      <c r="F198" s="221" t="s">
        <v>428</v>
      </c>
      <c r="G198" s="222" t="s">
        <v>169</v>
      </c>
      <c r="H198" s="223">
        <v>1</v>
      </c>
      <c r="I198" s="224"/>
      <c r="J198" s="225">
        <f>ROUND(I198*H198,2)</f>
        <v>0</v>
      </c>
      <c r="K198" s="221" t="s">
        <v>158</v>
      </c>
      <c r="L198" s="44"/>
      <c r="M198" s="226" t="s">
        <v>19</v>
      </c>
      <c r="N198" s="227" t="s">
        <v>40</v>
      </c>
      <c r="O198" s="84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7" t="s">
        <v>160</v>
      </c>
      <c r="AT198" s="217" t="s">
        <v>162</v>
      </c>
      <c r="AU198" s="217" t="s">
        <v>76</v>
      </c>
      <c r="AY198" s="17" t="s">
        <v>153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7" t="s">
        <v>76</v>
      </c>
      <c r="BK198" s="218">
        <f>ROUND(I198*H198,2)</f>
        <v>0</v>
      </c>
      <c r="BL198" s="17" t="s">
        <v>160</v>
      </c>
      <c r="BM198" s="217" t="s">
        <v>1249</v>
      </c>
    </row>
    <row r="199" s="2" customFormat="1">
      <c r="A199" s="38"/>
      <c r="B199" s="39"/>
      <c r="C199" s="219" t="s">
        <v>802</v>
      </c>
      <c r="D199" s="219" t="s">
        <v>162</v>
      </c>
      <c r="E199" s="220" t="s">
        <v>1050</v>
      </c>
      <c r="F199" s="221" t="s">
        <v>1051</v>
      </c>
      <c r="G199" s="222" t="s">
        <v>169</v>
      </c>
      <c r="H199" s="223">
        <v>1</v>
      </c>
      <c r="I199" s="224"/>
      <c r="J199" s="225">
        <f>ROUND(I199*H199,2)</f>
        <v>0</v>
      </c>
      <c r="K199" s="221" t="s">
        <v>158</v>
      </c>
      <c r="L199" s="44"/>
      <c r="M199" s="226" t="s">
        <v>19</v>
      </c>
      <c r="N199" s="227" t="s">
        <v>40</v>
      </c>
      <c r="O199" s="84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7" t="s">
        <v>160</v>
      </c>
      <c r="AT199" s="217" t="s">
        <v>162</v>
      </c>
      <c r="AU199" s="217" t="s">
        <v>76</v>
      </c>
      <c r="AY199" s="17" t="s">
        <v>153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7" t="s">
        <v>76</v>
      </c>
      <c r="BK199" s="218">
        <f>ROUND(I199*H199,2)</f>
        <v>0</v>
      </c>
      <c r="BL199" s="17" t="s">
        <v>160</v>
      </c>
      <c r="BM199" s="217" t="s">
        <v>1250</v>
      </c>
    </row>
    <row r="200" s="2" customFormat="1" ht="21.75" customHeight="1">
      <c r="A200" s="38"/>
      <c r="B200" s="39"/>
      <c r="C200" s="219" t="s">
        <v>806</v>
      </c>
      <c r="D200" s="219" t="s">
        <v>162</v>
      </c>
      <c r="E200" s="220" t="s">
        <v>1062</v>
      </c>
      <c r="F200" s="221" t="s">
        <v>1063</v>
      </c>
      <c r="G200" s="222" t="s">
        <v>169</v>
      </c>
      <c r="H200" s="223">
        <v>1</v>
      </c>
      <c r="I200" s="224"/>
      <c r="J200" s="225">
        <f>ROUND(I200*H200,2)</f>
        <v>0</v>
      </c>
      <c r="K200" s="221" t="s">
        <v>158</v>
      </c>
      <c r="L200" s="44"/>
      <c r="M200" s="226" t="s">
        <v>19</v>
      </c>
      <c r="N200" s="227" t="s">
        <v>40</v>
      </c>
      <c r="O200" s="84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7" t="s">
        <v>160</v>
      </c>
      <c r="AT200" s="217" t="s">
        <v>162</v>
      </c>
      <c r="AU200" s="217" t="s">
        <v>76</v>
      </c>
      <c r="AY200" s="17" t="s">
        <v>153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7" t="s">
        <v>76</v>
      </c>
      <c r="BK200" s="218">
        <f>ROUND(I200*H200,2)</f>
        <v>0</v>
      </c>
      <c r="BL200" s="17" t="s">
        <v>160</v>
      </c>
      <c r="BM200" s="217" t="s">
        <v>1251</v>
      </c>
    </row>
    <row r="201" s="2" customFormat="1">
      <c r="A201" s="38"/>
      <c r="B201" s="39"/>
      <c r="C201" s="219" t="s">
        <v>810</v>
      </c>
      <c r="D201" s="219" t="s">
        <v>162</v>
      </c>
      <c r="E201" s="220" t="s">
        <v>408</v>
      </c>
      <c r="F201" s="221" t="s">
        <v>409</v>
      </c>
      <c r="G201" s="222" t="s">
        <v>169</v>
      </c>
      <c r="H201" s="223">
        <v>5</v>
      </c>
      <c r="I201" s="224"/>
      <c r="J201" s="225">
        <f>ROUND(I201*H201,2)</f>
        <v>0</v>
      </c>
      <c r="K201" s="221" t="s">
        <v>158</v>
      </c>
      <c r="L201" s="44"/>
      <c r="M201" s="226" t="s">
        <v>19</v>
      </c>
      <c r="N201" s="227" t="s">
        <v>40</v>
      </c>
      <c r="O201" s="84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7" t="s">
        <v>160</v>
      </c>
      <c r="AT201" s="217" t="s">
        <v>162</v>
      </c>
      <c r="AU201" s="217" t="s">
        <v>76</v>
      </c>
      <c r="AY201" s="17" t="s">
        <v>153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7" t="s">
        <v>76</v>
      </c>
      <c r="BK201" s="218">
        <f>ROUND(I201*H201,2)</f>
        <v>0</v>
      </c>
      <c r="BL201" s="17" t="s">
        <v>160</v>
      </c>
      <c r="BM201" s="217" t="s">
        <v>1252</v>
      </c>
    </row>
    <row r="202" s="2" customFormat="1">
      <c r="A202" s="38"/>
      <c r="B202" s="39"/>
      <c r="C202" s="219" t="s">
        <v>814</v>
      </c>
      <c r="D202" s="219" t="s">
        <v>162</v>
      </c>
      <c r="E202" s="220" t="s">
        <v>1080</v>
      </c>
      <c r="F202" s="221" t="s">
        <v>1081</v>
      </c>
      <c r="G202" s="222" t="s">
        <v>169</v>
      </c>
      <c r="H202" s="223">
        <v>5</v>
      </c>
      <c r="I202" s="224"/>
      <c r="J202" s="225">
        <f>ROUND(I202*H202,2)</f>
        <v>0</v>
      </c>
      <c r="K202" s="221" t="s">
        <v>158</v>
      </c>
      <c r="L202" s="44"/>
      <c r="M202" s="226" t="s">
        <v>19</v>
      </c>
      <c r="N202" s="227" t="s">
        <v>40</v>
      </c>
      <c r="O202" s="84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7" t="s">
        <v>160</v>
      </c>
      <c r="AT202" s="217" t="s">
        <v>162</v>
      </c>
      <c r="AU202" s="217" t="s">
        <v>76</v>
      </c>
      <c r="AY202" s="17" t="s">
        <v>153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7" t="s">
        <v>76</v>
      </c>
      <c r="BK202" s="218">
        <f>ROUND(I202*H202,2)</f>
        <v>0</v>
      </c>
      <c r="BL202" s="17" t="s">
        <v>160</v>
      </c>
      <c r="BM202" s="217" t="s">
        <v>1253</v>
      </c>
    </row>
    <row r="203" s="2" customFormat="1">
      <c r="A203" s="38"/>
      <c r="B203" s="39"/>
      <c r="C203" s="219" t="s">
        <v>818</v>
      </c>
      <c r="D203" s="219" t="s">
        <v>162</v>
      </c>
      <c r="E203" s="220" t="s">
        <v>416</v>
      </c>
      <c r="F203" s="221" t="s">
        <v>417</v>
      </c>
      <c r="G203" s="222" t="s">
        <v>169</v>
      </c>
      <c r="H203" s="223">
        <v>2</v>
      </c>
      <c r="I203" s="224"/>
      <c r="J203" s="225">
        <f>ROUND(I203*H203,2)</f>
        <v>0</v>
      </c>
      <c r="K203" s="221" t="s">
        <v>158</v>
      </c>
      <c r="L203" s="44"/>
      <c r="M203" s="226" t="s">
        <v>19</v>
      </c>
      <c r="N203" s="227" t="s">
        <v>40</v>
      </c>
      <c r="O203" s="84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7" t="s">
        <v>160</v>
      </c>
      <c r="AT203" s="217" t="s">
        <v>162</v>
      </c>
      <c r="AU203" s="217" t="s">
        <v>76</v>
      </c>
      <c r="AY203" s="17" t="s">
        <v>153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7" t="s">
        <v>76</v>
      </c>
      <c r="BK203" s="218">
        <f>ROUND(I203*H203,2)</f>
        <v>0</v>
      </c>
      <c r="BL203" s="17" t="s">
        <v>160</v>
      </c>
      <c r="BM203" s="217" t="s">
        <v>1254</v>
      </c>
    </row>
    <row r="204" s="2" customFormat="1" ht="16.5" customHeight="1">
      <c r="A204" s="38"/>
      <c r="B204" s="39"/>
      <c r="C204" s="219" t="s">
        <v>822</v>
      </c>
      <c r="D204" s="219" t="s">
        <v>162</v>
      </c>
      <c r="E204" s="220" t="s">
        <v>1086</v>
      </c>
      <c r="F204" s="221" t="s">
        <v>1087</v>
      </c>
      <c r="G204" s="222" t="s">
        <v>390</v>
      </c>
      <c r="H204" s="223">
        <v>20</v>
      </c>
      <c r="I204" s="224"/>
      <c r="J204" s="225">
        <f>ROUND(I204*H204,2)</f>
        <v>0</v>
      </c>
      <c r="K204" s="221" t="s">
        <v>158</v>
      </c>
      <c r="L204" s="44"/>
      <c r="M204" s="226" t="s">
        <v>19</v>
      </c>
      <c r="N204" s="227" t="s">
        <v>40</v>
      </c>
      <c r="O204" s="84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7" t="s">
        <v>160</v>
      </c>
      <c r="AT204" s="217" t="s">
        <v>162</v>
      </c>
      <c r="AU204" s="217" t="s">
        <v>76</v>
      </c>
      <c r="AY204" s="17" t="s">
        <v>153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7" t="s">
        <v>76</v>
      </c>
      <c r="BK204" s="218">
        <f>ROUND(I204*H204,2)</f>
        <v>0</v>
      </c>
      <c r="BL204" s="17" t="s">
        <v>160</v>
      </c>
      <c r="BM204" s="217" t="s">
        <v>1255</v>
      </c>
    </row>
    <row r="205" s="2" customFormat="1">
      <c r="A205" s="38"/>
      <c r="B205" s="39"/>
      <c r="C205" s="219" t="s">
        <v>826</v>
      </c>
      <c r="D205" s="219" t="s">
        <v>162</v>
      </c>
      <c r="E205" s="220" t="s">
        <v>439</v>
      </c>
      <c r="F205" s="221" t="s">
        <v>440</v>
      </c>
      <c r="G205" s="222" t="s">
        <v>169</v>
      </c>
      <c r="H205" s="223">
        <v>1</v>
      </c>
      <c r="I205" s="224"/>
      <c r="J205" s="225">
        <f>ROUND(I205*H205,2)</f>
        <v>0</v>
      </c>
      <c r="K205" s="221" t="s">
        <v>158</v>
      </c>
      <c r="L205" s="44"/>
      <c r="M205" s="226" t="s">
        <v>19</v>
      </c>
      <c r="N205" s="227" t="s">
        <v>40</v>
      </c>
      <c r="O205" s="84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7" t="s">
        <v>160</v>
      </c>
      <c r="AT205" s="217" t="s">
        <v>162</v>
      </c>
      <c r="AU205" s="217" t="s">
        <v>76</v>
      </c>
      <c r="AY205" s="17" t="s">
        <v>153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7" t="s">
        <v>76</v>
      </c>
      <c r="BK205" s="218">
        <f>ROUND(I205*H205,2)</f>
        <v>0</v>
      </c>
      <c r="BL205" s="17" t="s">
        <v>160</v>
      </c>
      <c r="BM205" s="217" t="s">
        <v>1256</v>
      </c>
    </row>
    <row r="206" s="2" customFormat="1" ht="55.5" customHeight="1">
      <c r="A206" s="38"/>
      <c r="B206" s="39"/>
      <c r="C206" s="219" t="s">
        <v>830</v>
      </c>
      <c r="D206" s="219" t="s">
        <v>162</v>
      </c>
      <c r="E206" s="220" t="s">
        <v>1110</v>
      </c>
      <c r="F206" s="221" t="s">
        <v>1111</v>
      </c>
      <c r="G206" s="222" t="s">
        <v>169</v>
      </c>
      <c r="H206" s="223">
        <v>1</v>
      </c>
      <c r="I206" s="224"/>
      <c r="J206" s="225">
        <f>ROUND(I206*H206,2)</f>
        <v>0</v>
      </c>
      <c r="K206" s="221" t="s">
        <v>158</v>
      </c>
      <c r="L206" s="44"/>
      <c r="M206" s="226" t="s">
        <v>19</v>
      </c>
      <c r="N206" s="227" t="s">
        <v>40</v>
      </c>
      <c r="O206" s="84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7" t="s">
        <v>160</v>
      </c>
      <c r="AT206" s="217" t="s">
        <v>162</v>
      </c>
      <c r="AU206" s="217" t="s">
        <v>76</v>
      </c>
      <c r="AY206" s="17" t="s">
        <v>153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7" t="s">
        <v>76</v>
      </c>
      <c r="BK206" s="218">
        <f>ROUND(I206*H206,2)</f>
        <v>0</v>
      </c>
      <c r="BL206" s="17" t="s">
        <v>160</v>
      </c>
      <c r="BM206" s="217" t="s">
        <v>1257</v>
      </c>
    </row>
    <row r="207" s="2" customFormat="1" ht="21.75" customHeight="1">
      <c r="A207" s="38"/>
      <c r="B207" s="39"/>
      <c r="C207" s="219" t="s">
        <v>834</v>
      </c>
      <c r="D207" s="219" t="s">
        <v>162</v>
      </c>
      <c r="E207" s="220" t="s">
        <v>1114</v>
      </c>
      <c r="F207" s="221" t="s">
        <v>1115</v>
      </c>
      <c r="G207" s="222" t="s">
        <v>169</v>
      </c>
      <c r="H207" s="223">
        <v>1</v>
      </c>
      <c r="I207" s="224"/>
      <c r="J207" s="225">
        <f>ROUND(I207*H207,2)</f>
        <v>0</v>
      </c>
      <c r="K207" s="221" t="s">
        <v>158</v>
      </c>
      <c r="L207" s="44"/>
      <c r="M207" s="226" t="s">
        <v>19</v>
      </c>
      <c r="N207" s="227" t="s">
        <v>40</v>
      </c>
      <c r="O207" s="84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7" t="s">
        <v>160</v>
      </c>
      <c r="AT207" s="217" t="s">
        <v>162</v>
      </c>
      <c r="AU207" s="217" t="s">
        <v>76</v>
      </c>
      <c r="AY207" s="17" t="s">
        <v>153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7" t="s">
        <v>76</v>
      </c>
      <c r="BK207" s="218">
        <f>ROUND(I207*H207,2)</f>
        <v>0</v>
      </c>
      <c r="BL207" s="17" t="s">
        <v>160</v>
      </c>
      <c r="BM207" s="217" t="s">
        <v>1258</v>
      </c>
    </row>
    <row r="208" s="11" customFormat="1" ht="25.92" customHeight="1">
      <c r="A208" s="11"/>
      <c r="B208" s="191"/>
      <c r="C208" s="192"/>
      <c r="D208" s="193" t="s">
        <v>68</v>
      </c>
      <c r="E208" s="194" t="s">
        <v>450</v>
      </c>
      <c r="F208" s="194" t="s">
        <v>451</v>
      </c>
      <c r="G208" s="192"/>
      <c r="H208" s="192"/>
      <c r="I208" s="195"/>
      <c r="J208" s="196">
        <f>BK208</f>
        <v>0</v>
      </c>
      <c r="K208" s="192"/>
      <c r="L208" s="197"/>
      <c r="M208" s="198"/>
      <c r="N208" s="199"/>
      <c r="O208" s="199"/>
      <c r="P208" s="200">
        <f>SUM(P209:P212)</f>
        <v>0</v>
      </c>
      <c r="Q208" s="199"/>
      <c r="R208" s="200">
        <f>SUM(R209:R212)</f>
        <v>0</v>
      </c>
      <c r="S208" s="199"/>
      <c r="T208" s="201">
        <f>SUM(T209:T212)</f>
        <v>0</v>
      </c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R208" s="202" t="s">
        <v>76</v>
      </c>
      <c r="AT208" s="203" t="s">
        <v>68</v>
      </c>
      <c r="AU208" s="203" t="s">
        <v>69</v>
      </c>
      <c r="AY208" s="202" t="s">
        <v>153</v>
      </c>
      <c r="BK208" s="204">
        <f>SUM(BK209:BK212)</f>
        <v>0</v>
      </c>
    </row>
    <row r="209" s="2" customFormat="1" ht="66.75" customHeight="1">
      <c r="A209" s="38"/>
      <c r="B209" s="39"/>
      <c r="C209" s="219" t="s">
        <v>838</v>
      </c>
      <c r="D209" s="219" t="s">
        <v>162</v>
      </c>
      <c r="E209" s="220" t="s">
        <v>453</v>
      </c>
      <c r="F209" s="221" t="s">
        <v>454</v>
      </c>
      <c r="G209" s="222" t="s">
        <v>455</v>
      </c>
      <c r="H209" s="223">
        <v>10</v>
      </c>
      <c r="I209" s="224"/>
      <c r="J209" s="225">
        <f>ROUND(I209*H209,2)</f>
        <v>0</v>
      </c>
      <c r="K209" s="221" t="s">
        <v>158</v>
      </c>
      <c r="L209" s="44"/>
      <c r="M209" s="226" t="s">
        <v>19</v>
      </c>
      <c r="N209" s="227" t="s">
        <v>40</v>
      </c>
      <c r="O209" s="84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7" t="s">
        <v>199</v>
      </c>
      <c r="AT209" s="217" t="s">
        <v>162</v>
      </c>
      <c r="AU209" s="217" t="s">
        <v>76</v>
      </c>
      <c r="AY209" s="17" t="s">
        <v>153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7" t="s">
        <v>76</v>
      </c>
      <c r="BK209" s="218">
        <f>ROUND(I209*H209,2)</f>
        <v>0</v>
      </c>
      <c r="BL209" s="17" t="s">
        <v>199</v>
      </c>
      <c r="BM209" s="217" t="s">
        <v>1259</v>
      </c>
    </row>
    <row r="210" s="2" customFormat="1">
      <c r="A210" s="38"/>
      <c r="B210" s="39"/>
      <c r="C210" s="40"/>
      <c r="D210" s="228" t="s">
        <v>313</v>
      </c>
      <c r="E210" s="40"/>
      <c r="F210" s="229" t="s">
        <v>457</v>
      </c>
      <c r="G210" s="40"/>
      <c r="H210" s="40"/>
      <c r="I210" s="230"/>
      <c r="J210" s="40"/>
      <c r="K210" s="40"/>
      <c r="L210" s="44"/>
      <c r="M210" s="231"/>
      <c r="N210" s="232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313</v>
      </c>
      <c r="AU210" s="17" t="s">
        <v>76</v>
      </c>
    </row>
    <row r="211" s="2" customFormat="1" ht="44.25" customHeight="1">
      <c r="A211" s="38"/>
      <c r="B211" s="39"/>
      <c r="C211" s="219" t="s">
        <v>842</v>
      </c>
      <c r="D211" s="219" t="s">
        <v>162</v>
      </c>
      <c r="E211" s="220" t="s">
        <v>459</v>
      </c>
      <c r="F211" s="221" t="s">
        <v>460</v>
      </c>
      <c r="G211" s="222" t="s">
        <v>455</v>
      </c>
      <c r="H211" s="223">
        <v>5</v>
      </c>
      <c r="I211" s="224"/>
      <c r="J211" s="225">
        <f>ROUND(I211*H211,2)</f>
        <v>0</v>
      </c>
      <c r="K211" s="221" t="s">
        <v>158</v>
      </c>
      <c r="L211" s="44"/>
      <c r="M211" s="226" t="s">
        <v>19</v>
      </c>
      <c r="N211" s="227" t="s">
        <v>40</v>
      </c>
      <c r="O211" s="84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7" t="s">
        <v>199</v>
      </c>
      <c r="AT211" s="217" t="s">
        <v>162</v>
      </c>
      <c r="AU211" s="217" t="s">
        <v>76</v>
      </c>
      <c r="AY211" s="17" t="s">
        <v>153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7" t="s">
        <v>76</v>
      </c>
      <c r="BK211" s="218">
        <f>ROUND(I211*H211,2)</f>
        <v>0</v>
      </c>
      <c r="BL211" s="17" t="s">
        <v>199</v>
      </c>
      <c r="BM211" s="217" t="s">
        <v>1260</v>
      </c>
    </row>
    <row r="212" s="2" customFormat="1" ht="44.25" customHeight="1">
      <c r="A212" s="38"/>
      <c r="B212" s="39"/>
      <c r="C212" s="219" t="s">
        <v>846</v>
      </c>
      <c r="D212" s="219" t="s">
        <v>162</v>
      </c>
      <c r="E212" s="220" t="s">
        <v>463</v>
      </c>
      <c r="F212" s="221" t="s">
        <v>464</v>
      </c>
      <c r="G212" s="222" t="s">
        <v>169</v>
      </c>
      <c r="H212" s="223">
        <v>3</v>
      </c>
      <c r="I212" s="224"/>
      <c r="J212" s="225">
        <f>ROUND(I212*H212,2)</f>
        <v>0</v>
      </c>
      <c r="K212" s="221" t="s">
        <v>158</v>
      </c>
      <c r="L212" s="44"/>
      <c r="M212" s="233" t="s">
        <v>19</v>
      </c>
      <c r="N212" s="234" t="s">
        <v>40</v>
      </c>
      <c r="O212" s="235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7" t="s">
        <v>199</v>
      </c>
      <c r="AT212" s="217" t="s">
        <v>162</v>
      </c>
      <c r="AU212" s="217" t="s">
        <v>76</v>
      </c>
      <c r="AY212" s="17" t="s">
        <v>153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7" t="s">
        <v>76</v>
      </c>
      <c r="BK212" s="218">
        <f>ROUND(I212*H212,2)</f>
        <v>0</v>
      </c>
      <c r="BL212" s="17" t="s">
        <v>199</v>
      </c>
      <c r="BM212" s="217" t="s">
        <v>1261</v>
      </c>
    </row>
    <row r="213" s="2" customFormat="1" ht="6.96" customHeight="1">
      <c r="A213" s="38"/>
      <c r="B213" s="59"/>
      <c r="C213" s="60"/>
      <c r="D213" s="60"/>
      <c r="E213" s="60"/>
      <c r="F213" s="60"/>
      <c r="G213" s="60"/>
      <c r="H213" s="60"/>
      <c r="I213" s="60"/>
      <c r="J213" s="60"/>
      <c r="K213" s="60"/>
      <c r="L213" s="44"/>
      <c r="M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</row>
  </sheetData>
  <sheetProtection sheet="1" autoFilter="0" formatColumns="0" formatRows="0" objects="1" scenarios="1" spinCount="100000" saltValue="n6Fvk9F2qTv2sZSfsW5vkU9oCtRkWdtSgVyhKVDPF3uG8kvN2bcYeTQqri0zHt15+94F3hqrih1+WIoCOw/5QQ==" hashValue="QvwNIYs1hbPPN68+C14plVXIiRbKe33f89xrDE6QjwCIw4hvtMarFl7XCwFLgla7jeotMiUXeO7VTDSA1BB5cw==" algorithmName="SHA-512" password="CC35"/>
  <autoFilter ref="C88:K21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126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zakázky'!K6</f>
        <v>Oprava zabezpečení a výstroje trati Nepomuk – Blatná</v>
      </c>
      <c r="F7" s="142"/>
      <c r="G7" s="142"/>
      <c r="H7" s="142"/>
      <c r="L7" s="20"/>
    </row>
    <row r="8" s="1" customFormat="1" ht="12" customHeight="1">
      <c r="B8" s="20"/>
      <c r="D8" s="142" t="s">
        <v>127</v>
      </c>
      <c r="L8" s="20"/>
    </row>
    <row r="9" s="2" customFormat="1" ht="16.5" customHeight="1">
      <c r="A9" s="38"/>
      <c r="B9" s="44"/>
      <c r="C9" s="38"/>
      <c r="D9" s="38"/>
      <c r="E9" s="143" t="s">
        <v>128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129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1262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zakázky'!AN8</f>
        <v>20. 1. 2021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zakázky'!AN10="","",'Rekapitulace zakázky'!AN10)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zakázky'!E11="","",'Rekapitulace zakázky'!E11)</f>
        <v xml:space="preserve"> </v>
      </c>
      <c r="F17" s="38"/>
      <c r="G17" s="38"/>
      <c r="H17" s="38"/>
      <c r="I17" s="142" t="s">
        <v>27</v>
      </c>
      <c r="J17" s="133" t="str">
        <f>IF('Rekapitulace zakázky'!AN11="","",'Rekapitulace zakázky'!AN11)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zakázky'!AN13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2" t="s">
        <v>27</v>
      </c>
      <c r="J20" s="33" t="str">
        <f>'Rekapitulace zakázky'!AN14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zakázky'!AN16="","",'Rekapitulace zakázky'!AN16)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2" t="s">
        <v>27</v>
      </c>
      <c r="J23" s="133" t="str">
        <f>IF('Rekapitulace zakázky'!AN17="","",'Rekapitulace zakázky'!AN17)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tr">
        <f>IF('Rekapitulace zakázky'!AN19="","",'Rekapitulace zakázky'!AN19)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zakázky'!E20="","",'Rekapitulace zakázky'!E20)</f>
        <v xml:space="preserve"> </v>
      </c>
      <c r="F26" s="38"/>
      <c r="G26" s="38"/>
      <c r="H26" s="38"/>
      <c r="I26" s="142" t="s">
        <v>27</v>
      </c>
      <c r="J26" s="133" t="str">
        <f>IF('Rekapitulace zakázky'!AN20="","",'Rekapitulace zakázky'!AN20)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33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35</v>
      </c>
      <c r="E32" s="38"/>
      <c r="F32" s="38"/>
      <c r="G32" s="38"/>
      <c r="H32" s="38"/>
      <c r="I32" s="38"/>
      <c r="J32" s="153">
        <f>ROUND(J88,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37</v>
      </c>
      <c r="G34" s="38"/>
      <c r="H34" s="38"/>
      <c r="I34" s="154" t="s">
        <v>36</v>
      </c>
      <c r="J34" s="154" t="s">
        <v>38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39</v>
      </c>
      <c r="E35" s="142" t="s">
        <v>40</v>
      </c>
      <c r="F35" s="156">
        <f>ROUND((SUM(BE88:BE134)),  2)</f>
        <v>0</v>
      </c>
      <c r="G35" s="38"/>
      <c r="H35" s="38"/>
      <c r="I35" s="157">
        <v>0.20999999999999999</v>
      </c>
      <c r="J35" s="156">
        <f>ROUND(((SUM(BE88:BE134))*I35),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41</v>
      </c>
      <c r="F36" s="156">
        <f>ROUND((SUM(BF88:BF134)),  2)</f>
        <v>0</v>
      </c>
      <c r="G36" s="38"/>
      <c r="H36" s="38"/>
      <c r="I36" s="157">
        <v>0.14999999999999999</v>
      </c>
      <c r="J36" s="156">
        <f>ROUND(((SUM(BF88:BF134))*I36),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56">
        <f>ROUND((SUM(BG88:BG134)),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43</v>
      </c>
      <c r="F38" s="156">
        <f>ROUND((SUM(BH88:BH134)),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44</v>
      </c>
      <c r="F39" s="156">
        <f>ROUND((SUM(BI88:BI134)),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45</v>
      </c>
      <c r="E41" s="160"/>
      <c r="F41" s="160"/>
      <c r="G41" s="161" t="s">
        <v>46</v>
      </c>
      <c r="H41" s="162" t="s">
        <v>47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131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zabezpečení a výstroje trati Nepomuk – Blatná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127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128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129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PS 01.5 - Doplnění zařízení do PZS P1269 Tchořovice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20. 1. 2021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132</v>
      </c>
      <c r="D61" s="171"/>
      <c r="E61" s="171"/>
      <c r="F61" s="171"/>
      <c r="G61" s="171"/>
      <c r="H61" s="171"/>
      <c r="I61" s="171"/>
      <c r="J61" s="172" t="s">
        <v>133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67</v>
      </c>
      <c r="D63" s="40"/>
      <c r="E63" s="40"/>
      <c r="F63" s="40"/>
      <c r="G63" s="40"/>
      <c r="H63" s="40"/>
      <c r="I63" s="40"/>
      <c r="J63" s="102">
        <f>J88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134</v>
      </c>
    </row>
    <row r="64" s="9" customFormat="1" ht="24.96" customHeight="1">
      <c r="A64" s="9"/>
      <c r="B64" s="174"/>
      <c r="C64" s="175"/>
      <c r="D64" s="176" t="s">
        <v>467</v>
      </c>
      <c r="E64" s="177"/>
      <c r="F64" s="177"/>
      <c r="G64" s="177"/>
      <c r="H64" s="177"/>
      <c r="I64" s="177"/>
      <c r="J64" s="178">
        <f>J89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4"/>
      <c r="C65" s="175"/>
      <c r="D65" s="176" t="s">
        <v>468</v>
      </c>
      <c r="E65" s="177"/>
      <c r="F65" s="177"/>
      <c r="G65" s="177"/>
      <c r="H65" s="177"/>
      <c r="I65" s="177"/>
      <c r="J65" s="178">
        <f>J123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4"/>
      <c r="C66" s="175"/>
      <c r="D66" s="176" t="s">
        <v>469</v>
      </c>
      <c r="E66" s="177"/>
      <c r="F66" s="177"/>
      <c r="G66" s="177"/>
      <c r="H66" s="177"/>
      <c r="I66" s="177"/>
      <c r="J66" s="178">
        <f>J130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139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169" t="str">
        <f>E7</f>
        <v>Oprava zabezpečení a výstroje trati Nepomuk – Blatná</v>
      </c>
      <c r="F76" s="32"/>
      <c r="G76" s="32"/>
      <c r="H76" s="32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1" customFormat="1" ht="12" customHeight="1">
      <c r="B77" s="21"/>
      <c r="C77" s="32" t="s">
        <v>127</v>
      </c>
      <c r="D77" s="22"/>
      <c r="E77" s="22"/>
      <c r="F77" s="22"/>
      <c r="G77" s="22"/>
      <c r="H77" s="22"/>
      <c r="I77" s="22"/>
      <c r="J77" s="22"/>
      <c r="K77" s="22"/>
      <c r="L77" s="20"/>
    </row>
    <row r="78" s="2" customFormat="1" ht="16.5" customHeight="1">
      <c r="A78" s="38"/>
      <c r="B78" s="39"/>
      <c r="C78" s="40"/>
      <c r="D78" s="40"/>
      <c r="E78" s="169" t="s">
        <v>128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129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E11</f>
        <v>PS 01.5 - Doplnění zařízení do PZS P1269 Tchořovice</v>
      </c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F14</f>
        <v xml:space="preserve"> </v>
      </c>
      <c r="G82" s="40"/>
      <c r="H82" s="40"/>
      <c r="I82" s="32" t="s">
        <v>23</v>
      </c>
      <c r="J82" s="72" t="str">
        <f>IF(J14="","",J14)</f>
        <v>20. 1. 2021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E17</f>
        <v xml:space="preserve"> </v>
      </c>
      <c r="G84" s="40"/>
      <c r="H84" s="40"/>
      <c r="I84" s="32" t="s">
        <v>30</v>
      </c>
      <c r="J84" s="36" t="str">
        <f>E23</f>
        <v xml:space="preserve"> 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28</v>
      </c>
      <c r="D85" s="40"/>
      <c r="E85" s="40"/>
      <c r="F85" s="27" t="str">
        <f>IF(E20="","",E20)</f>
        <v>Vyplň údaj</v>
      </c>
      <c r="G85" s="40"/>
      <c r="H85" s="40"/>
      <c r="I85" s="32" t="s">
        <v>32</v>
      </c>
      <c r="J85" s="36" t="str">
        <f>E26</f>
        <v xml:space="preserve"> 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0" customFormat="1" ht="29.28" customHeight="1">
      <c r="A87" s="180"/>
      <c r="B87" s="181"/>
      <c r="C87" s="182" t="s">
        <v>140</v>
      </c>
      <c r="D87" s="183" t="s">
        <v>54</v>
      </c>
      <c r="E87" s="183" t="s">
        <v>50</v>
      </c>
      <c r="F87" s="183" t="s">
        <v>51</v>
      </c>
      <c r="G87" s="183" t="s">
        <v>141</v>
      </c>
      <c r="H87" s="183" t="s">
        <v>142</v>
      </c>
      <c r="I87" s="183" t="s">
        <v>143</v>
      </c>
      <c r="J87" s="183" t="s">
        <v>133</v>
      </c>
      <c r="K87" s="184" t="s">
        <v>144</v>
      </c>
      <c r="L87" s="185"/>
      <c r="M87" s="92" t="s">
        <v>19</v>
      </c>
      <c r="N87" s="93" t="s">
        <v>39</v>
      </c>
      <c r="O87" s="93" t="s">
        <v>145</v>
      </c>
      <c r="P87" s="93" t="s">
        <v>146</v>
      </c>
      <c r="Q87" s="93" t="s">
        <v>147</v>
      </c>
      <c r="R87" s="93" t="s">
        <v>148</v>
      </c>
      <c r="S87" s="93" t="s">
        <v>149</v>
      </c>
      <c r="T87" s="94" t="s">
        <v>150</v>
      </c>
      <c r="U87" s="180"/>
      <c r="V87" s="180"/>
      <c r="W87" s="180"/>
      <c r="X87" s="180"/>
      <c r="Y87" s="180"/>
      <c r="Z87" s="180"/>
      <c r="AA87" s="180"/>
      <c r="AB87" s="180"/>
      <c r="AC87" s="180"/>
      <c r="AD87" s="180"/>
      <c r="AE87" s="180"/>
    </row>
    <row r="88" s="2" customFormat="1" ht="22.8" customHeight="1">
      <c r="A88" s="38"/>
      <c r="B88" s="39"/>
      <c r="C88" s="99" t="s">
        <v>151</v>
      </c>
      <c r="D88" s="40"/>
      <c r="E88" s="40"/>
      <c r="F88" s="40"/>
      <c r="G88" s="40"/>
      <c r="H88" s="40"/>
      <c r="I88" s="40"/>
      <c r="J88" s="186">
        <f>BK88</f>
        <v>0</v>
      </c>
      <c r="K88" s="40"/>
      <c r="L88" s="44"/>
      <c r="M88" s="95"/>
      <c r="N88" s="187"/>
      <c r="O88" s="96"/>
      <c r="P88" s="188">
        <f>P89+P123+P130</f>
        <v>0</v>
      </c>
      <c r="Q88" s="96"/>
      <c r="R88" s="188">
        <f>R89+R123+R130</f>
        <v>0</v>
      </c>
      <c r="S88" s="96"/>
      <c r="T88" s="189">
        <f>T89+T123+T130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68</v>
      </c>
      <c r="AU88" s="17" t="s">
        <v>134</v>
      </c>
      <c r="BK88" s="190">
        <f>BK89+BK123+BK130</f>
        <v>0</v>
      </c>
    </row>
    <row r="89" s="11" customFormat="1" ht="25.92" customHeight="1">
      <c r="A89" s="11"/>
      <c r="B89" s="191"/>
      <c r="C89" s="192"/>
      <c r="D89" s="193" t="s">
        <v>68</v>
      </c>
      <c r="E89" s="194" t="s">
        <v>102</v>
      </c>
      <c r="F89" s="194" t="s">
        <v>74</v>
      </c>
      <c r="G89" s="192"/>
      <c r="H89" s="192"/>
      <c r="I89" s="195"/>
      <c r="J89" s="196">
        <f>BK89</f>
        <v>0</v>
      </c>
      <c r="K89" s="192"/>
      <c r="L89" s="197"/>
      <c r="M89" s="198"/>
      <c r="N89" s="199"/>
      <c r="O89" s="199"/>
      <c r="P89" s="200">
        <f>SUM(P90:P122)</f>
        <v>0</v>
      </c>
      <c r="Q89" s="199"/>
      <c r="R89" s="200">
        <f>SUM(R90:R122)</f>
        <v>0</v>
      </c>
      <c r="S89" s="199"/>
      <c r="T89" s="201">
        <f>SUM(T90:T122)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202" t="s">
        <v>76</v>
      </c>
      <c r="AT89" s="203" t="s">
        <v>68</v>
      </c>
      <c r="AU89" s="203" t="s">
        <v>69</v>
      </c>
      <c r="AY89" s="202" t="s">
        <v>153</v>
      </c>
      <c r="BK89" s="204">
        <f>SUM(BK90:BK122)</f>
        <v>0</v>
      </c>
    </row>
    <row r="90" s="2" customFormat="1" ht="16.5" customHeight="1">
      <c r="A90" s="38"/>
      <c r="B90" s="39"/>
      <c r="C90" s="205" t="s">
        <v>76</v>
      </c>
      <c r="D90" s="205" t="s">
        <v>154</v>
      </c>
      <c r="E90" s="206" t="s">
        <v>197</v>
      </c>
      <c r="F90" s="207" t="s">
        <v>198</v>
      </c>
      <c r="G90" s="208" t="s">
        <v>169</v>
      </c>
      <c r="H90" s="209">
        <v>1</v>
      </c>
      <c r="I90" s="210"/>
      <c r="J90" s="211">
        <f>ROUND(I90*H90,2)</f>
        <v>0</v>
      </c>
      <c r="K90" s="207" t="s">
        <v>158</v>
      </c>
      <c r="L90" s="212"/>
      <c r="M90" s="213" t="s">
        <v>19</v>
      </c>
      <c r="N90" s="214" t="s">
        <v>40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199</v>
      </c>
      <c r="AT90" s="217" t="s">
        <v>154</v>
      </c>
      <c r="AU90" s="217" t="s">
        <v>76</v>
      </c>
      <c r="AY90" s="17" t="s">
        <v>153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76</v>
      </c>
      <c r="BK90" s="218">
        <f>ROUND(I90*H90,2)</f>
        <v>0</v>
      </c>
      <c r="BL90" s="17" t="s">
        <v>199</v>
      </c>
      <c r="BM90" s="217" t="s">
        <v>1263</v>
      </c>
    </row>
    <row r="91" s="2" customFormat="1" ht="16.5" customHeight="1">
      <c r="A91" s="38"/>
      <c r="B91" s="39"/>
      <c r="C91" s="205" t="s">
        <v>78</v>
      </c>
      <c r="D91" s="205" t="s">
        <v>154</v>
      </c>
      <c r="E91" s="206" t="s">
        <v>202</v>
      </c>
      <c r="F91" s="207" t="s">
        <v>203</v>
      </c>
      <c r="G91" s="208" t="s">
        <v>169</v>
      </c>
      <c r="H91" s="209">
        <v>1</v>
      </c>
      <c r="I91" s="210"/>
      <c r="J91" s="211">
        <f>ROUND(I91*H91,2)</f>
        <v>0</v>
      </c>
      <c r="K91" s="207" t="s">
        <v>158</v>
      </c>
      <c r="L91" s="212"/>
      <c r="M91" s="213" t="s">
        <v>19</v>
      </c>
      <c r="N91" s="214" t="s">
        <v>40</v>
      </c>
      <c r="O91" s="84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7" t="s">
        <v>199</v>
      </c>
      <c r="AT91" s="217" t="s">
        <v>154</v>
      </c>
      <c r="AU91" s="217" t="s">
        <v>76</v>
      </c>
      <c r="AY91" s="17" t="s">
        <v>153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7" t="s">
        <v>76</v>
      </c>
      <c r="BK91" s="218">
        <f>ROUND(I91*H91,2)</f>
        <v>0</v>
      </c>
      <c r="BL91" s="17" t="s">
        <v>199</v>
      </c>
      <c r="BM91" s="217" t="s">
        <v>1264</v>
      </c>
    </row>
    <row r="92" s="2" customFormat="1" ht="16.5" customHeight="1">
      <c r="A92" s="38"/>
      <c r="B92" s="39"/>
      <c r="C92" s="205" t="s">
        <v>166</v>
      </c>
      <c r="D92" s="205" t="s">
        <v>154</v>
      </c>
      <c r="E92" s="206" t="s">
        <v>206</v>
      </c>
      <c r="F92" s="207" t="s">
        <v>207</v>
      </c>
      <c r="G92" s="208" t="s">
        <v>169</v>
      </c>
      <c r="H92" s="209">
        <v>1</v>
      </c>
      <c r="I92" s="210"/>
      <c r="J92" s="211">
        <f>ROUND(I92*H92,2)</f>
        <v>0</v>
      </c>
      <c r="K92" s="207" t="s">
        <v>158</v>
      </c>
      <c r="L92" s="212"/>
      <c r="M92" s="213" t="s">
        <v>19</v>
      </c>
      <c r="N92" s="214" t="s">
        <v>40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177</v>
      </c>
      <c r="AT92" s="217" t="s">
        <v>154</v>
      </c>
      <c r="AU92" s="217" t="s">
        <v>76</v>
      </c>
      <c r="AY92" s="17" t="s">
        <v>153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76</v>
      </c>
      <c r="BK92" s="218">
        <f>ROUND(I92*H92,2)</f>
        <v>0</v>
      </c>
      <c r="BL92" s="17" t="s">
        <v>177</v>
      </c>
      <c r="BM92" s="217" t="s">
        <v>1265</v>
      </c>
    </row>
    <row r="93" s="2" customFormat="1" ht="16.5" customHeight="1">
      <c r="A93" s="38"/>
      <c r="B93" s="39"/>
      <c r="C93" s="205" t="s">
        <v>160</v>
      </c>
      <c r="D93" s="205" t="s">
        <v>154</v>
      </c>
      <c r="E93" s="206" t="s">
        <v>210</v>
      </c>
      <c r="F93" s="207" t="s">
        <v>211</v>
      </c>
      <c r="G93" s="208" t="s">
        <v>169</v>
      </c>
      <c r="H93" s="209">
        <v>2</v>
      </c>
      <c r="I93" s="210"/>
      <c r="J93" s="211">
        <f>ROUND(I93*H93,2)</f>
        <v>0</v>
      </c>
      <c r="K93" s="207" t="s">
        <v>158</v>
      </c>
      <c r="L93" s="212"/>
      <c r="M93" s="213" t="s">
        <v>19</v>
      </c>
      <c r="N93" s="214" t="s">
        <v>40</v>
      </c>
      <c r="O93" s="84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7" t="s">
        <v>199</v>
      </c>
      <c r="AT93" s="217" t="s">
        <v>154</v>
      </c>
      <c r="AU93" s="217" t="s">
        <v>76</v>
      </c>
      <c r="AY93" s="17" t="s">
        <v>153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7" t="s">
        <v>76</v>
      </c>
      <c r="BK93" s="218">
        <f>ROUND(I93*H93,2)</f>
        <v>0</v>
      </c>
      <c r="BL93" s="17" t="s">
        <v>199</v>
      </c>
      <c r="BM93" s="217" t="s">
        <v>1266</v>
      </c>
    </row>
    <row r="94" s="2" customFormat="1" ht="16.5" customHeight="1">
      <c r="A94" s="38"/>
      <c r="B94" s="39"/>
      <c r="C94" s="205" t="s">
        <v>174</v>
      </c>
      <c r="D94" s="205" t="s">
        <v>154</v>
      </c>
      <c r="E94" s="206" t="s">
        <v>214</v>
      </c>
      <c r="F94" s="207" t="s">
        <v>215</v>
      </c>
      <c r="G94" s="208" t="s">
        <v>169</v>
      </c>
      <c r="H94" s="209">
        <v>1</v>
      </c>
      <c r="I94" s="210"/>
      <c r="J94" s="211">
        <f>ROUND(I94*H94,2)</f>
        <v>0</v>
      </c>
      <c r="K94" s="207" t="s">
        <v>158</v>
      </c>
      <c r="L94" s="212"/>
      <c r="M94" s="213" t="s">
        <v>19</v>
      </c>
      <c r="N94" s="214" t="s">
        <v>40</v>
      </c>
      <c r="O94" s="84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199</v>
      </c>
      <c r="AT94" s="217" t="s">
        <v>154</v>
      </c>
      <c r="AU94" s="217" t="s">
        <v>76</v>
      </c>
      <c r="AY94" s="17" t="s">
        <v>153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76</v>
      </c>
      <c r="BK94" s="218">
        <f>ROUND(I94*H94,2)</f>
        <v>0</v>
      </c>
      <c r="BL94" s="17" t="s">
        <v>199</v>
      </c>
      <c r="BM94" s="217" t="s">
        <v>1267</v>
      </c>
    </row>
    <row r="95" s="2" customFormat="1" ht="16.5" customHeight="1">
      <c r="A95" s="38"/>
      <c r="B95" s="39"/>
      <c r="C95" s="205" t="s">
        <v>179</v>
      </c>
      <c r="D95" s="205" t="s">
        <v>154</v>
      </c>
      <c r="E95" s="206" t="s">
        <v>217</v>
      </c>
      <c r="F95" s="207" t="s">
        <v>218</v>
      </c>
      <c r="G95" s="208" t="s">
        <v>169</v>
      </c>
      <c r="H95" s="209">
        <v>1</v>
      </c>
      <c r="I95" s="210"/>
      <c r="J95" s="211">
        <f>ROUND(I95*H95,2)</f>
        <v>0</v>
      </c>
      <c r="K95" s="207" t="s">
        <v>158</v>
      </c>
      <c r="L95" s="212"/>
      <c r="M95" s="213" t="s">
        <v>19</v>
      </c>
      <c r="N95" s="214" t="s">
        <v>40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177</v>
      </c>
      <c r="AT95" s="217" t="s">
        <v>154</v>
      </c>
      <c r="AU95" s="217" t="s">
        <v>76</v>
      </c>
      <c r="AY95" s="17" t="s">
        <v>153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76</v>
      </c>
      <c r="BK95" s="218">
        <f>ROUND(I95*H95,2)</f>
        <v>0</v>
      </c>
      <c r="BL95" s="17" t="s">
        <v>177</v>
      </c>
      <c r="BM95" s="217" t="s">
        <v>1268</v>
      </c>
    </row>
    <row r="96" s="2" customFormat="1" ht="16.5" customHeight="1">
      <c r="A96" s="38"/>
      <c r="B96" s="39"/>
      <c r="C96" s="205" t="s">
        <v>184</v>
      </c>
      <c r="D96" s="205" t="s">
        <v>154</v>
      </c>
      <c r="E96" s="206" t="s">
        <v>221</v>
      </c>
      <c r="F96" s="207" t="s">
        <v>222</v>
      </c>
      <c r="G96" s="208" t="s">
        <v>169</v>
      </c>
      <c r="H96" s="209">
        <v>1</v>
      </c>
      <c r="I96" s="210"/>
      <c r="J96" s="211">
        <f>ROUND(I96*H96,2)</f>
        <v>0</v>
      </c>
      <c r="K96" s="207" t="s">
        <v>158</v>
      </c>
      <c r="L96" s="212"/>
      <c r="M96" s="213" t="s">
        <v>19</v>
      </c>
      <c r="N96" s="214" t="s">
        <v>40</v>
      </c>
      <c r="O96" s="8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177</v>
      </c>
      <c r="AT96" s="217" t="s">
        <v>154</v>
      </c>
      <c r="AU96" s="217" t="s">
        <v>76</v>
      </c>
      <c r="AY96" s="17" t="s">
        <v>153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76</v>
      </c>
      <c r="BK96" s="218">
        <f>ROUND(I96*H96,2)</f>
        <v>0</v>
      </c>
      <c r="BL96" s="17" t="s">
        <v>177</v>
      </c>
      <c r="BM96" s="217" t="s">
        <v>1269</v>
      </c>
    </row>
    <row r="97" s="2" customFormat="1" ht="16.5" customHeight="1">
      <c r="A97" s="38"/>
      <c r="B97" s="39"/>
      <c r="C97" s="205" t="s">
        <v>159</v>
      </c>
      <c r="D97" s="205" t="s">
        <v>154</v>
      </c>
      <c r="E97" s="206" t="s">
        <v>225</v>
      </c>
      <c r="F97" s="207" t="s">
        <v>226</v>
      </c>
      <c r="G97" s="208" t="s">
        <v>169</v>
      </c>
      <c r="H97" s="209">
        <v>1</v>
      </c>
      <c r="I97" s="210"/>
      <c r="J97" s="211">
        <f>ROUND(I97*H97,2)</f>
        <v>0</v>
      </c>
      <c r="K97" s="207" t="s">
        <v>158</v>
      </c>
      <c r="L97" s="212"/>
      <c r="M97" s="213" t="s">
        <v>19</v>
      </c>
      <c r="N97" s="214" t="s">
        <v>40</v>
      </c>
      <c r="O97" s="8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199</v>
      </c>
      <c r="AT97" s="217" t="s">
        <v>154</v>
      </c>
      <c r="AU97" s="217" t="s">
        <v>76</v>
      </c>
      <c r="AY97" s="17" t="s">
        <v>153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76</v>
      </c>
      <c r="BK97" s="218">
        <f>ROUND(I97*H97,2)</f>
        <v>0</v>
      </c>
      <c r="BL97" s="17" t="s">
        <v>199</v>
      </c>
      <c r="BM97" s="217" t="s">
        <v>1270</v>
      </c>
    </row>
    <row r="98" s="2" customFormat="1" ht="16.5" customHeight="1">
      <c r="A98" s="38"/>
      <c r="B98" s="39"/>
      <c r="C98" s="205" t="s">
        <v>192</v>
      </c>
      <c r="D98" s="205" t="s">
        <v>154</v>
      </c>
      <c r="E98" s="206" t="s">
        <v>229</v>
      </c>
      <c r="F98" s="207" t="s">
        <v>230</v>
      </c>
      <c r="G98" s="208" t="s">
        <v>169</v>
      </c>
      <c r="H98" s="209">
        <v>4</v>
      </c>
      <c r="I98" s="210"/>
      <c r="J98" s="211">
        <f>ROUND(I98*H98,2)</f>
        <v>0</v>
      </c>
      <c r="K98" s="207" t="s">
        <v>158</v>
      </c>
      <c r="L98" s="212"/>
      <c r="M98" s="213" t="s">
        <v>19</v>
      </c>
      <c r="N98" s="214" t="s">
        <v>40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177</v>
      </c>
      <c r="AT98" s="217" t="s">
        <v>154</v>
      </c>
      <c r="AU98" s="217" t="s">
        <v>76</v>
      </c>
      <c r="AY98" s="17" t="s">
        <v>153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76</v>
      </c>
      <c r="BK98" s="218">
        <f>ROUND(I98*H98,2)</f>
        <v>0</v>
      </c>
      <c r="BL98" s="17" t="s">
        <v>177</v>
      </c>
      <c r="BM98" s="217" t="s">
        <v>1271</v>
      </c>
    </row>
    <row r="99" s="2" customFormat="1" ht="16.5" customHeight="1">
      <c r="A99" s="38"/>
      <c r="B99" s="39"/>
      <c r="C99" s="205" t="s">
        <v>196</v>
      </c>
      <c r="D99" s="205" t="s">
        <v>154</v>
      </c>
      <c r="E99" s="206" t="s">
        <v>233</v>
      </c>
      <c r="F99" s="207" t="s">
        <v>234</v>
      </c>
      <c r="G99" s="208" t="s">
        <v>169</v>
      </c>
      <c r="H99" s="209">
        <v>2</v>
      </c>
      <c r="I99" s="210"/>
      <c r="J99" s="211">
        <f>ROUND(I99*H99,2)</f>
        <v>0</v>
      </c>
      <c r="K99" s="207" t="s">
        <v>158</v>
      </c>
      <c r="L99" s="212"/>
      <c r="M99" s="213" t="s">
        <v>19</v>
      </c>
      <c r="N99" s="214" t="s">
        <v>40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177</v>
      </c>
      <c r="AT99" s="217" t="s">
        <v>154</v>
      </c>
      <c r="AU99" s="217" t="s">
        <v>76</v>
      </c>
      <c r="AY99" s="17" t="s">
        <v>153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76</v>
      </c>
      <c r="BK99" s="218">
        <f>ROUND(I99*H99,2)</f>
        <v>0</v>
      </c>
      <c r="BL99" s="17" t="s">
        <v>177</v>
      </c>
      <c r="BM99" s="217" t="s">
        <v>1272</v>
      </c>
    </row>
    <row r="100" s="2" customFormat="1" ht="16.5" customHeight="1">
      <c r="A100" s="38"/>
      <c r="B100" s="39"/>
      <c r="C100" s="205" t="s">
        <v>201</v>
      </c>
      <c r="D100" s="205" t="s">
        <v>154</v>
      </c>
      <c r="E100" s="206" t="s">
        <v>237</v>
      </c>
      <c r="F100" s="207" t="s">
        <v>238</v>
      </c>
      <c r="G100" s="208" t="s">
        <v>169</v>
      </c>
      <c r="H100" s="209">
        <v>2</v>
      </c>
      <c r="I100" s="210"/>
      <c r="J100" s="211">
        <f>ROUND(I100*H100,2)</f>
        <v>0</v>
      </c>
      <c r="K100" s="207" t="s">
        <v>158</v>
      </c>
      <c r="L100" s="212"/>
      <c r="M100" s="213" t="s">
        <v>19</v>
      </c>
      <c r="N100" s="214" t="s">
        <v>40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177</v>
      </c>
      <c r="AT100" s="217" t="s">
        <v>154</v>
      </c>
      <c r="AU100" s="217" t="s">
        <v>76</v>
      </c>
      <c r="AY100" s="17" t="s">
        <v>153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76</v>
      </c>
      <c r="BK100" s="218">
        <f>ROUND(I100*H100,2)</f>
        <v>0</v>
      </c>
      <c r="BL100" s="17" t="s">
        <v>177</v>
      </c>
      <c r="BM100" s="217" t="s">
        <v>1273</v>
      </c>
    </row>
    <row r="101" s="2" customFormat="1" ht="16.5" customHeight="1">
      <c r="A101" s="38"/>
      <c r="B101" s="39"/>
      <c r="C101" s="205" t="s">
        <v>205</v>
      </c>
      <c r="D101" s="205" t="s">
        <v>154</v>
      </c>
      <c r="E101" s="206" t="s">
        <v>240</v>
      </c>
      <c r="F101" s="207" t="s">
        <v>241</v>
      </c>
      <c r="G101" s="208" t="s">
        <v>169</v>
      </c>
      <c r="H101" s="209">
        <v>2</v>
      </c>
      <c r="I101" s="210"/>
      <c r="J101" s="211">
        <f>ROUND(I101*H101,2)</f>
        <v>0</v>
      </c>
      <c r="K101" s="207" t="s">
        <v>158</v>
      </c>
      <c r="L101" s="212"/>
      <c r="M101" s="213" t="s">
        <v>19</v>
      </c>
      <c r="N101" s="214" t="s">
        <v>40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177</v>
      </c>
      <c r="AT101" s="217" t="s">
        <v>154</v>
      </c>
      <c r="AU101" s="217" t="s">
        <v>76</v>
      </c>
      <c r="AY101" s="17" t="s">
        <v>153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76</v>
      </c>
      <c r="BK101" s="218">
        <f>ROUND(I101*H101,2)</f>
        <v>0</v>
      </c>
      <c r="BL101" s="17" t="s">
        <v>177</v>
      </c>
      <c r="BM101" s="217" t="s">
        <v>1274</v>
      </c>
    </row>
    <row r="102" s="2" customFormat="1" ht="16.5" customHeight="1">
      <c r="A102" s="38"/>
      <c r="B102" s="39"/>
      <c r="C102" s="205" t="s">
        <v>209</v>
      </c>
      <c r="D102" s="205" t="s">
        <v>154</v>
      </c>
      <c r="E102" s="206" t="s">
        <v>244</v>
      </c>
      <c r="F102" s="207" t="s">
        <v>245</v>
      </c>
      <c r="G102" s="208" t="s">
        <v>169</v>
      </c>
      <c r="H102" s="209">
        <v>2</v>
      </c>
      <c r="I102" s="210"/>
      <c r="J102" s="211">
        <f>ROUND(I102*H102,2)</f>
        <v>0</v>
      </c>
      <c r="K102" s="207" t="s">
        <v>158</v>
      </c>
      <c r="L102" s="212"/>
      <c r="M102" s="213" t="s">
        <v>19</v>
      </c>
      <c r="N102" s="214" t="s">
        <v>40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177</v>
      </c>
      <c r="AT102" s="217" t="s">
        <v>154</v>
      </c>
      <c r="AU102" s="217" t="s">
        <v>76</v>
      </c>
      <c r="AY102" s="17" t="s">
        <v>153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76</v>
      </c>
      <c r="BK102" s="218">
        <f>ROUND(I102*H102,2)</f>
        <v>0</v>
      </c>
      <c r="BL102" s="17" t="s">
        <v>177</v>
      </c>
      <c r="BM102" s="217" t="s">
        <v>1275</v>
      </c>
    </row>
    <row r="103" s="2" customFormat="1" ht="16.5" customHeight="1">
      <c r="A103" s="38"/>
      <c r="B103" s="39"/>
      <c r="C103" s="205" t="s">
        <v>213</v>
      </c>
      <c r="D103" s="205" t="s">
        <v>154</v>
      </c>
      <c r="E103" s="206" t="s">
        <v>248</v>
      </c>
      <c r="F103" s="207" t="s">
        <v>249</v>
      </c>
      <c r="G103" s="208" t="s">
        <v>169</v>
      </c>
      <c r="H103" s="209">
        <v>4</v>
      </c>
      <c r="I103" s="210"/>
      <c r="J103" s="211">
        <f>ROUND(I103*H103,2)</f>
        <v>0</v>
      </c>
      <c r="K103" s="207" t="s">
        <v>158</v>
      </c>
      <c r="L103" s="212"/>
      <c r="M103" s="213" t="s">
        <v>19</v>
      </c>
      <c r="N103" s="214" t="s">
        <v>40</v>
      </c>
      <c r="O103" s="8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177</v>
      </c>
      <c r="AT103" s="217" t="s">
        <v>154</v>
      </c>
      <c r="AU103" s="217" t="s">
        <v>76</v>
      </c>
      <c r="AY103" s="17" t="s">
        <v>153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76</v>
      </c>
      <c r="BK103" s="218">
        <f>ROUND(I103*H103,2)</f>
        <v>0</v>
      </c>
      <c r="BL103" s="17" t="s">
        <v>177</v>
      </c>
      <c r="BM103" s="217" t="s">
        <v>1276</v>
      </c>
    </row>
    <row r="104" s="2" customFormat="1" ht="16.5" customHeight="1">
      <c r="A104" s="38"/>
      <c r="B104" s="39"/>
      <c r="C104" s="205" t="s">
        <v>8</v>
      </c>
      <c r="D104" s="205" t="s">
        <v>154</v>
      </c>
      <c r="E104" s="206" t="s">
        <v>252</v>
      </c>
      <c r="F104" s="207" t="s">
        <v>253</v>
      </c>
      <c r="G104" s="208" t="s">
        <v>169</v>
      </c>
      <c r="H104" s="209">
        <v>2</v>
      </c>
      <c r="I104" s="210"/>
      <c r="J104" s="211">
        <f>ROUND(I104*H104,2)</f>
        <v>0</v>
      </c>
      <c r="K104" s="207" t="s">
        <v>158</v>
      </c>
      <c r="L104" s="212"/>
      <c r="M104" s="213" t="s">
        <v>19</v>
      </c>
      <c r="N104" s="214" t="s">
        <v>40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177</v>
      </c>
      <c r="AT104" s="217" t="s">
        <v>154</v>
      </c>
      <c r="AU104" s="217" t="s">
        <v>76</v>
      </c>
      <c r="AY104" s="17" t="s">
        <v>153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76</v>
      </c>
      <c r="BK104" s="218">
        <f>ROUND(I104*H104,2)</f>
        <v>0</v>
      </c>
      <c r="BL104" s="17" t="s">
        <v>177</v>
      </c>
      <c r="BM104" s="217" t="s">
        <v>1277</v>
      </c>
    </row>
    <row r="105" s="2" customFormat="1" ht="21.75" customHeight="1">
      <c r="A105" s="38"/>
      <c r="B105" s="39"/>
      <c r="C105" s="205" t="s">
        <v>220</v>
      </c>
      <c r="D105" s="205" t="s">
        <v>154</v>
      </c>
      <c r="E105" s="206" t="s">
        <v>256</v>
      </c>
      <c r="F105" s="207" t="s">
        <v>257</v>
      </c>
      <c r="G105" s="208" t="s">
        <v>258</v>
      </c>
      <c r="H105" s="209">
        <v>2</v>
      </c>
      <c r="I105" s="210"/>
      <c r="J105" s="211">
        <f>ROUND(I105*H105,2)</f>
        <v>0</v>
      </c>
      <c r="K105" s="207" t="s">
        <v>158</v>
      </c>
      <c r="L105" s="212"/>
      <c r="M105" s="213" t="s">
        <v>19</v>
      </c>
      <c r="N105" s="214" t="s">
        <v>40</v>
      </c>
      <c r="O105" s="84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7" t="s">
        <v>177</v>
      </c>
      <c r="AT105" s="217" t="s">
        <v>154</v>
      </c>
      <c r="AU105" s="217" t="s">
        <v>76</v>
      </c>
      <c r="AY105" s="17" t="s">
        <v>153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7" t="s">
        <v>76</v>
      </c>
      <c r="BK105" s="218">
        <f>ROUND(I105*H105,2)</f>
        <v>0</v>
      </c>
      <c r="BL105" s="17" t="s">
        <v>177</v>
      </c>
      <c r="BM105" s="217" t="s">
        <v>1278</v>
      </c>
    </row>
    <row r="106" s="2" customFormat="1" ht="16.5" customHeight="1">
      <c r="A106" s="38"/>
      <c r="B106" s="39"/>
      <c r="C106" s="205" t="s">
        <v>224</v>
      </c>
      <c r="D106" s="205" t="s">
        <v>154</v>
      </c>
      <c r="E106" s="206" t="s">
        <v>261</v>
      </c>
      <c r="F106" s="207" t="s">
        <v>262</v>
      </c>
      <c r="G106" s="208" t="s">
        <v>169</v>
      </c>
      <c r="H106" s="209">
        <v>1</v>
      </c>
      <c r="I106" s="210"/>
      <c r="J106" s="211">
        <f>ROUND(I106*H106,2)</f>
        <v>0</v>
      </c>
      <c r="K106" s="207" t="s">
        <v>158</v>
      </c>
      <c r="L106" s="212"/>
      <c r="M106" s="213" t="s">
        <v>19</v>
      </c>
      <c r="N106" s="214" t="s">
        <v>40</v>
      </c>
      <c r="O106" s="8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177</v>
      </c>
      <c r="AT106" s="217" t="s">
        <v>154</v>
      </c>
      <c r="AU106" s="217" t="s">
        <v>76</v>
      </c>
      <c r="AY106" s="17" t="s">
        <v>153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7" t="s">
        <v>76</v>
      </c>
      <c r="BK106" s="218">
        <f>ROUND(I106*H106,2)</f>
        <v>0</v>
      </c>
      <c r="BL106" s="17" t="s">
        <v>177</v>
      </c>
      <c r="BM106" s="217" t="s">
        <v>1279</v>
      </c>
    </row>
    <row r="107" s="2" customFormat="1" ht="16.5" customHeight="1">
      <c r="A107" s="38"/>
      <c r="B107" s="39"/>
      <c r="C107" s="205" t="s">
        <v>228</v>
      </c>
      <c r="D107" s="205" t="s">
        <v>154</v>
      </c>
      <c r="E107" s="206" t="s">
        <v>265</v>
      </c>
      <c r="F107" s="207" t="s">
        <v>266</v>
      </c>
      <c r="G107" s="208" t="s">
        <v>169</v>
      </c>
      <c r="H107" s="209">
        <v>1</v>
      </c>
      <c r="I107" s="210"/>
      <c r="J107" s="211">
        <f>ROUND(I107*H107,2)</f>
        <v>0</v>
      </c>
      <c r="K107" s="207" t="s">
        <v>158</v>
      </c>
      <c r="L107" s="212"/>
      <c r="M107" s="213" t="s">
        <v>19</v>
      </c>
      <c r="N107" s="214" t="s">
        <v>40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177</v>
      </c>
      <c r="AT107" s="217" t="s">
        <v>154</v>
      </c>
      <c r="AU107" s="217" t="s">
        <v>76</v>
      </c>
      <c r="AY107" s="17" t="s">
        <v>153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76</v>
      </c>
      <c r="BK107" s="218">
        <f>ROUND(I107*H107,2)</f>
        <v>0</v>
      </c>
      <c r="BL107" s="17" t="s">
        <v>177</v>
      </c>
      <c r="BM107" s="217" t="s">
        <v>1280</v>
      </c>
    </row>
    <row r="108" s="2" customFormat="1">
      <c r="A108" s="38"/>
      <c r="B108" s="39"/>
      <c r="C108" s="219" t="s">
        <v>232</v>
      </c>
      <c r="D108" s="219" t="s">
        <v>162</v>
      </c>
      <c r="E108" s="220" t="s">
        <v>388</v>
      </c>
      <c r="F108" s="221" t="s">
        <v>389</v>
      </c>
      <c r="G108" s="222" t="s">
        <v>390</v>
      </c>
      <c r="H108" s="223">
        <v>50</v>
      </c>
      <c r="I108" s="224"/>
      <c r="J108" s="225">
        <f>ROUND(I108*H108,2)</f>
        <v>0</v>
      </c>
      <c r="K108" s="221" t="s">
        <v>158</v>
      </c>
      <c r="L108" s="44"/>
      <c r="M108" s="226" t="s">
        <v>19</v>
      </c>
      <c r="N108" s="227" t="s">
        <v>40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160</v>
      </c>
      <c r="AT108" s="217" t="s">
        <v>162</v>
      </c>
      <c r="AU108" s="217" t="s">
        <v>76</v>
      </c>
      <c r="AY108" s="17" t="s">
        <v>153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76</v>
      </c>
      <c r="BK108" s="218">
        <f>ROUND(I108*H108,2)</f>
        <v>0</v>
      </c>
      <c r="BL108" s="17" t="s">
        <v>160</v>
      </c>
      <c r="BM108" s="217" t="s">
        <v>1281</v>
      </c>
    </row>
    <row r="109" s="2" customFormat="1">
      <c r="A109" s="38"/>
      <c r="B109" s="39"/>
      <c r="C109" s="219" t="s">
        <v>236</v>
      </c>
      <c r="D109" s="219" t="s">
        <v>162</v>
      </c>
      <c r="E109" s="220" t="s">
        <v>269</v>
      </c>
      <c r="F109" s="221" t="s">
        <v>270</v>
      </c>
      <c r="G109" s="222" t="s">
        <v>169</v>
      </c>
      <c r="H109" s="223">
        <v>2</v>
      </c>
      <c r="I109" s="224"/>
      <c r="J109" s="225">
        <f>ROUND(I109*H109,2)</f>
        <v>0</v>
      </c>
      <c r="K109" s="221" t="s">
        <v>158</v>
      </c>
      <c r="L109" s="44"/>
      <c r="M109" s="226" t="s">
        <v>19</v>
      </c>
      <c r="N109" s="227" t="s">
        <v>40</v>
      </c>
      <c r="O109" s="84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7" t="s">
        <v>160</v>
      </c>
      <c r="AT109" s="217" t="s">
        <v>162</v>
      </c>
      <c r="AU109" s="217" t="s">
        <v>76</v>
      </c>
      <c r="AY109" s="17" t="s">
        <v>153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7" t="s">
        <v>76</v>
      </c>
      <c r="BK109" s="218">
        <f>ROUND(I109*H109,2)</f>
        <v>0</v>
      </c>
      <c r="BL109" s="17" t="s">
        <v>160</v>
      </c>
      <c r="BM109" s="217" t="s">
        <v>1282</v>
      </c>
    </row>
    <row r="110" s="2" customFormat="1" ht="16.5" customHeight="1">
      <c r="A110" s="38"/>
      <c r="B110" s="39"/>
      <c r="C110" s="219" t="s">
        <v>7</v>
      </c>
      <c r="D110" s="219" t="s">
        <v>162</v>
      </c>
      <c r="E110" s="220" t="s">
        <v>380</v>
      </c>
      <c r="F110" s="221" t="s">
        <v>381</v>
      </c>
      <c r="G110" s="222" t="s">
        <v>169</v>
      </c>
      <c r="H110" s="223">
        <v>50</v>
      </c>
      <c r="I110" s="224"/>
      <c r="J110" s="225">
        <f>ROUND(I110*H110,2)</f>
        <v>0</v>
      </c>
      <c r="K110" s="221" t="s">
        <v>158</v>
      </c>
      <c r="L110" s="44"/>
      <c r="M110" s="226" t="s">
        <v>19</v>
      </c>
      <c r="N110" s="227" t="s">
        <v>40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160</v>
      </c>
      <c r="AT110" s="217" t="s">
        <v>162</v>
      </c>
      <c r="AU110" s="217" t="s">
        <v>76</v>
      </c>
      <c r="AY110" s="17" t="s">
        <v>153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76</v>
      </c>
      <c r="BK110" s="218">
        <f>ROUND(I110*H110,2)</f>
        <v>0</v>
      </c>
      <c r="BL110" s="17" t="s">
        <v>160</v>
      </c>
      <c r="BM110" s="217" t="s">
        <v>1283</v>
      </c>
    </row>
    <row r="111" s="2" customFormat="1" ht="21.75" customHeight="1">
      <c r="A111" s="38"/>
      <c r="B111" s="39"/>
      <c r="C111" s="219" t="s">
        <v>243</v>
      </c>
      <c r="D111" s="219" t="s">
        <v>162</v>
      </c>
      <c r="E111" s="220" t="s">
        <v>384</v>
      </c>
      <c r="F111" s="221" t="s">
        <v>385</v>
      </c>
      <c r="G111" s="222" t="s">
        <v>169</v>
      </c>
      <c r="H111" s="223">
        <v>20</v>
      </c>
      <c r="I111" s="224"/>
      <c r="J111" s="225">
        <f>ROUND(I111*H111,2)</f>
        <v>0</v>
      </c>
      <c r="K111" s="221" t="s">
        <v>158</v>
      </c>
      <c r="L111" s="44"/>
      <c r="M111" s="226" t="s">
        <v>19</v>
      </c>
      <c r="N111" s="227" t="s">
        <v>40</v>
      </c>
      <c r="O111" s="84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160</v>
      </c>
      <c r="AT111" s="217" t="s">
        <v>162</v>
      </c>
      <c r="AU111" s="217" t="s">
        <v>76</v>
      </c>
      <c r="AY111" s="17" t="s">
        <v>153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7" t="s">
        <v>76</v>
      </c>
      <c r="BK111" s="218">
        <f>ROUND(I111*H111,2)</f>
        <v>0</v>
      </c>
      <c r="BL111" s="17" t="s">
        <v>160</v>
      </c>
      <c r="BM111" s="217" t="s">
        <v>1284</v>
      </c>
    </row>
    <row r="112" s="2" customFormat="1" ht="16.5" customHeight="1">
      <c r="A112" s="38"/>
      <c r="B112" s="39"/>
      <c r="C112" s="219" t="s">
        <v>247</v>
      </c>
      <c r="D112" s="219" t="s">
        <v>162</v>
      </c>
      <c r="E112" s="220" t="s">
        <v>324</v>
      </c>
      <c r="F112" s="221" t="s">
        <v>325</v>
      </c>
      <c r="G112" s="222" t="s">
        <v>169</v>
      </c>
      <c r="H112" s="223">
        <v>5</v>
      </c>
      <c r="I112" s="224"/>
      <c r="J112" s="225">
        <f>ROUND(I112*H112,2)</f>
        <v>0</v>
      </c>
      <c r="K112" s="221" t="s">
        <v>158</v>
      </c>
      <c r="L112" s="44"/>
      <c r="M112" s="226" t="s">
        <v>19</v>
      </c>
      <c r="N112" s="227" t="s">
        <v>40</v>
      </c>
      <c r="O112" s="84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160</v>
      </c>
      <c r="AT112" s="217" t="s">
        <v>162</v>
      </c>
      <c r="AU112" s="217" t="s">
        <v>76</v>
      </c>
      <c r="AY112" s="17" t="s">
        <v>153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76</v>
      </c>
      <c r="BK112" s="218">
        <f>ROUND(I112*H112,2)</f>
        <v>0</v>
      </c>
      <c r="BL112" s="17" t="s">
        <v>160</v>
      </c>
      <c r="BM112" s="217" t="s">
        <v>1285</v>
      </c>
    </row>
    <row r="113" s="2" customFormat="1" ht="16.5" customHeight="1">
      <c r="A113" s="38"/>
      <c r="B113" s="39"/>
      <c r="C113" s="219" t="s">
        <v>251</v>
      </c>
      <c r="D113" s="219" t="s">
        <v>162</v>
      </c>
      <c r="E113" s="220" t="s">
        <v>289</v>
      </c>
      <c r="F113" s="221" t="s">
        <v>290</v>
      </c>
      <c r="G113" s="222" t="s">
        <v>169</v>
      </c>
      <c r="H113" s="223">
        <v>2</v>
      </c>
      <c r="I113" s="224"/>
      <c r="J113" s="225">
        <f>ROUND(I113*H113,2)</f>
        <v>0</v>
      </c>
      <c r="K113" s="221" t="s">
        <v>158</v>
      </c>
      <c r="L113" s="44"/>
      <c r="M113" s="226" t="s">
        <v>19</v>
      </c>
      <c r="N113" s="227" t="s">
        <v>40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160</v>
      </c>
      <c r="AT113" s="217" t="s">
        <v>162</v>
      </c>
      <c r="AU113" s="217" t="s">
        <v>76</v>
      </c>
      <c r="AY113" s="17" t="s">
        <v>153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76</v>
      </c>
      <c r="BK113" s="218">
        <f>ROUND(I113*H113,2)</f>
        <v>0</v>
      </c>
      <c r="BL113" s="17" t="s">
        <v>160</v>
      </c>
      <c r="BM113" s="217" t="s">
        <v>1286</v>
      </c>
    </row>
    <row r="114" s="2" customFormat="1" ht="21.75" customHeight="1">
      <c r="A114" s="38"/>
      <c r="B114" s="39"/>
      <c r="C114" s="219" t="s">
        <v>255</v>
      </c>
      <c r="D114" s="219" t="s">
        <v>162</v>
      </c>
      <c r="E114" s="220" t="s">
        <v>281</v>
      </c>
      <c r="F114" s="221" t="s">
        <v>282</v>
      </c>
      <c r="G114" s="222" t="s">
        <v>169</v>
      </c>
      <c r="H114" s="223">
        <v>2</v>
      </c>
      <c r="I114" s="224"/>
      <c r="J114" s="225">
        <f>ROUND(I114*H114,2)</f>
        <v>0</v>
      </c>
      <c r="K114" s="221" t="s">
        <v>158</v>
      </c>
      <c r="L114" s="44"/>
      <c r="M114" s="226" t="s">
        <v>19</v>
      </c>
      <c r="N114" s="227" t="s">
        <v>40</v>
      </c>
      <c r="O114" s="8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7" t="s">
        <v>160</v>
      </c>
      <c r="AT114" s="217" t="s">
        <v>162</v>
      </c>
      <c r="AU114" s="217" t="s">
        <v>76</v>
      </c>
      <c r="AY114" s="17" t="s">
        <v>153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7" t="s">
        <v>76</v>
      </c>
      <c r="BK114" s="218">
        <f>ROUND(I114*H114,2)</f>
        <v>0</v>
      </c>
      <c r="BL114" s="17" t="s">
        <v>160</v>
      </c>
      <c r="BM114" s="217" t="s">
        <v>1287</v>
      </c>
    </row>
    <row r="115" s="2" customFormat="1" ht="16.5" customHeight="1">
      <c r="A115" s="38"/>
      <c r="B115" s="39"/>
      <c r="C115" s="219" t="s">
        <v>260</v>
      </c>
      <c r="D115" s="219" t="s">
        <v>162</v>
      </c>
      <c r="E115" s="220" t="s">
        <v>305</v>
      </c>
      <c r="F115" s="221" t="s">
        <v>306</v>
      </c>
      <c r="G115" s="222" t="s">
        <v>169</v>
      </c>
      <c r="H115" s="223">
        <v>2</v>
      </c>
      <c r="I115" s="224"/>
      <c r="J115" s="225">
        <f>ROUND(I115*H115,2)</f>
        <v>0</v>
      </c>
      <c r="K115" s="221" t="s">
        <v>158</v>
      </c>
      <c r="L115" s="44"/>
      <c r="M115" s="226" t="s">
        <v>19</v>
      </c>
      <c r="N115" s="227" t="s">
        <v>40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160</v>
      </c>
      <c r="AT115" s="217" t="s">
        <v>162</v>
      </c>
      <c r="AU115" s="217" t="s">
        <v>76</v>
      </c>
      <c r="AY115" s="17" t="s">
        <v>153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76</v>
      </c>
      <c r="BK115" s="218">
        <f>ROUND(I115*H115,2)</f>
        <v>0</v>
      </c>
      <c r="BL115" s="17" t="s">
        <v>160</v>
      </c>
      <c r="BM115" s="217" t="s">
        <v>1288</v>
      </c>
    </row>
    <row r="116" s="2" customFormat="1" ht="16.5" customHeight="1">
      <c r="A116" s="38"/>
      <c r="B116" s="39"/>
      <c r="C116" s="205" t="s">
        <v>264</v>
      </c>
      <c r="D116" s="205" t="s">
        <v>154</v>
      </c>
      <c r="E116" s="206" t="s">
        <v>320</v>
      </c>
      <c r="F116" s="207" t="s">
        <v>321</v>
      </c>
      <c r="G116" s="208" t="s">
        <v>169</v>
      </c>
      <c r="H116" s="209">
        <v>5</v>
      </c>
      <c r="I116" s="210"/>
      <c r="J116" s="211">
        <f>ROUND(I116*H116,2)</f>
        <v>0</v>
      </c>
      <c r="K116" s="207" t="s">
        <v>158</v>
      </c>
      <c r="L116" s="212"/>
      <c r="M116" s="213" t="s">
        <v>19</v>
      </c>
      <c r="N116" s="214" t="s">
        <v>40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159</v>
      </c>
      <c r="AT116" s="217" t="s">
        <v>154</v>
      </c>
      <c r="AU116" s="217" t="s">
        <v>76</v>
      </c>
      <c r="AY116" s="17" t="s">
        <v>153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76</v>
      </c>
      <c r="BK116" s="218">
        <f>ROUND(I116*H116,2)</f>
        <v>0</v>
      </c>
      <c r="BL116" s="17" t="s">
        <v>160</v>
      </c>
      <c r="BM116" s="217" t="s">
        <v>1289</v>
      </c>
    </row>
    <row r="117" s="2" customFormat="1" ht="16.5" customHeight="1">
      <c r="A117" s="38"/>
      <c r="B117" s="39"/>
      <c r="C117" s="219" t="s">
        <v>268</v>
      </c>
      <c r="D117" s="219" t="s">
        <v>162</v>
      </c>
      <c r="E117" s="220" t="s">
        <v>273</v>
      </c>
      <c r="F117" s="221" t="s">
        <v>274</v>
      </c>
      <c r="G117" s="222" t="s">
        <v>169</v>
      </c>
      <c r="H117" s="223">
        <v>2</v>
      </c>
      <c r="I117" s="224"/>
      <c r="J117" s="225">
        <f>ROUND(I117*H117,2)</f>
        <v>0</v>
      </c>
      <c r="K117" s="221" t="s">
        <v>158</v>
      </c>
      <c r="L117" s="44"/>
      <c r="M117" s="226" t="s">
        <v>19</v>
      </c>
      <c r="N117" s="227" t="s">
        <v>40</v>
      </c>
      <c r="O117" s="84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160</v>
      </c>
      <c r="AT117" s="217" t="s">
        <v>162</v>
      </c>
      <c r="AU117" s="217" t="s">
        <v>76</v>
      </c>
      <c r="AY117" s="17" t="s">
        <v>153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76</v>
      </c>
      <c r="BK117" s="218">
        <f>ROUND(I117*H117,2)</f>
        <v>0</v>
      </c>
      <c r="BL117" s="17" t="s">
        <v>160</v>
      </c>
      <c r="BM117" s="217" t="s">
        <v>1290</v>
      </c>
    </row>
    <row r="118" s="2" customFormat="1" ht="16.5" customHeight="1">
      <c r="A118" s="38"/>
      <c r="B118" s="39"/>
      <c r="C118" s="219" t="s">
        <v>272</v>
      </c>
      <c r="D118" s="219" t="s">
        <v>162</v>
      </c>
      <c r="E118" s="220" t="s">
        <v>277</v>
      </c>
      <c r="F118" s="221" t="s">
        <v>278</v>
      </c>
      <c r="G118" s="222" t="s">
        <v>169</v>
      </c>
      <c r="H118" s="223">
        <v>2</v>
      </c>
      <c r="I118" s="224"/>
      <c r="J118" s="225">
        <f>ROUND(I118*H118,2)</f>
        <v>0</v>
      </c>
      <c r="K118" s="221" t="s">
        <v>158</v>
      </c>
      <c r="L118" s="44"/>
      <c r="M118" s="226" t="s">
        <v>19</v>
      </c>
      <c r="N118" s="227" t="s">
        <v>40</v>
      </c>
      <c r="O118" s="8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160</v>
      </c>
      <c r="AT118" s="217" t="s">
        <v>162</v>
      </c>
      <c r="AU118" s="217" t="s">
        <v>76</v>
      </c>
      <c r="AY118" s="17" t="s">
        <v>153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76</v>
      </c>
      <c r="BK118" s="218">
        <f>ROUND(I118*H118,2)</f>
        <v>0</v>
      </c>
      <c r="BL118" s="17" t="s">
        <v>160</v>
      </c>
      <c r="BM118" s="217" t="s">
        <v>1291</v>
      </c>
    </row>
    <row r="119" s="2" customFormat="1" ht="16.5" customHeight="1">
      <c r="A119" s="38"/>
      <c r="B119" s="39"/>
      <c r="C119" s="219" t="s">
        <v>276</v>
      </c>
      <c r="D119" s="219" t="s">
        <v>162</v>
      </c>
      <c r="E119" s="220" t="s">
        <v>285</v>
      </c>
      <c r="F119" s="221" t="s">
        <v>286</v>
      </c>
      <c r="G119" s="222" t="s">
        <v>169</v>
      </c>
      <c r="H119" s="223">
        <v>1</v>
      </c>
      <c r="I119" s="224"/>
      <c r="J119" s="225">
        <f>ROUND(I119*H119,2)</f>
        <v>0</v>
      </c>
      <c r="K119" s="221" t="s">
        <v>158</v>
      </c>
      <c r="L119" s="44"/>
      <c r="M119" s="226" t="s">
        <v>19</v>
      </c>
      <c r="N119" s="227" t="s">
        <v>40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160</v>
      </c>
      <c r="AT119" s="217" t="s">
        <v>162</v>
      </c>
      <c r="AU119" s="217" t="s">
        <v>76</v>
      </c>
      <c r="AY119" s="17" t="s">
        <v>153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76</v>
      </c>
      <c r="BK119" s="218">
        <f>ROUND(I119*H119,2)</f>
        <v>0</v>
      </c>
      <c r="BL119" s="17" t="s">
        <v>160</v>
      </c>
      <c r="BM119" s="217" t="s">
        <v>1292</v>
      </c>
    </row>
    <row r="120" s="2" customFormat="1" ht="16.5" customHeight="1">
      <c r="A120" s="38"/>
      <c r="B120" s="39"/>
      <c r="C120" s="219" t="s">
        <v>280</v>
      </c>
      <c r="D120" s="219" t="s">
        <v>162</v>
      </c>
      <c r="E120" s="220" t="s">
        <v>293</v>
      </c>
      <c r="F120" s="221" t="s">
        <v>294</v>
      </c>
      <c r="G120" s="222" t="s">
        <v>169</v>
      </c>
      <c r="H120" s="223">
        <v>1</v>
      </c>
      <c r="I120" s="224"/>
      <c r="J120" s="225">
        <f>ROUND(I120*H120,2)</f>
        <v>0</v>
      </c>
      <c r="K120" s="221" t="s">
        <v>158</v>
      </c>
      <c r="L120" s="44"/>
      <c r="M120" s="226" t="s">
        <v>19</v>
      </c>
      <c r="N120" s="227" t="s">
        <v>40</v>
      </c>
      <c r="O120" s="84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160</v>
      </c>
      <c r="AT120" s="217" t="s">
        <v>162</v>
      </c>
      <c r="AU120" s="217" t="s">
        <v>76</v>
      </c>
      <c r="AY120" s="17" t="s">
        <v>153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76</v>
      </c>
      <c r="BK120" s="218">
        <f>ROUND(I120*H120,2)</f>
        <v>0</v>
      </c>
      <c r="BL120" s="17" t="s">
        <v>160</v>
      </c>
      <c r="BM120" s="217" t="s">
        <v>1293</v>
      </c>
    </row>
    <row r="121" s="2" customFormat="1" ht="16.5" customHeight="1">
      <c r="A121" s="38"/>
      <c r="B121" s="39"/>
      <c r="C121" s="219" t="s">
        <v>284</v>
      </c>
      <c r="D121" s="219" t="s">
        <v>162</v>
      </c>
      <c r="E121" s="220" t="s">
        <v>297</v>
      </c>
      <c r="F121" s="221" t="s">
        <v>298</v>
      </c>
      <c r="G121" s="222" t="s">
        <v>169</v>
      </c>
      <c r="H121" s="223">
        <v>1</v>
      </c>
      <c r="I121" s="224"/>
      <c r="J121" s="225">
        <f>ROUND(I121*H121,2)</f>
        <v>0</v>
      </c>
      <c r="K121" s="221" t="s">
        <v>158</v>
      </c>
      <c r="L121" s="44"/>
      <c r="M121" s="226" t="s">
        <v>19</v>
      </c>
      <c r="N121" s="227" t="s">
        <v>40</v>
      </c>
      <c r="O121" s="84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7" t="s">
        <v>160</v>
      </c>
      <c r="AT121" s="217" t="s">
        <v>162</v>
      </c>
      <c r="AU121" s="217" t="s">
        <v>76</v>
      </c>
      <c r="AY121" s="17" t="s">
        <v>153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7" t="s">
        <v>76</v>
      </c>
      <c r="BK121" s="218">
        <f>ROUND(I121*H121,2)</f>
        <v>0</v>
      </c>
      <c r="BL121" s="17" t="s">
        <v>160</v>
      </c>
      <c r="BM121" s="217" t="s">
        <v>1294</v>
      </c>
    </row>
    <row r="122" s="2" customFormat="1" ht="16.5" customHeight="1">
      <c r="A122" s="38"/>
      <c r="B122" s="39"/>
      <c r="C122" s="205" t="s">
        <v>288</v>
      </c>
      <c r="D122" s="205" t="s">
        <v>154</v>
      </c>
      <c r="E122" s="206" t="s">
        <v>301</v>
      </c>
      <c r="F122" s="207" t="s">
        <v>302</v>
      </c>
      <c r="G122" s="208" t="s">
        <v>169</v>
      </c>
      <c r="H122" s="209">
        <v>2</v>
      </c>
      <c r="I122" s="210"/>
      <c r="J122" s="211">
        <f>ROUND(I122*H122,2)</f>
        <v>0</v>
      </c>
      <c r="K122" s="207" t="s">
        <v>158</v>
      </c>
      <c r="L122" s="212"/>
      <c r="M122" s="213" t="s">
        <v>19</v>
      </c>
      <c r="N122" s="214" t="s">
        <v>40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159</v>
      </c>
      <c r="AT122" s="217" t="s">
        <v>154</v>
      </c>
      <c r="AU122" s="217" t="s">
        <v>76</v>
      </c>
      <c r="AY122" s="17" t="s">
        <v>153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76</v>
      </c>
      <c r="BK122" s="218">
        <f>ROUND(I122*H122,2)</f>
        <v>0</v>
      </c>
      <c r="BL122" s="17" t="s">
        <v>160</v>
      </c>
      <c r="BM122" s="217" t="s">
        <v>1295</v>
      </c>
    </row>
    <row r="123" s="11" customFormat="1" ht="25.92" customHeight="1">
      <c r="A123" s="11"/>
      <c r="B123" s="191"/>
      <c r="C123" s="192"/>
      <c r="D123" s="193" t="s">
        <v>68</v>
      </c>
      <c r="E123" s="194" t="s">
        <v>105</v>
      </c>
      <c r="F123" s="194" t="s">
        <v>401</v>
      </c>
      <c r="G123" s="192"/>
      <c r="H123" s="192"/>
      <c r="I123" s="195"/>
      <c r="J123" s="196">
        <f>BK123</f>
        <v>0</v>
      </c>
      <c r="K123" s="192"/>
      <c r="L123" s="197"/>
      <c r="M123" s="198"/>
      <c r="N123" s="199"/>
      <c r="O123" s="199"/>
      <c r="P123" s="200">
        <f>SUM(P124:P129)</f>
        <v>0</v>
      </c>
      <c r="Q123" s="199"/>
      <c r="R123" s="200">
        <f>SUM(R124:R129)</f>
        <v>0</v>
      </c>
      <c r="S123" s="199"/>
      <c r="T123" s="201">
        <f>SUM(T124:T129)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2" t="s">
        <v>76</v>
      </c>
      <c r="AT123" s="203" t="s">
        <v>68</v>
      </c>
      <c r="AU123" s="203" t="s">
        <v>69</v>
      </c>
      <c r="AY123" s="202" t="s">
        <v>153</v>
      </c>
      <c r="BK123" s="204">
        <f>SUM(BK124:BK129)</f>
        <v>0</v>
      </c>
    </row>
    <row r="124" s="2" customFormat="1" ht="16.5" customHeight="1">
      <c r="A124" s="38"/>
      <c r="B124" s="39"/>
      <c r="C124" s="219" t="s">
        <v>292</v>
      </c>
      <c r="D124" s="219" t="s">
        <v>162</v>
      </c>
      <c r="E124" s="220" t="s">
        <v>506</v>
      </c>
      <c r="F124" s="221" t="s">
        <v>507</v>
      </c>
      <c r="G124" s="222" t="s">
        <v>169</v>
      </c>
      <c r="H124" s="223">
        <v>1</v>
      </c>
      <c r="I124" s="224"/>
      <c r="J124" s="225">
        <f>ROUND(I124*H124,2)</f>
        <v>0</v>
      </c>
      <c r="K124" s="221" t="s">
        <v>158</v>
      </c>
      <c r="L124" s="44"/>
      <c r="M124" s="226" t="s">
        <v>19</v>
      </c>
      <c r="N124" s="227" t="s">
        <v>40</v>
      </c>
      <c r="O124" s="8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160</v>
      </c>
      <c r="AT124" s="217" t="s">
        <v>162</v>
      </c>
      <c r="AU124" s="217" t="s">
        <v>76</v>
      </c>
      <c r="AY124" s="17" t="s">
        <v>153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7" t="s">
        <v>76</v>
      </c>
      <c r="BK124" s="218">
        <f>ROUND(I124*H124,2)</f>
        <v>0</v>
      </c>
      <c r="BL124" s="17" t="s">
        <v>160</v>
      </c>
      <c r="BM124" s="217" t="s">
        <v>1296</v>
      </c>
    </row>
    <row r="125" s="2" customFormat="1">
      <c r="A125" s="38"/>
      <c r="B125" s="39"/>
      <c r="C125" s="219" t="s">
        <v>296</v>
      </c>
      <c r="D125" s="219" t="s">
        <v>162</v>
      </c>
      <c r="E125" s="220" t="s">
        <v>412</v>
      </c>
      <c r="F125" s="221" t="s">
        <v>413</v>
      </c>
      <c r="G125" s="222" t="s">
        <v>169</v>
      </c>
      <c r="H125" s="223">
        <v>1</v>
      </c>
      <c r="I125" s="224"/>
      <c r="J125" s="225">
        <f>ROUND(I125*H125,2)</f>
        <v>0</v>
      </c>
      <c r="K125" s="221" t="s">
        <v>158</v>
      </c>
      <c r="L125" s="44"/>
      <c r="M125" s="226" t="s">
        <v>19</v>
      </c>
      <c r="N125" s="227" t="s">
        <v>40</v>
      </c>
      <c r="O125" s="84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7" t="s">
        <v>160</v>
      </c>
      <c r="AT125" s="217" t="s">
        <v>162</v>
      </c>
      <c r="AU125" s="217" t="s">
        <v>76</v>
      </c>
      <c r="AY125" s="17" t="s">
        <v>153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7" t="s">
        <v>76</v>
      </c>
      <c r="BK125" s="218">
        <f>ROUND(I125*H125,2)</f>
        <v>0</v>
      </c>
      <c r="BL125" s="17" t="s">
        <v>160</v>
      </c>
      <c r="BM125" s="217" t="s">
        <v>1297</v>
      </c>
    </row>
    <row r="126" s="2" customFormat="1">
      <c r="A126" s="38"/>
      <c r="B126" s="39"/>
      <c r="C126" s="219" t="s">
        <v>300</v>
      </c>
      <c r="D126" s="219" t="s">
        <v>162</v>
      </c>
      <c r="E126" s="220" t="s">
        <v>408</v>
      </c>
      <c r="F126" s="221" t="s">
        <v>409</v>
      </c>
      <c r="G126" s="222" t="s">
        <v>169</v>
      </c>
      <c r="H126" s="223">
        <v>2</v>
      </c>
      <c r="I126" s="224"/>
      <c r="J126" s="225">
        <f>ROUND(I126*H126,2)</f>
        <v>0</v>
      </c>
      <c r="K126" s="221" t="s">
        <v>158</v>
      </c>
      <c r="L126" s="44"/>
      <c r="M126" s="226" t="s">
        <v>19</v>
      </c>
      <c r="N126" s="227" t="s">
        <v>40</v>
      </c>
      <c r="O126" s="8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160</v>
      </c>
      <c r="AT126" s="217" t="s">
        <v>162</v>
      </c>
      <c r="AU126" s="217" t="s">
        <v>76</v>
      </c>
      <c r="AY126" s="17" t="s">
        <v>153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76</v>
      </c>
      <c r="BK126" s="218">
        <f>ROUND(I126*H126,2)</f>
        <v>0</v>
      </c>
      <c r="BL126" s="17" t="s">
        <v>160</v>
      </c>
      <c r="BM126" s="217" t="s">
        <v>1298</v>
      </c>
    </row>
    <row r="127" s="2" customFormat="1">
      <c r="A127" s="38"/>
      <c r="B127" s="39"/>
      <c r="C127" s="219" t="s">
        <v>304</v>
      </c>
      <c r="D127" s="219" t="s">
        <v>162</v>
      </c>
      <c r="E127" s="220" t="s">
        <v>416</v>
      </c>
      <c r="F127" s="221" t="s">
        <v>417</v>
      </c>
      <c r="G127" s="222" t="s">
        <v>169</v>
      </c>
      <c r="H127" s="223">
        <v>1</v>
      </c>
      <c r="I127" s="224"/>
      <c r="J127" s="225">
        <f>ROUND(I127*H127,2)</f>
        <v>0</v>
      </c>
      <c r="K127" s="221" t="s">
        <v>158</v>
      </c>
      <c r="L127" s="44"/>
      <c r="M127" s="226" t="s">
        <v>19</v>
      </c>
      <c r="N127" s="227" t="s">
        <v>40</v>
      </c>
      <c r="O127" s="84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7" t="s">
        <v>160</v>
      </c>
      <c r="AT127" s="217" t="s">
        <v>162</v>
      </c>
      <c r="AU127" s="217" t="s">
        <v>76</v>
      </c>
      <c r="AY127" s="17" t="s">
        <v>153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7" t="s">
        <v>76</v>
      </c>
      <c r="BK127" s="218">
        <f>ROUND(I127*H127,2)</f>
        <v>0</v>
      </c>
      <c r="BL127" s="17" t="s">
        <v>160</v>
      </c>
      <c r="BM127" s="217" t="s">
        <v>1299</v>
      </c>
    </row>
    <row r="128" s="2" customFormat="1">
      <c r="A128" s="38"/>
      <c r="B128" s="39"/>
      <c r="C128" s="219" t="s">
        <v>308</v>
      </c>
      <c r="D128" s="219" t="s">
        <v>162</v>
      </c>
      <c r="E128" s="220" t="s">
        <v>512</v>
      </c>
      <c r="F128" s="221" t="s">
        <v>513</v>
      </c>
      <c r="G128" s="222" t="s">
        <v>169</v>
      </c>
      <c r="H128" s="223">
        <v>1</v>
      </c>
      <c r="I128" s="224"/>
      <c r="J128" s="225">
        <f>ROUND(I128*H128,2)</f>
        <v>0</v>
      </c>
      <c r="K128" s="221" t="s">
        <v>158</v>
      </c>
      <c r="L128" s="44"/>
      <c r="M128" s="226" t="s">
        <v>19</v>
      </c>
      <c r="N128" s="227" t="s">
        <v>40</v>
      </c>
      <c r="O128" s="8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160</v>
      </c>
      <c r="AT128" s="217" t="s">
        <v>162</v>
      </c>
      <c r="AU128" s="217" t="s">
        <v>76</v>
      </c>
      <c r="AY128" s="17" t="s">
        <v>153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76</v>
      </c>
      <c r="BK128" s="218">
        <f>ROUND(I128*H128,2)</f>
        <v>0</v>
      </c>
      <c r="BL128" s="17" t="s">
        <v>160</v>
      </c>
      <c r="BM128" s="217" t="s">
        <v>1300</v>
      </c>
    </row>
    <row r="129" s="2" customFormat="1">
      <c r="A129" s="38"/>
      <c r="B129" s="39"/>
      <c r="C129" s="219" t="s">
        <v>315</v>
      </c>
      <c r="D129" s="219" t="s">
        <v>162</v>
      </c>
      <c r="E129" s="220" t="s">
        <v>509</v>
      </c>
      <c r="F129" s="221" t="s">
        <v>510</v>
      </c>
      <c r="G129" s="222" t="s">
        <v>169</v>
      </c>
      <c r="H129" s="223">
        <v>1</v>
      </c>
      <c r="I129" s="224"/>
      <c r="J129" s="225">
        <f>ROUND(I129*H129,2)</f>
        <v>0</v>
      </c>
      <c r="K129" s="221" t="s">
        <v>158</v>
      </c>
      <c r="L129" s="44"/>
      <c r="M129" s="226" t="s">
        <v>19</v>
      </c>
      <c r="N129" s="227" t="s">
        <v>40</v>
      </c>
      <c r="O129" s="84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160</v>
      </c>
      <c r="AT129" s="217" t="s">
        <v>162</v>
      </c>
      <c r="AU129" s="217" t="s">
        <v>76</v>
      </c>
      <c r="AY129" s="17" t="s">
        <v>153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7" t="s">
        <v>76</v>
      </c>
      <c r="BK129" s="218">
        <f>ROUND(I129*H129,2)</f>
        <v>0</v>
      </c>
      <c r="BL129" s="17" t="s">
        <v>160</v>
      </c>
      <c r="BM129" s="217" t="s">
        <v>1301</v>
      </c>
    </row>
    <row r="130" s="11" customFormat="1" ht="25.92" customHeight="1">
      <c r="A130" s="11"/>
      <c r="B130" s="191"/>
      <c r="C130" s="192"/>
      <c r="D130" s="193" t="s">
        <v>68</v>
      </c>
      <c r="E130" s="194" t="s">
        <v>400</v>
      </c>
      <c r="F130" s="194" t="s">
        <v>451</v>
      </c>
      <c r="G130" s="192"/>
      <c r="H130" s="192"/>
      <c r="I130" s="195"/>
      <c r="J130" s="196">
        <f>BK130</f>
        <v>0</v>
      </c>
      <c r="K130" s="192"/>
      <c r="L130" s="197"/>
      <c r="M130" s="198"/>
      <c r="N130" s="199"/>
      <c r="O130" s="199"/>
      <c r="P130" s="200">
        <f>SUM(P131:P134)</f>
        <v>0</v>
      </c>
      <c r="Q130" s="199"/>
      <c r="R130" s="200">
        <f>SUM(R131:R134)</f>
        <v>0</v>
      </c>
      <c r="S130" s="199"/>
      <c r="T130" s="201">
        <f>SUM(T131:T134)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02" t="s">
        <v>76</v>
      </c>
      <c r="AT130" s="203" t="s">
        <v>68</v>
      </c>
      <c r="AU130" s="203" t="s">
        <v>69</v>
      </c>
      <c r="AY130" s="202" t="s">
        <v>153</v>
      </c>
      <c r="BK130" s="204">
        <f>SUM(BK131:BK134)</f>
        <v>0</v>
      </c>
    </row>
    <row r="131" s="2" customFormat="1" ht="66.75" customHeight="1">
      <c r="A131" s="38"/>
      <c r="B131" s="39"/>
      <c r="C131" s="219" t="s">
        <v>319</v>
      </c>
      <c r="D131" s="219" t="s">
        <v>162</v>
      </c>
      <c r="E131" s="220" t="s">
        <v>453</v>
      </c>
      <c r="F131" s="221" t="s">
        <v>454</v>
      </c>
      <c r="G131" s="222" t="s">
        <v>455</v>
      </c>
      <c r="H131" s="223">
        <v>2</v>
      </c>
      <c r="I131" s="224"/>
      <c r="J131" s="225">
        <f>ROUND(I131*H131,2)</f>
        <v>0</v>
      </c>
      <c r="K131" s="221" t="s">
        <v>158</v>
      </c>
      <c r="L131" s="44"/>
      <c r="M131" s="226" t="s">
        <v>19</v>
      </c>
      <c r="N131" s="227" t="s">
        <v>40</v>
      </c>
      <c r="O131" s="84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7" t="s">
        <v>199</v>
      </c>
      <c r="AT131" s="217" t="s">
        <v>162</v>
      </c>
      <c r="AU131" s="217" t="s">
        <v>76</v>
      </c>
      <c r="AY131" s="17" t="s">
        <v>153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7" t="s">
        <v>76</v>
      </c>
      <c r="BK131" s="218">
        <f>ROUND(I131*H131,2)</f>
        <v>0</v>
      </c>
      <c r="BL131" s="17" t="s">
        <v>199</v>
      </c>
      <c r="BM131" s="217" t="s">
        <v>1302</v>
      </c>
    </row>
    <row r="132" s="2" customFormat="1">
      <c r="A132" s="38"/>
      <c r="B132" s="39"/>
      <c r="C132" s="40"/>
      <c r="D132" s="228" t="s">
        <v>313</v>
      </c>
      <c r="E132" s="40"/>
      <c r="F132" s="229" t="s">
        <v>457</v>
      </c>
      <c r="G132" s="40"/>
      <c r="H132" s="40"/>
      <c r="I132" s="230"/>
      <c r="J132" s="40"/>
      <c r="K132" s="40"/>
      <c r="L132" s="44"/>
      <c r="M132" s="231"/>
      <c r="N132" s="232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313</v>
      </c>
      <c r="AU132" s="17" t="s">
        <v>76</v>
      </c>
    </row>
    <row r="133" s="2" customFormat="1" ht="44.25" customHeight="1">
      <c r="A133" s="38"/>
      <c r="B133" s="39"/>
      <c r="C133" s="219" t="s">
        <v>323</v>
      </c>
      <c r="D133" s="219" t="s">
        <v>162</v>
      </c>
      <c r="E133" s="220" t="s">
        <v>459</v>
      </c>
      <c r="F133" s="221" t="s">
        <v>460</v>
      </c>
      <c r="G133" s="222" t="s">
        <v>455</v>
      </c>
      <c r="H133" s="223">
        <v>1</v>
      </c>
      <c r="I133" s="224"/>
      <c r="J133" s="225">
        <f>ROUND(I133*H133,2)</f>
        <v>0</v>
      </c>
      <c r="K133" s="221" t="s">
        <v>158</v>
      </c>
      <c r="L133" s="44"/>
      <c r="M133" s="226" t="s">
        <v>19</v>
      </c>
      <c r="N133" s="227" t="s">
        <v>40</v>
      </c>
      <c r="O133" s="84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199</v>
      </c>
      <c r="AT133" s="217" t="s">
        <v>162</v>
      </c>
      <c r="AU133" s="217" t="s">
        <v>76</v>
      </c>
      <c r="AY133" s="17" t="s">
        <v>153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7" t="s">
        <v>76</v>
      </c>
      <c r="BK133" s="218">
        <f>ROUND(I133*H133,2)</f>
        <v>0</v>
      </c>
      <c r="BL133" s="17" t="s">
        <v>199</v>
      </c>
      <c r="BM133" s="217" t="s">
        <v>1303</v>
      </c>
    </row>
    <row r="134" s="2" customFormat="1" ht="44.25" customHeight="1">
      <c r="A134" s="38"/>
      <c r="B134" s="39"/>
      <c r="C134" s="219" t="s">
        <v>327</v>
      </c>
      <c r="D134" s="219" t="s">
        <v>162</v>
      </c>
      <c r="E134" s="220" t="s">
        <v>463</v>
      </c>
      <c r="F134" s="221" t="s">
        <v>464</v>
      </c>
      <c r="G134" s="222" t="s">
        <v>169</v>
      </c>
      <c r="H134" s="223">
        <v>1</v>
      </c>
      <c r="I134" s="224"/>
      <c r="J134" s="225">
        <f>ROUND(I134*H134,2)</f>
        <v>0</v>
      </c>
      <c r="K134" s="221" t="s">
        <v>158</v>
      </c>
      <c r="L134" s="44"/>
      <c r="M134" s="233" t="s">
        <v>19</v>
      </c>
      <c r="N134" s="234" t="s">
        <v>40</v>
      </c>
      <c r="O134" s="235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199</v>
      </c>
      <c r="AT134" s="217" t="s">
        <v>162</v>
      </c>
      <c r="AU134" s="217" t="s">
        <v>76</v>
      </c>
      <c r="AY134" s="17" t="s">
        <v>153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7" t="s">
        <v>76</v>
      </c>
      <c r="BK134" s="218">
        <f>ROUND(I134*H134,2)</f>
        <v>0</v>
      </c>
      <c r="BL134" s="17" t="s">
        <v>199</v>
      </c>
      <c r="BM134" s="217" t="s">
        <v>1304</v>
      </c>
    </row>
    <row r="135" s="2" customFormat="1" ht="6.96" customHeight="1">
      <c r="A135" s="38"/>
      <c r="B135" s="59"/>
      <c r="C135" s="60"/>
      <c r="D135" s="60"/>
      <c r="E135" s="60"/>
      <c r="F135" s="60"/>
      <c r="G135" s="60"/>
      <c r="H135" s="60"/>
      <c r="I135" s="60"/>
      <c r="J135" s="60"/>
      <c r="K135" s="60"/>
      <c r="L135" s="44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sheetProtection sheet="1" autoFilter="0" formatColumns="0" formatRows="0" objects="1" scenarios="1" spinCount="100000" saltValue="T2nnoMLHC4VhQNd6JKQ57ZyMr1Z9dB2zHfG2eGzSdZVnCuOYk4nYGSiNJfv8U1K9+9294jEEYMDZVJHDxg1EHg==" hashValue="CwAT5/dSL7GNNqvN7pJDa8KS9MVoPm9tecfxt7UUyu4JoRODptOjT0sEmhgaGEd+ko/o9H7H5mssDCJFGcYhvw==" algorithmName="SHA-512" password="CC35"/>
  <autoFilter ref="C87:K13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126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zakázky'!K6</f>
        <v>Oprava zabezpečení a výstroje trati Nepomuk – Blatná</v>
      </c>
      <c r="F7" s="142"/>
      <c r="G7" s="142"/>
      <c r="H7" s="142"/>
      <c r="L7" s="20"/>
    </row>
    <row r="8" s="1" customFormat="1" ht="12" customHeight="1">
      <c r="B8" s="20"/>
      <c r="D8" s="142" t="s">
        <v>127</v>
      </c>
      <c r="L8" s="20"/>
    </row>
    <row r="9" s="2" customFormat="1" ht="16.5" customHeight="1">
      <c r="A9" s="38"/>
      <c r="B9" s="44"/>
      <c r="C9" s="38"/>
      <c r="D9" s="38"/>
      <c r="E9" s="143" t="s">
        <v>128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129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1305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zakázky'!AN8</f>
        <v>20. 1. 2021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zakázky'!AN10="","",'Rekapitulace zakázky'!AN10)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zakázky'!E11="","",'Rekapitulace zakázky'!E11)</f>
        <v xml:space="preserve"> </v>
      </c>
      <c r="F17" s="38"/>
      <c r="G17" s="38"/>
      <c r="H17" s="38"/>
      <c r="I17" s="142" t="s">
        <v>27</v>
      </c>
      <c r="J17" s="133" t="str">
        <f>IF('Rekapitulace zakázky'!AN11="","",'Rekapitulace zakázky'!AN11)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zakázky'!AN13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2" t="s">
        <v>27</v>
      </c>
      <c r="J20" s="33" t="str">
        <f>'Rekapitulace zakázky'!AN14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zakázky'!AN16="","",'Rekapitulace zakázky'!AN16)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2" t="s">
        <v>27</v>
      </c>
      <c r="J23" s="133" t="str">
        <f>IF('Rekapitulace zakázky'!AN17="","",'Rekapitulace zakázky'!AN17)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tr">
        <f>IF('Rekapitulace zakázky'!AN19="","",'Rekapitulace zakázky'!AN19)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zakázky'!E20="","",'Rekapitulace zakázky'!E20)</f>
        <v xml:space="preserve"> </v>
      </c>
      <c r="F26" s="38"/>
      <c r="G26" s="38"/>
      <c r="H26" s="38"/>
      <c r="I26" s="142" t="s">
        <v>27</v>
      </c>
      <c r="J26" s="133" t="str">
        <f>IF('Rekapitulace zakázky'!AN20="","",'Rekapitulace zakázky'!AN20)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33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35</v>
      </c>
      <c r="E32" s="38"/>
      <c r="F32" s="38"/>
      <c r="G32" s="38"/>
      <c r="H32" s="38"/>
      <c r="I32" s="38"/>
      <c r="J32" s="153">
        <f>ROUND(J88,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37</v>
      </c>
      <c r="G34" s="38"/>
      <c r="H34" s="38"/>
      <c r="I34" s="154" t="s">
        <v>36</v>
      </c>
      <c r="J34" s="154" t="s">
        <v>38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39</v>
      </c>
      <c r="E35" s="142" t="s">
        <v>40</v>
      </c>
      <c r="F35" s="156">
        <f>ROUND((SUM(BE88:BE143)),  2)</f>
        <v>0</v>
      </c>
      <c r="G35" s="38"/>
      <c r="H35" s="38"/>
      <c r="I35" s="157">
        <v>0.20999999999999999</v>
      </c>
      <c r="J35" s="156">
        <f>ROUND(((SUM(BE88:BE143))*I35),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41</v>
      </c>
      <c r="F36" s="156">
        <f>ROUND((SUM(BF88:BF143)),  2)</f>
        <v>0</v>
      </c>
      <c r="G36" s="38"/>
      <c r="H36" s="38"/>
      <c r="I36" s="157">
        <v>0.14999999999999999</v>
      </c>
      <c r="J36" s="156">
        <f>ROUND(((SUM(BF88:BF143))*I36),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56">
        <f>ROUND((SUM(BG88:BG143)),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43</v>
      </c>
      <c r="F38" s="156">
        <f>ROUND((SUM(BH88:BH143)),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44</v>
      </c>
      <c r="F39" s="156">
        <f>ROUND((SUM(BI88:BI143)),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45</v>
      </c>
      <c r="E41" s="160"/>
      <c r="F41" s="160"/>
      <c r="G41" s="161" t="s">
        <v>46</v>
      </c>
      <c r="H41" s="162" t="s">
        <v>47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131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zabezpečení a výstroje trati Nepomuk – Blatná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127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128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129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PS 01.6 - Doplnění zařízení do ŽST Blatná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20. 1. 2021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132</v>
      </c>
      <c r="D61" s="171"/>
      <c r="E61" s="171"/>
      <c r="F61" s="171"/>
      <c r="G61" s="171"/>
      <c r="H61" s="171"/>
      <c r="I61" s="171"/>
      <c r="J61" s="172" t="s">
        <v>133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67</v>
      </c>
      <c r="D63" s="40"/>
      <c r="E63" s="40"/>
      <c r="F63" s="40"/>
      <c r="G63" s="40"/>
      <c r="H63" s="40"/>
      <c r="I63" s="40"/>
      <c r="J63" s="102">
        <f>J88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134</v>
      </c>
    </row>
    <row r="64" s="9" customFormat="1" ht="24.96" customHeight="1">
      <c r="A64" s="9"/>
      <c r="B64" s="174"/>
      <c r="C64" s="175"/>
      <c r="D64" s="176" t="s">
        <v>467</v>
      </c>
      <c r="E64" s="177"/>
      <c r="F64" s="177"/>
      <c r="G64" s="177"/>
      <c r="H64" s="177"/>
      <c r="I64" s="177"/>
      <c r="J64" s="178">
        <f>J89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4"/>
      <c r="C65" s="175"/>
      <c r="D65" s="176" t="s">
        <v>468</v>
      </c>
      <c r="E65" s="177"/>
      <c r="F65" s="177"/>
      <c r="G65" s="177"/>
      <c r="H65" s="177"/>
      <c r="I65" s="177"/>
      <c r="J65" s="178">
        <f>J131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4"/>
      <c r="C66" s="175"/>
      <c r="D66" s="176" t="s">
        <v>469</v>
      </c>
      <c r="E66" s="177"/>
      <c r="F66" s="177"/>
      <c r="G66" s="177"/>
      <c r="H66" s="177"/>
      <c r="I66" s="177"/>
      <c r="J66" s="178">
        <f>J140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139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169" t="str">
        <f>E7</f>
        <v>Oprava zabezpečení a výstroje trati Nepomuk – Blatná</v>
      </c>
      <c r="F76" s="32"/>
      <c r="G76" s="32"/>
      <c r="H76" s="32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1" customFormat="1" ht="12" customHeight="1">
      <c r="B77" s="21"/>
      <c r="C77" s="32" t="s">
        <v>127</v>
      </c>
      <c r="D77" s="22"/>
      <c r="E77" s="22"/>
      <c r="F77" s="22"/>
      <c r="G77" s="22"/>
      <c r="H77" s="22"/>
      <c r="I77" s="22"/>
      <c r="J77" s="22"/>
      <c r="K77" s="22"/>
      <c r="L77" s="20"/>
    </row>
    <row r="78" s="2" customFormat="1" ht="16.5" customHeight="1">
      <c r="A78" s="38"/>
      <c r="B78" s="39"/>
      <c r="C78" s="40"/>
      <c r="D78" s="40"/>
      <c r="E78" s="169" t="s">
        <v>128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129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E11</f>
        <v>PS 01.6 - Doplnění zařízení do ŽST Blatná</v>
      </c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F14</f>
        <v xml:space="preserve"> </v>
      </c>
      <c r="G82" s="40"/>
      <c r="H82" s="40"/>
      <c r="I82" s="32" t="s">
        <v>23</v>
      </c>
      <c r="J82" s="72" t="str">
        <f>IF(J14="","",J14)</f>
        <v>20. 1. 2021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E17</f>
        <v xml:space="preserve"> </v>
      </c>
      <c r="G84" s="40"/>
      <c r="H84" s="40"/>
      <c r="I84" s="32" t="s">
        <v>30</v>
      </c>
      <c r="J84" s="36" t="str">
        <f>E23</f>
        <v xml:space="preserve"> 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28</v>
      </c>
      <c r="D85" s="40"/>
      <c r="E85" s="40"/>
      <c r="F85" s="27" t="str">
        <f>IF(E20="","",E20)</f>
        <v>Vyplň údaj</v>
      </c>
      <c r="G85" s="40"/>
      <c r="H85" s="40"/>
      <c r="I85" s="32" t="s">
        <v>32</v>
      </c>
      <c r="J85" s="36" t="str">
        <f>E26</f>
        <v xml:space="preserve"> 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0" customFormat="1" ht="29.28" customHeight="1">
      <c r="A87" s="180"/>
      <c r="B87" s="181"/>
      <c r="C87" s="182" t="s">
        <v>140</v>
      </c>
      <c r="D87" s="183" t="s">
        <v>54</v>
      </c>
      <c r="E87" s="183" t="s">
        <v>50</v>
      </c>
      <c r="F87" s="183" t="s">
        <v>51</v>
      </c>
      <c r="G87" s="183" t="s">
        <v>141</v>
      </c>
      <c r="H87" s="183" t="s">
        <v>142</v>
      </c>
      <c r="I87" s="183" t="s">
        <v>143</v>
      </c>
      <c r="J87" s="183" t="s">
        <v>133</v>
      </c>
      <c r="K87" s="184" t="s">
        <v>144</v>
      </c>
      <c r="L87" s="185"/>
      <c r="M87" s="92" t="s">
        <v>19</v>
      </c>
      <c r="N87" s="93" t="s">
        <v>39</v>
      </c>
      <c r="O87" s="93" t="s">
        <v>145</v>
      </c>
      <c r="P87" s="93" t="s">
        <v>146</v>
      </c>
      <c r="Q87" s="93" t="s">
        <v>147</v>
      </c>
      <c r="R87" s="93" t="s">
        <v>148</v>
      </c>
      <c r="S87" s="93" t="s">
        <v>149</v>
      </c>
      <c r="T87" s="94" t="s">
        <v>150</v>
      </c>
      <c r="U87" s="180"/>
      <c r="V87" s="180"/>
      <c r="W87" s="180"/>
      <c r="X87" s="180"/>
      <c r="Y87" s="180"/>
      <c r="Z87" s="180"/>
      <c r="AA87" s="180"/>
      <c r="AB87" s="180"/>
      <c r="AC87" s="180"/>
      <c r="AD87" s="180"/>
      <c r="AE87" s="180"/>
    </row>
    <row r="88" s="2" customFormat="1" ht="22.8" customHeight="1">
      <c r="A88" s="38"/>
      <c r="B88" s="39"/>
      <c r="C88" s="99" t="s">
        <v>151</v>
      </c>
      <c r="D88" s="40"/>
      <c r="E88" s="40"/>
      <c r="F88" s="40"/>
      <c r="G88" s="40"/>
      <c r="H88" s="40"/>
      <c r="I88" s="40"/>
      <c r="J88" s="186">
        <f>BK88</f>
        <v>0</v>
      </c>
      <c r="K88" s="40"/>
      <c r="L88" s="44"/>
      <c r="M88" s="95"/>
      <c r="N88" s="187"/>
      <c r="O88" s="96"/>
      <c r="P88" s="188">
        <f>P89+P131+P140</f>
        <v>0</v>
      </c>
      <c r="Q88" s="96"/>
      <c r="R88" s="188">
        <f>R89+R131+R140</f>
        <v>0</v>
      </c>
      <c r="S88" s="96"/>
      <c r="T88" s="189">
        <f>T89+T131+T140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68</v>
      </c>
      <c r="AU88" s="17" t="s">
        <v>134</v>
      </c>
      <c r="BK88" s="190">
        <f>BK89+BK131+BK140</f>
        <v>0</v>
      </c>
    </row>
    <row r="89" s="11" customFormat="1" ht="25.92" customHeight="1">
      <c r="A89" s="11"/>
      <c r="B89" s="191"/>
      <c r="C89" s="192"/>
      <c r="D89" s="193" t="s">
        <v>68</v>
      </c>
      <c r="E89" s="194" t="s">
        <v>102</v>
      </c>
      <c r="F89" s="194" t="s">
        <v>74</v>
      </c>
      <c r="G89" s="192"/>
      <c r="H89" s="192"/>
      <c r="I89" s="195"/>
      <c r="J89" s="196">
        <f>BK89</f>
        <v>0</v>
      </c>
      <c r="K89" s="192"/>
      <c r="L89" s="197"/>
      <c r="M89" s="198"/>
      <c r="N89" s="199"/>
      <c r="O89" s="199"/>
      <c r="P89" s="200">
        <f>SUM(P90:P130)</f>
        <v>0</v>
      </c>
      <c r="Q89" s="199"/>
      <c r="R89" s="200">
        <f>SUM(R90:R130)</f>
        <v>0</v>
      </c>
      <c r="S89" s="199"/>
      <c r="T89" s="201">
        <f>SUM(T90:T130)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202" t="s">
        <v>76</v>
      </c>
      <c r="AT89" s="203" t="s">
        <v>68</v>
      </c>
      <c r="AU89" s="203" t="s">
        <v>69</v>
      </c>
      <c r="AY89" s="202" t="s">
        <v>153</v>
      </c>
      <c r="BK89" s="204">
        <f>SUM(BK90:BK130)</f>
        <v>0</v>
      </c>
    </row>
    <row r="90" s="2" customFormat="1" ht="16.5" customHeight="1">
      <c r="A90" s="38"/>
      <c r="B90" s="39"/>
      <c r="C90" s="205" t="s">
        <v>76</v>
      </c>
      <c r="D90" s="205" t="s">
        <v>154</v>
      </c>
      <c r="E90" s="206" t="s">
        <v>197</v>
      </c>
      <c r="F90" s="207" t="s">
        <v>198</v>
      </c>
      <c r="G90" s="208" t="s">
        <v>169</v>
      </c>
      <c r="H90" s="209">
        <v>1</v>
      </c>
      <c r="I90" s="210"/>
      <c r="J90" s="211">
        <f>ROUND(I90*H90,2)</f>
        <v>0</v>
      </c>
      <c r="K90" s="207" t="s">
        <v>158</v>
      </c>
      <c r="L90" s="212"/>
      <c r="M90" s="213" t="s">
        <v>19</v>
      </c>
      <c r="N90" s="214" t="s">
        <v>40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199</v>
      </c>
      <c r="AT90" s="217" t="s">
        <v>154</v>
      </c>
      <c r="AU90" s="217" t="s">
        <v>76</v>
      </c>
      <c r="AY90" s="17" t="s">
        <v>153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76</v>
      </c>
      <c r="BK90" s="218">
        <f>ROUND(I90*H90,2)</f>
        <v>0</v>
      </c>
      <c r="BL90" s="17" t="s">
        <v>199</v>
      </c>
      <c r="BM90" s="217" t="s">
        <v>1306</v>
      </c>
    </row>
    <row r="91" s="2" customFormat="1" ht="16.5" customHeight="1">
      <c r="A91" s="38"/>
      <c r="B91" s="39"/>
      <c r="C91" s="205" t="s">
        <v>78</v>
      </c>
      <c r="D91" s="205" t="s">
        <v>154</v>
      </c>
      <c r="E91" s="206" t="s">
        <v>202</v>
      </c>
      <c r="F91" s="207" t="s">
        <v>203</v>
      </c>
      <c r="G91" s="208" t="s">
        <v>169</v>
      </c>
      <c r="H91" s="209">
        <v>1</v>
      </c>
      <c r="I91" s="210"/>
      <c r="J91" s="211">
        <f>ROUND(I91*H91,2)</f>
        <v>0</v>
      </c>
      <c r="K91" s="207" t="s">
        <v>158</v>
      </c>
      <c r="L91" s="212"/>
      <c r="M91" s="213" t="s">
        <v>19</v>
      </c>
      <c r="N91" s="214" t="s">
        <v>40</v>
      </c>
      <c r="O91" s="84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7" t="s">
        <v>199</v>
      </c>
      <c r="AT91" s="217" t="s">
        <v>154</v>
      </c>
      <c r="AU91" s="217" t="s">
        <v>76</v>
      </c>
      <c r="AY91" s="17" t="s">
        <v>153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7" t="s">
        <v>76</v>
      </c>
      <c r="BK91" s="218">
        <f>ROUND(I91*H91,2)</f>
        <v>0</v>
      </c>
      <c r="BL91" s="17" t="s">
        <v>199</v>
      </c>
      <c r="BM91" s="217" t="s">
        <v>1307</v>
      </c>
    </row>
    <row r="92" s="2" customFormat="1" ht="16.5" customHeight="1">
      <c r="A92" s="38"/>
      <c r="B92" s="39"/>
      <c r="C92" s="205" t="s">
        <v>166</v>
      </c>
      <c r="D92" s="205" t="s">
        <v>154</v>
      </c>
      <c r="E92" s="206" t="s">
        <v>1308</v>
      </c>
      <c r="F92" s="207" t="s">
        <v>1309</v>
      </c>
      <c r="G92" s="208" t="s">
        <v>169</v>
      </c>
      <c r="H92" s="209">
        <v>1</v>
      </c>
      <c r="I92" s="210"/>
      <c r="J92" s="211">
        <f>ROUND(I92*H92,2)</f>
        <v>0</v>
      </c>
      <c r="K92" s="207" t="s">
        <v>158</v>
      </c>
      <c r="L92" s="212"/>
      <c r="M92" s="213" t="s">
        <v>19</v>
      </c>
      <c r="N92" s="214" t="s">
        <v>40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177</v>
      </c>
      <c r="AT92" s="217" t="s">
        <v>154</v>
      </c>
      <c r="AU92" s="217" t="s">
        <v>76</v>
      </c>
      <c r="AY92" s="17" t="s">
        <v>153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76</v>
      </c>
      <c r="BK92" s="218">
        <f>ROUND(I92*H92,2)</f>
        <v>0</v>
      </c>
      <c r="BL92" s="17" t="s">
        <v>177</v>
      </c>
      <c r="BM92" s="217" t="s">
        <v>1310</v>
      </c>
    </row>
    <row r="93" s="2" customFormat="1" ht="16.5" customHeight="1">
      <c r="A93" s="38"/>
      <c r="B93" s="39"/>
      <c r="C93" s="205" t="s">
        <v>160</v>
      </c>
      <c r="D93" s="205" t="s">
        <v>154</v>
      </c>
      <c r="E93" s="206" t="s">
        <v>210</v>
      </c>
      <c r="F93" s="207" t="s">
        <v>211</v>
      </c>
      <c r="G93" s="208" t="s">
        <v>169</v>
      </c>
      <c r="H93" s="209">
        <v>1</v>
      </c>
      <c r="I93" s="210"/>
      <c r="J93" s="211">
        <f>ROUND(I93*H93,2)</f>
        <v>0</v>
      </c>
      <c r="K93" s="207" t="s">
        <v>158</v>
      </c>
      <c r="L93" s="212"/>
      <c r="M93" s="213" t="s">
        <v>19</v>
      </c>
      <c r="N93" s="214" t="s">
        <v>40</v>
      </c>
      <c r="O93" s="84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7" t="s">
        <v>199</v>
      </c>
      <c r="AT93" s="217" t="s">
        <v>154</v>
      </c>
      <c r="AU93" s="217" t="s">
        <v>76</v>
      </c>
      <c r="AY93" s="17" t="s">
        <v>153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7" t="s">
        <v>76</v>
      </c>
      <c r="BK93" s="218">
        <f>ROUND(I93*H93,2)</f>
        <v>0</v>
      </c>
      <c r="BL93" s="17" t="s">
        <v>199</v>
      </c>
      <c r="BM93" s="217" t="s">
        <v>1311</v>
      </c>
    </row>
    <row r="94" s="2" customFormat="1" ht="16.5" customHeight="1">
      <c r="A94" s="38"/>
      <c r="B94" s="39"/>
      <c r="C94" s="205" t="s">
        <v>174</v>
      </c>
      <c r="D94" s="205" t="s">
        <v>154</v>
      </c>
      <c r="E94" s="206" t="s">
        <v>214</v>
      </c>
      <c r="F94" s="207" t="s">
        <v>215</v>
      </c>
      <c r="G94" s="208" t="s">
        <v>169</v>
      </c>
      <c r="H94" s="209">
        <v>1</v>
      </c>
      <c r="I94" s="210"/>
      <c r="J94" s="211">
        <f>ROUND(I94*H94,2)</f>
        <v>0</v>
      </c>
      <c r="K94" s="207" t="s">
        <v>158</v>
      </c>
      <c r="L94" s="212"/>
      <c r="M94" s="213" t="s">
        <v>19</v>
      </c>
      <c r="N94" s="214" t="s">
        <v>40</v>
      </c>
      <c r="O94" s="84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199</v>
      </c>
      <c r="AT94" s="217" t="s">
        <v>154</v>
      </c>
      <c r="AU94" s="217" t="s">
        <v>76</v>
      </c>
      <c r="AY94" s="17" t="s">
        <v>153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76</v>
      </c>
      <c r="BK94" s="218">
        <f>ROUND(I94*H94,2)</f>
        <v>0</v>
      </c>
      <c r="BL94" s="17" t="s">
        <v>199</v>
      </c>
      <c r="BM94" s="217" t="s">
        <v>1312</v>
      </c>
    </row>
    <row r="95" s="2" customFormat="1" ht="16.5" customHeight="1">
      <c r="A95" s="38"/>
      <c r="B95" s="39"/>
      <c r="C95" s="205" t="s">
        <v>179</v>
      </c>
      <c r="D95" s="205" t="s">
        <v>154</v>
      </c>
      <c r="E95" s="206" t="s">
        <v>217</v>
      </c>
      <c r="F95" s="207" t="s">
        <v>218</v>
      </c>
      <c r="G95" s="208" t="s">
        <v>169</v>
      </c>
      <c r="H95" s="209">
        <v>1</v>
      </c>
      <c r="I95" s="210"/>
      <c r="J95" s="211">
        <f>ROUND(I95*H95,2)</f>
        <v>0</v>
      </c>
      <c r="K95" s="207" t="s">
        <v>158</v>
      </c>
      <c r="L95" s="212"/>
      <c r="M95" s="213" t="s">
        <v>19</v>
      </c>
      <c r="N95" s="214" t="s">
        <v>40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177</v>
      </c>
      <c r="AT95" s="217" t="s">
        <v>154</v>
      </c>
      <c r="AU95" s="217" t="s">
        <v>76</v>
      </c>
      <c r="AY95" s="17" t="s">
        <v>153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76</v>
      </c>
      <c r="BK95" s="218">
        <f>ROUND(I95*H95,2)</f>
        <v>0</v>
      </c>
      <c r="BL95" s="17" t="s">
        <v>177</v>
      </c>
      <c r="BM95" s="217" t="s">
        <v>1313</v>
      </c>
    </row>
    <row r="96" s="2" customFormat="1" ht="16.5" customHeight="1">
      <c r="A96" s="38"/>
      <c r="B96" s="39"/>
      <c r="C96" s="205" t="s">
        <v>184</v>
      </c>
      <c r="D96" s="205" t="s">
        <v>154</v>
      </c>
      <c r="E96" s="206" t="s">
        <v>221</v>
      </c>
      <c r="F96" s="207" t="s">
        <v>222</v>
      </c>
      <c r="G96" s="208" t="s">
        <v>169</v>
      </c>
      <c r="H96" s="209">
        <v>1</v>
      </c>
      <c r="I96" s="210"/>
      <c r="J96" s="211">
        <f>ROUND(I96*H96,2)</f>
        <v>0</v>
      </c>
      <c r="K96" s="207" t="s">
        <v>158</v>
      </c>
      <c r="L96" s="212"/>
      <c r="M96" s="213" t="s">
        <v>19</v>
      </c>
      <c r="N96" s="214" t="s">
        <v>40</v>
      </c>
      <c r="O96" s="8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177</v>
      </c>
      <c r="AT96" s="217" t="s">
        <v>154</v>
      </c>
      <c r="AU96" s="217" t="s">
        <v>76</v>
      </c>
      <c r="AY96" s="17" t="s">
        <v>153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76</v>
      </c>
      <c r="BK96" s="218">
        <f>ROUND(I96*H96,2)</f>
        <v>0</v>
      </c>
      <c r="BL96" s="17" t="s">
        <v>177</v>
      </c>
      <c r="BM96" s="217" t="s">
        <v>1314</v>
      </c>
    </row>
    <row r="97" s="2" customFormat="1" ht="16.5" customHeight="1">
      <c r="A97" s="38"/>
      <c r="B97" s="39"/>
      <c r="C97" s="205" t="s">
        <v>159</v>
      </c>
      <c r="D97" s="205" t="s">
        <v>154</v>
      </c>
      <c r="E97" s="206" t="s">
        <v>225</v>
      </c>
      <c r="F97" s="207" t="s">
        <v>226</v>
      </c>
      <c r="G97" s="208" t="s">
        <v>169</v>
      </c>
      <c r="H97" s="209">
        <v>1</v>
      </c>
      <c r="I97" s="210"/>
      <c r="J97" s="211">
        <f>ROUND(I97*H97,2)</f>
        <v>0</v>
      </c>
      <c r="K97" s="207" t="s">
        <v>158</v>
      </c>
      <c r="L97" s="212"/>
      <c r="M97" s="213" t="s">
        <v>19</v>
      </c>
      <c r="N97" s="214" t="s">
        <v>40</v>
      </c>
      <c r="O97" s="8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199</v>
      </c>
      <c r="AT97" s="217" t="s">
        <v>154</v>
      </c>
      <c r="AU97" s="217" t="s">
        <v>76</v>
      </c>
      <c r="AY97" s="17" t="s">
        <v>153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76</v>
      </c>
      <c r="BK97" s="218">
        <f>ROUND(I97*H97,2)</f>
        <v>0</v>
      </c>
      <c r="BL97" s="17" t="s">
        <v>199</v>
      </c>
      <c r="BM97" s="217" t="s">
        <v>1315</v>
      </c>
    </row>
    <row r="98" s="2" customFormat="1" ht="16.5" customHeight="1">
      <c r="A98" s="38"/>
      <c r="B98" s="39"/>
      <c r="C98" s="219" t="s">
        <v>192</v>
      </c>
      <c r="D98" s="219" t="s">
        <v>162</v>
      </c>
      <c r="E98" s="220" t="s">
        <v>285</v>
      </c>
      <c r="F98" s="221" t="s">
        <v>286</v>
      </c>
      <c r="G98" s="222" t="s">
        <v>169</v>
      </c>
      <c r="H98" s="223">
        <v>1</v>
      </c>
      <c r="I98" s="224"/>
      <c r="J98" s="225">
        <f>ROUND(I98*H98,2)</f>
        <v>0</v>
      </c>
      <c r="K98" s="221" t="s">
        <v>158</v>
      </c>
      <c r="L98" s="44"/>
      <c r="M98" s="226" t="s">
        <v>19</v>
      </c>
      <c r="N98" s="227" t="s">
        <v>40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160</v>
      </c>
      <c r="AT98" s="217" t="s">
        <v>162</v>
      </c>
      <c r="AU98" s="217" t="s">
        <v>76</v>
      </c>
      <c r="AY98" s="17" t="s">
        <v>153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76</v>
      </c>
      <c r="BK98" s="218">
        <f>ROUND(I98*H98,2)</f>
        <v>0</v>
      </c>
      <c r="BL98" s="17" t="s">
        <v>160</v>
      </c>
      <c r="BM98" s="217" t="s">
        <v>1316</v>
      </c>
    </row>
    <row r="99" s="2" customFormat="1" ht="16.5" customHeight="1">
      <c r="A99" s="38"/>
      <c r="B99" s="39"/>
      <c r="C99" s="219" t="s">
        <v>196</v>
      </c>
      <c r="D99" s="219" t="s">
        <v>162</v>
      </c>
      <c r="E99" s="220" t="s">
        <v>289</v>
      </c>
      <c r="F99" s="221" t="s">
        <v>290</v>
      </c>
      <c r="G99" s="222" t="s">
        <v>169</v>
      </c>
      <c r="H99" s="223">
        <v>1</v>
      </c>
      <c r="I99" s="224"/>
      <c r="J99" s="225">
        <f>ROUND(I99*H99,2)</f>
        <v>0</v>
      </c>
      <c r="K99" s="221" t="s">
        <v>158</v>
      </c>
      <c r="L99" s="44"/>
      <c r="M99" s="226" t="s">
        <v>19</v>
      </c>
      <c r="N99" s="227" t="s">
        <v>40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160</v>
      </c>
      <c r="AT99" s="217" t="s">
        <v>162</v>
      </c>
      <c r="AU99" s="217" t="s">
        <v>76</v>
      </c>
      <c r="AY99" s="17" t="s">
        <v>153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76</v>
      </c>
      <c r="BK99" s="218">
        <f>ROUND(I99*H99,2)</f>
        <v>0</v>
      </c>
      <c r="BL99" s="17" t="s">
        <v>160</v>
      </c>
      <c r="BM99" s="217" t="s">
        <v>1317</v>
      </c>
    </row>
    <row r="100" s="2" customFormat="1" ht="16.5" customHeight="1">
      <c r="A100" s="38"/>
      <c r="B100" s="39"/>
      <c r="C100" s="219" t="s">
        <v>201</v>
      </c>
      <c r="D100" s="219" t="s">
        <v>162</v>
      </c>
      <c r="E100" s="220" t="s">
        <v>293</v>
      </c>
      <c r="F100" s="221" t="s">
        <v>294</v>
      </c>
      <c r="G100" s="222" t="s">
        <v>169</v>
      </c>
      <c r="H100" s="223">
        <v>1</v>
      </c>
      <c r="I100" s="224"/>
      <c r="J100" s="225">
        <f>ROUND(I100*H100,2)</f>
        <v>0</v>
      </c>
      <c r="K100" s="221" t="s">
        <v>158</v>
      </c>
      <c r="L100" s="44"/>
      <c r="M100" s="226" t="s">
        <v>19</v>
      </c>
      <c r="N100" s="227" t="s">
        <v>40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160</v>
      </c>
      <c r="AT100" s="217" t="s">
        <v>162</v>
      </c>
      <c r="AU100" s="217" t="s">
        <v>76</v>
      </c>
      <c r="AY100" s="17" t="s">
        <v>153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76</v>
      </c>
      <c r="BK100" s="218">
        <f>ROUND(I100*H100,2)</f>
        <v>0</v>
      </c>
      <c r="BL100" s="17" t="s">
        <v>160</v>
      </c>
      <c r="BM100" s="217" t="s">
        <v>1318</v>
      </c>
    </row>
    <row r="101" s="2" customFormat="1" ht="16.5" customHeight="1">
      <c r="A101" s="38"/>
      <c r="B101" s="39"/>
      <c r="C101" s="219" t="s">
        <v>205</v>
      </c>
      <c r="D101" s="219" t="s">
        <v>162</v>
      </c>
      <c r="E101" s="220" t="s">
        <v>297</v>
      </c>
      <c r="F101" s="221" t="s">
        <v>298</v>
      </c>
      <c r="G101" s="222" t="s">
        <v>169</v>
      </c>
      <c r="H101" s="223">
        <v>2</v>
      </c>
      <c r="I101" s="224"/>
      <c r="J101" s="225">
        <f>ROUND(I101*H101,2)</f>
        <v>0</v>
      </c>
      <c r="K101" s="221" t="s">
        <v>158</v>
      </c>
      <c r="L101" s="44"/>
      <c r="M101" s="226" t="s">
        <v>19</v>
      </c>
      <c r="N101" s="227" t="s">
        <v>40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160</v>
      </c>
      <c r="AT101" s="217" t="s">
        <v>162</v>
      </c>
      <c r="AU101" s="217" t="s">
        <v>76</v>
      </c>
      <c r="AY101" s="17" t="s">
        <v>153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76</v>
      </c>
      <c r="BK101" s="218">
        <f>ROUND(I101*H101,2)</f>
        <v>0</v>
      </c>
      <c r="BL101" s="17" t="s">
        <v>160</v>
      </c>
      <c r="BM101" s="217" t="s">
        <v>1319</v>
      </c>
    </row>
    <row r="102" s="2" customFormat="1" ht="16.5" customHeight="1">
      <c r="A102" s="38"/>
      <c r="B102" s="39"/>
      <c r="C102" s="219" t="s">
        <v>209</v>
      </c>
      <c r="D102" s="219" t="s">
        <v>162</v>
      </c>
      <c r="E102" s="220" t="s">
        <v>769</v>
      </c>
      <c r="F102" s="221" t="s">
        <v>770</v>
      </c>
      <c r="G102" s="222" t="s">
        <v>169</v>
      </c>
      <c r="H102" s="223">
        <v>1</v>
      </c>
      <c r="I102" s="224"/>
      <c r="J102" s="225">
        <f>ROUND(I102*H102,2)</f>
        <v>0</v>
      </c>
      <c r="K102" s="221" t="s">
        <v>158</v>
      </c>
      <c r="L102" s="44"/>
      <c r="M102" s="226" t="s">
        <v>19</v>
      </c>
      <c r="N102" s="227" t="s">
        <v>40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182</v>
      </c>
      <c r="AT102" s="217" t="s">
        <v>162</v>
      </c>
      <c r="AU102" s="217" t="s">
        <v>76</v>
      </c>
      <c r="AY102" s="17" t="s">
        <v>153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76</v>
      </c>
      <c r="BK102" s="218">
        <f>ROUND(I102*H102,2)</f>
        <v>0</v>
      </c>
      <c r="BL102" s="17" t="s">
        <v>182</v>
      </c>
      <c r="BM102" s="217" t="s">
        <v>1320</v>
      </c>
    </row>
    <row r="103" s="2" customFormat="1" ht="16.5" customHeight="1">
      <c r="A103" s="38"/>
      <c r="B103" s="39"/>
      <c r="C103" s="219" t="s">
        <v>213</v>
      </c>
      <c r="D103" s="219" t="s">
        <v>162</v>
      </c>
      <c r="E103" s="220" t="s">
        <v>372</v>
      </c>
      <c r="F103" s="221" t="s">
        <v>373</v>
      </c>
      <c r="G103" s="222" t="s">
        <v>169</v>
      </c>
      <c r="H103" s="223">
        <v>50</v>
      </c>
      <c r="I103" s="224"/>
      <c r="J103" s="225">
        <f>ROUND(I103*H103,2)</f>
        <v>0</v>
      </c>
      <c r="K103" s="221" t="s">
        <v>158</v>
      </c>
      <c r="L103" s="44"/>
      <c r="M103" s="226" t="s">
        <v>19</v>
      </c>
      <c r="N103" s="227" t="s">
        <v>40</v>
      </c>
      <c r="O103" s="8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182</v>
      </c>
      <c r="AT103" s="217" t="s">
        <v>162</v>
      </c>
      <c r="AU103" s="217" t="s">
        <v>76</v>
      </c>
      <c r="AY103" s="17" t="s">
        <v>153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76</v>
      </c>
      <c r="BK103" s="218">
        <f>ROUND(I103*H103,2)</f>
        <v>0</v>
      </c>
      <c r="BL103" s="17" t="s">
        <v>182</v>
      </c>
      <c r="BM103" s="217" t="s">
        <v>1321</v>
      </c>
    </row>
    <row r="104" s="2" customFormat="1" ht="16.5" customHeight="1">
      <c r="A104" s="38"/>
      <c r="B104" s="39"/>
      <c r="C104" s="205" t="s">
        <v>8</v>
      </c>
      <c r="D104" s="205" t="s">
        <v>154</v>
      </c>
      <c r="E104" s="206" t="s">
        <v>320</v>
      </c>
      <c r="F104" s="207" t="s">
        <v>321</v>
      </c>
      <c r="G104" s="208" t="s">
        <v>169</v>
      </c>
      <c r="H104" s="209">
        <v>12</v>
      </c>
      <c r="I104" s="210"/>
      <c r="J104" s="211">
        <f>ROUND(I104*H104,2)</f>
        <v>0</v>
      </c>
      <c r="K104" s="207" t="s">
        <v>158</v>
      </c>
      <c r="L104" s="212"/>
      <c r="M104" s="213" t="s">
        <v>19</v>
      </c>
      <c r="N104" s="214" t="s">
        <v>40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159</v>
      </c>
      <c r="AT104" s="217" t="s">
        <v>154</v>
      </c>
      <c r="AU104" s="217" t="s">
        <v>76</v>
      </c>
      <c r="AY104" s="17" t="s">
        <v>153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76</v>
      </c>
      <c r="BK104" s="218">
        <f>ROUND(I104*H104,2)</f>
        <v>0</v>
      </c>
      <c r="BL104" s="17" t="s">
        <v>160</v>
      </c>
      <c r="BM104" s="217" t="s">
        <v>1322</v>
      </c>
    </row>
    <row r="105" s="2" customFormat="1" ht="16.5" customHeight="1">
      <c r="A105" s="38"/>
      <c r="B105" s="39"/>
      <c r="C105" s="205" t="s">
        <v>220</v>
      </c>
      <c r="D105" s="205" t="s">
        <v>154</v>
      </c>
      <c r="E105" s="206" t="s">
        <v>875</v>
      </c>
      <c r="F105" s="207" t="s">
        <v>876</v>
      </c>
      <c r="G105" s="208" t="s">
        <v>169</v>
      </c>
      <c r="H105" s="209">
        <v>3</v>
      </c>
      <c r="I105" s="210"/>
      <c r="J105" s="211">
        <f>ROUND(I105*H105,2)</f>
        <v>0</v>
      </c>
      <c r="K105" s="207" t="s">
        <v>158</v>
      </c>
      <c r="L105" s="212"/>
      <c r="M105" s="213" t="s">
        <v>19</v>
      </c>
      <c r="N105" s="214" t="s">
        <v>40</v>
      </c>
      <c r="O105" s="84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7" t="s">
        <v>159</v>
      </c>
      <c r="AT105" s="217" t="s">
        <v>154</v>
      </c>
      <c r="AU105" s="217" t="s">
        <v>76</v>
      </c>
      <c r="AY105" s="17" t="s">
        <v>153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7" t="s">
        <v>76</v>
      </c>
      <c r="BK105" s="218">
        <f>ROUND(I105*H105,2)</f>
        <v>0</v>
      </c>
      <c r="BL105" s="17" t="s">
        <v>160</v>
      </c>
      <c r="BM105" s="217" t="s">
        <v>1323</v>
      </c>
    </row>
    <row r="106" s="2" customFormat="1" ht="16.5" customHeight="1">
      <c r="A106" s="38"/>
      <c r="B106" s="39"/>
      <c r="C106" s="219" t="s">
        <v>224</v>
      </c>
      <c r="D106" s="219" t="s">
        <v>162</v>
      </c>
      <c r="E106" s="220" t="s">
        <v>324</v>
      </c>
      <c r="F106" s="221" t="s">
        <v>325</v>
      </c>
      <c r="G106" s="222" t="s">
        <v>169</v>
      </c>
      <c r="H106" s="223">
        <v>15</v>
      </c>
      <c r="I106" s="224"/>
      <c r="J106" s="225">
        <f>ROUND(I106*H106,2)</f>
        <v>0</v>
      </c>
      <c r="K106" s="221" t="s">
        <v>158</v>
      </c>
      <c r="L106" s="44"/>
      <c r="M106" s="226" t="s">
        <v>19</v>
      </c>
      <c r="N106" s="227" t="s">
        <v>40</v>
      </c>
      <c r="O106" s="8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160</v>
      </c>
      <c r="AT106" s="217" t="s">
        <v>162</v>
      </c>
      <c r="AU106" s="217" t="s">
        <v>76</v>
      </c>
      <c r="AY106" s="17" t="s">
        <v>153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7" t="s">
        <v>76</v>
      </c>
      <c r="BK106" s="218">
        <f>ROUND(I106*H106,2)</f>
        <v>0</v>
      </c>
      <c r="BL106" s="17" t="s">
        <v>160</v>
      </c>
      <c r="BM106" s="217" t="s">
        <v>1324</v>
      </c>
    </row>
    <row r="107" s="2" customFormat="1">
      <c r="A107" s="38"/>
      <c r="B107" s="39"/>
      <c r="C107" s="205" t="s">
        <v>228</v>
      </c>
      <c r="D107" s="205" t="s">
        <v>154</v>
      </c>
      <c r="E107" s="206" t="s">
        <v>889</v>
      </c>
      <c r="F107" s="207" t="s">
        <v>310</v>
      </c>
      <c r="G107" s="208" t="s">
        <v>311</v>
      </c>
      <c r="H107" s="209">
        <v>1</v>
      </c>
      <c r="I107" s="210"/>
      <c r="J107" s="211">
        <f>ROUND(I107*H107,2)</f>
        <v>0</v>
      </c>
      <c r="K107" s="207" t="s">
        <v>158</v>
      </c>
      <c r="L107" s="212"/>
      <c r="M107" s="213" t="s">
        <v>19</v>
      </c>
      <c r="N107" s="214" t="s">
        <v>40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177</v>
      </c>
      <c r="AT107" s="217" t="s">
        <v>154</v>
      </c>
      <c r="AU107" s="217" t="s">
        <v>76</v>
      </c>
      <c r="AY107" s="17" t="s">
        <v>153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76</v>
      </c>
      <c r="BK107" s="218">
        <f>ROUND(I107*H107,2)</f>
        <v>0</v>
      </c>
      <c r="BL107" s="17" t="s">
        <v>177</v>
      </c>
      <c r="BM107" s="217" t="s">
        <v>1325</v>
      </c>
    </row>
    <row r="108" s="2" customFormat="1">
      <c r="A108" s="38"/>
      <c r="B108" s="39"/>
      <c r="C108" s="40"/>
      <c r="D108" s="228" t="s">
        <v>313</v>
      </c>
      <c r="E108" s="40"/>
      <c r="F108" s="229" t="s">
        <v>314</v>
      </c>
      <c r="G108" s="40"/>
      <c r="H108" s="40"/>
      <c r="I108" s="230"/>
      <c r="J108" s="40"/>
      <c r="K108" s="40"/>
      <c r="L108" s="44"/>
      <c r="M108" s="231"/>
      <c r="N108" s="232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313</v>
      </c>
      <c r="AU108" s="17" t="s">
        <v>76</v>
      </c>
    </row>
    <row r="109" s="2" customFormat="1">
      <c r="A109" s="38"/>
      <c r="B109" s="39"/>
      <c r="C109" s="219" t="s">
        <v>232</v>
      </c>
      <c r="D109" s="219" t="s">
        <v>162</v>
      </c>
      <c r="E109" s="220" t="s">
        <v>316</v>
      </c>
      <c r="F109" s="221" t="s">
        <v>317</v>
      </c>
      <c r="G109" s="222" t="s">
        <v>169</v>
      </c>
      <c r="H109" s="223">
        <v>1</v>
      </c>
      <c r="I109" s="224"/>
      <c r="J109" s="225">
        <f>ROUND(I109*H109,2)</f>
        <v>0</v>
      </c>
      <c r="K109" s="221" t="s">
        <v>158</v>
      </c>
      <c r="L109" s="44"/>
      <c r="M109" s="226" t="s">
        <v>19</v>
      </c>
      <c r="N109" s="227" t="s">
        <v>40</v>
      </c>
      <c r="O109" s="84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7" t="s">
        <v>182</v>
      </c>
      <c r="AT109" s="217" t="s">
        <v>162</v>
      </c>
      <c r="AU109" s="217" t="s">
        <v>76</v>
      </c>
      <c r="AY109" s="17" t="s">
        <v>153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7" t="s">
        <v>76</v>
      </c>
      <c r="BK109" s="218">
        <f>ROUND(I109*H109,2)</f>
        <v>0</v>
      </c>
      <c r="BL109" s="17" t="s">
        <v>182</v>
      </c>
      <c r="BM109" s="217" t="s">
        <v>1326</v>
      </c>
    </row>
    <row r="110" s="2" customFormat="1" ht="16.5" customHeight="1">
      <c r="A110" s="38"/>
      <c r="B110" s="39"/>
      <c r="C110" s="219" t="s">
        <v>236</v>
      </c>
      <c r="D110" s="219" t="s">
        <v>162</v>
      </c>
      <c r="E110" s="220" t="s">
        <v>380</v>
      </c>
      <c r="F110" s="221" t="s">
        <v>381</v>
      </c>
      <c r="G110" s="222" t="s">
        <v>169</v>
      </c>
      <c r="H110" s="223">
        <v>500</v>
      </c>
      <c r="I110" s="224"/>
      <c r="J110" s="225">
        <f>ROUND(I110*H110,2)</f>
        <v>0</v>
      </c>
      <c r="K110" s="221" t="s">
        <v>158</v>
      </c>
      <c r="L110" s="44"/>
      <c r="M110" s="226" t="s">
        <v>19</v>
      </c>
      <c r="N110" s="227" t="s">
        <v>40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182</v>
      </c>
      <c r="AT110" s="217" t="s">
        <v>162</v>
      </c>
      <c r="AU110" s="217" t="s">
        <v>76</v>
      </c>
      <c r="AY110" s="17" t="s">
        <v>153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76</v>
      </c>
      <c r="BK110" s="218">
        <f>ROUND(I110*H110,2)</f>
        <v>0</v>
      </c>
      <c r="BL110" s="17" t="s">
        <v>182</v>
      </c>
      <c r="BM110" s="217" t="s">
        <v>1327</v>
      </c>
    </row>
    <row r="111" s="2" customFormat="1">
      <c r="A111" s="38"/>
      <c r="B111" s="39"/>
      <c r="C111" s="205" t="s">
        <v>7</v>
      </c>
      <c r="D111" s="205" t="s">
        <v>154</v>
      </c>
      <c r="E111" s="206" t="s">
        <v>899</v>
      </c>
      <c r="F111" s="207" t="s">
        <v>900</v>
      </c>
      <c r="G111" s="208" t="s">
        <v>169</v>
      </c>
      <c r="H111" s="209">
        <v>1</v>
      </c>
      <c r="I111" s="210"/>
      <c r="J111" s="211">
        <f>ROUND(I111*H111,2)</f>
        <v>0</v>
      </c>
      <c r="K111" s="207" t="s">
        <v>158</v>
      </c>
      <c r="L111" s="212"/>
      <c r="M111" s="213" t="s">
        <v>19</v>
      </c>
      <c r="N111" s="214" t="s">
        <v>40</v>
      </c>
      <c r="O111" s="84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159</v>
      </c>
      <c r="AT111" s="217" t="s">
        <v>154</v>
      </c>
      <c r="AU111" s="217" t="s">
        <v>76</v>
      </c>
      <c r="AY111" s="17" t="s">
        <v>153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7" t="s">
        <v>76</v>
      </c>
      <c r="BK111" s="218">
        <f>ROUND(I111*H111,2)</f>
        <v>0</v>
      </c>
      <c r="BL111" s="17" t="s">
        <v>160</v>
      </c>
      <c r="BM111" s="217" t="s">
        <v>1328</v>
      </c>
    </row>
    <row r="112" s="2" customFormat="1" ht="16.5" customHeight="1">
      <c r="A112" s="38"/>
      <c r="B112" s="39"/>
      <c r="C112" s="219" t="s">
        <v>243</v>
      </c>
      <c r="D112" s="219" t="s">
        <v>162</v>
      </c>
      <c r="E112" s="220" t="s">
        <v>907</v>
      </c>
      <c r="F112" s="221" t="s">
        <v>908</v>
      </c>
      <c r="G112" s="222" t="s">
        <v>169</v>
      </c>
      <c r="H112" s="223">
        <v>1</v>
      </c>
      <c r="I112" s="224"/>
      <c r="J112" s="225">
        <f>ROUND(I112*H112,2)</f>
        <v>0</v>
      </c>
      <c r="K112" s="221" t="s">
        <v>158</v>
      </c>
      <c r="L112" s="44"/>
      <c r="M112" s="226" t="s">
        <v>19</v>
      </c>
      <c r="N112" s="227" t="s">
        <v>40</v>
      </c>
      <c r="O112" s="84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160</v>
      </c>
      <c r="AT112" s="217" t="s">
        <v>162</v>
      </c>
      <c r="AU112" s="217" t="s">
        <v>76</v>
      </c>
      <c r="AY112" s="17" t="s">
        <v>153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76</v>
      </c>
      <c r="BK112" s="218">
        <f>ROUND(I112*H112,2)</f>
        <v>0</v>
      </c>
      <c r="BL112" s="17" t="s">
        <v>160</v>
      </c>
      <c r="BM112" s="217" t="s">
        <v>1329</v>
      </c>
    </row>
    <row r="113" s="2" customFormat="1">
      <c r="A113" s="38"/>
      <c r="B113" s="39"/>
      <c r="C113" s="205" t="s">
        <v>247</v>
      </c>
      <c r="D113" s="205" t="s">
        <v>154</v>
      </c>
      <c r="E113" s="206" t="s">
        <v>911</v>
      </c>
      <c r="F113" s="207" t="s">
        <v>912</v>
      </c>
      <c r="G113" s="208" t="s">
        <v>169</v>
      </c>
      <c r="H113" s="209">
        <v>1</v>
      </c>
      <c r="I113" s="210"/>
      <c r="J113" s="211">
        <f>ROUND(I113*H113,2)</f>
        <v>0</v>
      </c>
      <c r="K113" s="207" t="s">
        <v>158</v>
      </c>
      <c r="L113" s="212"/>
      <c r="M113" s="213" t="s">
        <v>19</v>
      </c>
      <c r="N113" s="214" t="s">
        <v>40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159</v>
      </c>
      <c r="AT113" s="217" t="s">
        <v>154</v>
      </c>
      <c r="AU113" s="217" t="s">
        <v>76</v>
      </c>
      <c r="AY113" s="17" t="s">
        <v>153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76</v>
      </c>
      <c r="BK113" s="218">
        <f>ROUND(I113*H113,2)</f>
        <v>0</v>
      </c>
      <c r="BL113" s="17" t="s">
        <v>160</v>
      </c>
      <c r="BM113" s="217" t="s">
        <v>1330</v>
      </c>
    </row>
    <row r="114" s="2" customFormat="1">
      <c r="A114" s="38"/>
      <c r="B114" s="39"/>
      <c r="C114" s="40"/>
      <c r="D114" s="228" t="s">
        <v>313</v>
      </c>
      <c r="E114" s="40"/>
      <c r="F114" s="229" t="s">
        <v>914</v>
      </c>
      <c r="G114" s="40"/>
      <c r="H114" s="40"/>
      <c r="I114" s="230"/>
      <c r="J114" s="40"/>
      <c r="K114" s="40"/>
      <c r="L114" s="44"/>
      <c r="M114" s="231"/>
      <c r="N114" s="232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313</v>
      </c>
      <c r="AU114" s="17" t="s">
        <v>76</v>
      </c>
    </row>
    <row r="115" s="2" customFormat="1" ht="16.5" customHeight="1">
      <c r="A115" s="38"/>
      <c r="B115" s="39"/>
      <c r="C115" s="205" t="s">
        <v>251</v>
      </c>
      <c r="D115" s="205" t="s">
        <v>154</v>
      </c>
      <c r="E115" s="206" t="s">
        <v>328</v>
      </c>
      <c r="F115" s="207" t="s">
        <v>329</v>
      </c>
      <c r="G115" s="208" t="s">
        <v>169</v>
      </c>
      <c r="H115" s="209">
        <v>2</v>
      </c>
      <c r="I115" s="210"/>
      <c r="J115" s="211">
        <f>ROUND(I115*H115,2)</f>
        <v>0</v>
      </c>
      <c r="K115" s="207" t="s">
        <v>158</v>
      </c>
      <c r="L115" s="212"/>
      <c r="M115" s="213" t="s">
        <v>19</v>
      </c>
      <c r="N115" s="214" t="s">
        <v>40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159</v>
      </c>
      <c r="AT115" s="217" t="s">
        <v>154</v>
      </c>
      <c r="AU115" s="217" t="s">
        <v>76</v>
      </c>
      <c r="AY115" s="17" t="s">
        <v>153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76</v>
      </c>
      <c r="BK115" s="218">
        <f>ROUND(I115*H115,2)</f>
        <v>0</v>
      </c>
      <c r="BL115" s="17" t="s">
        <v>160</v>
      </c>
      <c r="BM115" s="217" t="s">
        <v>1331</v>
      </c>
    </row>
    <row r="116" s="2" customFormat="1" ht="16.5" customHeight="1">
      <c r="A116" s="38"/>
      <c r="B116" s="39"/>
      <c r="C116" s="205" t="s">
        <v>255</v>
      </c>
      <c r="D116" s="205" t="s">
        <v>154</v>
      </c>
      <c r="E116" s="206" t="s">
        <v>332</v>
      </c>
      <c r="F116" s="207" t="s">
        <v>333</v>
      </c>
      <c r="G116" s="208" t="s">
        <v>169</v>
      </c>
      <c r="H116" s="209">
        <v>2</v>
      </c>
      <c r="I116" s="210"/>
      <c r="J116" s="211">
        <f>ROUND(I116*H116,2)</f>
        <v>0</v>
      </c>
      <c r="K116" s="207" t="s">
        <v>158</v>
      </c>
      <c r="L116" s="212"/>
      <c r="M116" s="213" t="s">
        <v>19</v>
      </c>
      <c r="N116" s="214" t="s">
        <v>40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159</v>
      </c>
      <c r="AT116" s="217" t="s">
        <v>154</v>
      </c>
      <c r="AU116" s="217" t="s">
        <v>76</v>
      </c>
      <c r="AY116" s="17" t="s">
        <v>153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76</v>
      </c>
      <c r="BK116" s="218">
        <f>ROUND(I116*H116,2)</f>
        <v>0</v>
      </c>
      <c r="BL116" s="17" t="s">
        <v>160</v>
      </c>
      <c r="BM116" s="217" t="s">
        <v>1332</v>
      </c>
    </row>
    <row r="117" s="2" customFormat="1" ht="16.5" customHeight="1">
      <c r="A117" s="38"/>
      <c r="B117" s="39"/>
      <c r="C117" s="205" t="s">
        <v>260</v>
      </c>
      <c r="D117" s="205" t="s">
        <v>154</v>
      </c>
      <c r="E117" s="206" t="s">
        <v>985</v>
      </c>
      <c r="F117" s="207" t="s">
        <v>986</v>
      </c>
      <c r="G117" s="208" t="s">
        <v>169</v>
      </c>
      <c r="H117" s="209">
        <v>1</v>
      </c>
      <c r="I117" s="210"/>
      <c r="J117" s="211">
        <f>ROUND(I117*H117,2)</f>
        <v>0</v>
      </c>
      <c r="K117" s="207" t="s">
        <v>158</v>
      </c>
      <c r="L117" s="212"/>
      <c r="M117" s="213" t="s">
        <v>19</v>
      </c>
      <c r="N117" s="214" t="s">
        <v>40</v>
      </c>
      <c r="O117" s="84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159</v>
      </c>
      <c r="AT117" s="217" t="s">
        <v>154</v>
      </c>
      <c r="AU117" s="217" t="s">
        <v>76</v>
      </c>
      <c r="AY117" s="17" t="s">
        <v>153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76</v>
      </c>
      <c r="BK117" s="218">
        <f>ROUND(I117*H117,2)</f>
        <v>0</v>
      </c>
      <c r="BL117" s="17" t="s">
        <v>160</v>
      </c>
      <c r="BM117" s="217" t="s">
        <v>1333</v>
      </c>
    </row>
    <row r="118" s="2" customFormat="1" ht="16.5" customHeight="1">
      <c r="A118" s="38"/>
      <c r="B118" s="39"/>
      <c r="C118" s="205" t="s">
        <v>264</v>
      </c>
      <c r="D118" s="205" t="s">
        <v>154</v>
      </c>
      <c r="E118" s="206" t="s">
        <v>336</v>
      </c>
      <c r="F118" s="207" t="s">
        <v>337</v>
      </c>
      <c r="G118" s="208" t="s">
        <v>169</v>
      </c>
      <c r="H118" s="209">
        <v>2</v>
      </c>
      <c r="I118" s="210"/>
      <c r="J118" s="211">
        <f>ROUND(I118*H118,2)</f>
        <v>0</v>
      </c>
      <c r="K118" s="207" t="s">
        <v>158</v>
      </c>
      <c r="L118" s="212"/>
      <c r="M118" s="213" t="s">
        <v>19</v>
      </c>
      <c r="N118" s="214" t="s">
        <v>40</v>
      </c>
      <c r="O118" s="8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177</v>
      </c>
      <c r="AT118" s="217" t="s">
        <v>154</v>
      </c>
      <c r="AU118" s="217" t="s">
        <v>76</v>
      </c>
      <c r="AY118" s="17" t="s">
        <v>153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76</v>
      </c>
      <c r="BK118" s="218">
        <f>ROUND(I118*H118,2)</f>
        <v>0</v>
      </c>
      <c r="BL118" s="17" t="s">
        <v>177</v>
      </c>
      <c r="BM118" s="217" t="s">
        <v>1334</v>
      </c>
    </row>
    <row r="119" s="2" customFormat="1" ht="16.5" customHeight="1">
      <c r="A119" s="38"/>
      <c r="B119" s="39"/>
      <c r="C119" s="205" t="s">
        <v>268</v>
      </c>
      <c r="D119" s="205" t="s">
        <v>154</v>
      </c>
      <c r="E119" s="206" t="s">
        <v>340</v>
      </c>
      <c r="F119" s="207" t="s">
        <v>341</v>
      </c>
      <c r="G119" s="208" t="s">
        <v>169</v>
      </c>
      <c r="H119" s="209">
        <v>1</v>
      </c>
      <c r="I119" s="210"/>
      <c r="J119" s="211">
        <f>ROUND(I119*H119,2)</f>
        <v>0</v>
      </c>
      <c r="K119" s="207" t="s">
        <v>158</v>
      </c>
      <c r="L119" s="212"/>
      <c r="M119" s="213" t="s">
        <v>19</v>
      </c>
      <c r="N119" s="214" t="s">
        <v>40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159</v>
      </c>
      <c r="AT119" s="217" t="s">
        <v>154</v>
      </c>
      <c r="AU119" s="217" t="s">
        <v>76</v>
      </c>
      <c r="AY119" s="17" t="s">
        <v>153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76</v>
      </c>
      <c r="BK119" s="218">
        <f>ROUND(I119*H119,2)</f>
        <v>0</v>
      </c>
      <c r="BL119" s="17" t="s">
        <v>160</v>
      </c>
      <c r="BM119" s="217" t="s">
        <v>1335</v>
      </c>
    </row>
    <row r="120" s="2" customFormat="1" ht="16.5" customHeight="1">
      <c r="A120" s="38"/>
      <c r="B120" s="39"/>
      <c r="C120" s="205" t="s">
        <v>272</v>
      </c>
      <c r="D120" s="205" t="s">
        <v>154</v>
      </c>
      <c r="E120" s="206" t="s">
        <v>344</v>
      </c>
      <c r="F120" s="207" t="s">
        <v>345</v>
      </c>
      <c r="G120" s="208" t="s">
        <v>169</v>
      </c>
      <c r="H120" s="209">
        <v>1</v>
      </c>
      <c r="I120" s="210"/>
      <c r="J120" s="211">
        <f>ROUND(I120*H120,2)</f>
        <v>0</v>
      </c>
      <c r="K120" s="207" t="s">
        <v>158</v>
      </c>
      <c r="L120" s="212"/>
      <c r="M120" s="213" t="s">
        <v>19</v>
      </c>
      <c r="N120" s="214" t="s">
        <v>40</v>
      </c>
      <c r="O120" s="84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159</v>
      </c>
      <c r="AT120" s="217" t="s">
        <v>154</v>
      </c>
      <c r="AU120" s="217" t="s">
        <v>76</v>
      </c>
      <c r="AY120" s="17" t="s">
        <v>153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76</v>
      </c>
      <c r="BK120" s="218">
        <f>ROUND(I120*H120,2)</f>
        <v>0</v>
      </c>
      <c r="BL120" s="17" t="s">
        <v>160</v>
      </c>
      <c r="BM120" s="217" t="s">
        <v>1336</v>
      </c>
    </row>
    <row r="121" s="2" customFormat="1" ht="16.5" customHeight="1">
      <c r="A121" s="38"/>
      <c r="B121" s="39"/>
      <c r="C121" s="205" t="s">
        <v>276</v>
      </c>
      <c r="D121" s="205" t="s">
        <v>154</v>
      </c>
      <c r="E121" s="206" t="s">
        <v>348</v>
      </c>
      <c r="F121" s="207" t="s">
        <v>349</v>
      </c>
      <c r="G121" s="208" t="s">
        <v>169</v>
      </c>
      <c r="H121" s="209">
        <v>1</v>
      </c>
      <c r="I121" s="210"/>
      <c r="J121" s="211">
        <f>ROUND(I121*H121,2)</f>
        <v>0</v>
      </c>
      <c r="K121" s="207" t="s">
        <v>158</v>
      </c>
      <c r="L121" s="212"/>
      <c r="M121" s="213" t="s">
        <v>19</v>
      </c>
      <c r="N121" s="214" t="s">
        <v>40</v>
      </c>
      <c r="O121" s="84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7" t="s">
        <v>159</v>
      </c>
      <c r="AT121" s="217" t="s">
        <v>154</v>
      </c>
      <c r="AU121" s="217" t="s">
        <v>76</v>
      </c>
      <c r="AY121" s="17" t="s">
        <v>153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7" t="s">
        <v>76</v>
      </c>
      <c r="BK121" s="218">
        <f>ROUND(I121*H121,2)</f>
        <v>0</v>
      </c>
      <c r="BL121" s="17" t="s">
        <v>160</v>
      </c>
      <c r="BM121" s="217" t="s">
        <v>1337</v>
      </c>
    </row>
    <row r="122" s="2" customFormat="1" ht="16.5" customHeight="1">
      <c r="A122" s="38"/>
      <c r="B122" s="39"/>
      <c r="C122" s="205" t="s">
        <v>280</v>
      </c>
      <c r="D122" s="205" t="s">
        <v>154</v>
      </c>
      <c r="E122" s="206" t="s">
        <v>352</v>
      </c>
      <c r="F122" s="207" t="s">
        <v>353</v>
      </c>
      <c r="G122" s="208" t="s">
        <v>169</v>
      </c>
      <c r="H122" s="209">
        <v>1</v>
      </c>
      <c r="I122" s="210"/>
      <c r="J122" s="211">
        <f>ROUND(I122*H122,2)</f>
        <v>0</v>
      </c>
      <c r="K122" s="207" t="s">
        <v>158</v>
      </c>
      <c r="L122" s="212"/>
      <c r="M122" s="213" t="s">
        <v>19</v>
      </c>
      <c r="N122" s="214" t="s">
        <v>40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159</v>
      </c>
      <c r="AT122" s="217" t="s">
        <v>154</v>
      </c>
      <c r="AU122" s="217" t="s">
        <v>76</v>
      </c>
      <c r="AY122" s="17" t="s">
        <v>153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76</v>
      </c>
      <c r="BK122" s="218">
        <f>ROUND(I122*H122,2)</f>
        <v>0</v>
      </c>
      <c r="BL122" s="17" t="s">
        <v>160</v>
      </c>
      <c r="BM122" s="217" t="s">
        <v>1338</v>
      </c>
    </row>
    <row r="123" s="2" customFormat="1" ht="16.5" customHeight="1">
      <c r="A123" s="38"/>
      <c r="B123" s="39"/>
      <c r="C123" s="205" t="s">
        <v>284</v>
      </c>
      <c r="D123" s="205" t="s">
        <v>154</v>
      </c>
      <c r="E123" s="206" t="s">
        <v>360</v>
      </c>
      <c r="F123" s="207" t="s">
        <v>361</v>
      </c>
      <c r="G123" s="208" t="s">
        <v>169</v>
      </c>
      <c r="H123" s="209">
        <v>1</v>
      </c>
      <c r="I123" s="210"/>
      <c r="J123" s="211">
        <f>ROUND(I123*H123,2)</f>
        <v>0</v>
      </c>
      <c r="K123" s="207" t="s">
        <v>158</v>
      </c>
      <c r="L123" s="212"/>
      <c r="M123" s="213" t="s">
        <v>19</v>
      </c>
      <c r="N123" s="214" t="s">
        <v>40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159</v>
      </c>
      <c r="AT123" s="217" t="s">
        <v>154</v>
      </c>
      <c r="AU123" s="217" t="s">
        <v>76</v>
      </c>
      <c r="AY123" s="17" t="s">
        <v>153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76</v>
      </c>
      <c r="BK123" s="218">
        <f>ROUND(I123*H123,2)</f>
        <v>0</v>
      </c>
      <c r="BL123" s="17" t="s">
        <v>160</v>
      </c>
      <c r="BM123" s="217" t="s">
        <v>1339</v>
      </c>
    </row>
    <row r="124" s="2" customFormat="1" ht="16.5" customHeight="1">
      <c r="A124" s="38"/>
      <c r="B124" s="39"/>
      <c r="C124" s="219" t="s">
        <v>288</v>
      </c>
      <c r="D124" s="219" t="s">
        <v>162</v>
      </c>
      <c r="E124" s="220" t="s">
        <v>364</v>
      </c>
      <c r="F124" s="221" t="s">
        <v>365</v>
      </c>
      <c r="G124" s="222" t="s">
        <v>169</v>
      </c>
      <c r="H124" s="223">
        <v>1</v>
      </c>
      <c r="I124" s="224"/>
      <c r="J124" s="225">
        <f>ROUND(I124*H124,2)</f>
        <v>0</v>
      </c>
      <c r="K124" s="221" t="s">
        <v>158</v>
      </c>
      <c r="L124" s="44"/>
      <c r="M124" s="226" t="s">
        <v>19</v>
      </c>
      <c r="N124" s="227" t="s">
        <v>40</v>
      </c>
      <c r="O124" s="8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160</v>
      </c>
      <c r="AT124" s="217" t="s">
        <v>162</v>
      </c>
      <c r="AU124" s="217" t="s">
        <v>76</v>
      </c>
      <c r="AY124" s="17" t="s">
        <v>153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7" t="s">
        <v>76</v>
      </c>
      <c r="BK124" s="218">
        <f>ROUND(I124*H124,2)</f>
        <v>0</v>
      </c>
      <c r="BL124" s="17" t="s">
        <v>160</v>
      </c>
      <c r="BM124" s="217" t="s">
        <v>1340</v>
      </c>
    </row>
    <row r="125" s="2" customFormat="1">
      <c r="A125" s="38"/>
      <c r="B125" s="39"/>
      <c r="C125" s="219" t="s">
        <v>292</v>
      </c>
      <c r="D125" s="219" t="s">
        <v>162</v>
      </c>
      <c r="E125" s="220" t="s">
        <v>388</v>
      </c>
      <c r="F125" s="221" t="s">
        <v>389</v>
      </c>
      <c r="G125" s="222" t="s">
        <v>390</v>
      </c>
      <c r="H125" s="223">
        <v>500</v>
      </c>
      <c r="I125" s="224"/>
      <c r="J125" s="225">
        <f>ROUND(I125*H125,2)</f>
        <v>0</v>
      </c>
      <c r="K125" s="221" t="s">
        <v>158</v>
      </c>
      <c r="L125" s="44"/>
      <c r="M125" s="226" t="s">
        <v>19</v>
      </c>
      <c r="N125" s="227" t="s">
        <v>40</v>
      </c>
      <c r="O125" s="84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7" t="s">
        <v>160</v>
      </c>
      <c r="AT125" s="217" t="s">
        <v>162</v>
      </c>
      <c r="AU125" s="217" t="s">
        <v>76</v>
      </c>
      <c r="AY125" s="17" t="s">
        <v>153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7" t="s">
        <v>76</v>
      </c>
      <c r="BK125" s="218">
        <f>ROUND(I125*H125,2)</f>
        <v>0</v>
      </c>
      <c r="BL125" s="17" t="s">
        <v>160</v>
      </c>
      <c r="BM125" s="217" t="s">
        <v>1341</v>
      </c>
    </row>
    <row r="126" s="2" customFormat="1">
      <c r="A126" s="38"/>
      <c r="B126" s="39"/>
      <c r="C126" s="219" t="s">
        <v>296</v>
      </c>
      <c r="D126" s="219" t="s">
        <v>162</v>
      </c>
      <c r="E126" s="220" t="s">
        <v>393</v>
      </c>
      <c r="F126" s="221" t="s">
        <v>394</v>
      </c>
      <c r="G126" s="222" t="s">
        <v>390</v>
      </c>
      <c r="H126" s="223">
        <v>60</v>
      </c>
      <c r="I126" s="224"/>
      <c r="J126" s="225">
        <f>ROUND(I126*H126,2)</f>
        <v>0</v>
      </c>
      <c r="K126" s="221" t="s">
        <v>158</v>
      </c>
      <c r="L126" s="44"/>
      <c r="M126" s="226" t="s">
        <v>19</v>
      </c>
      <c r="N126" s="227" t="s">
        <v>40</v>
      </c>
      <c r="O126" s="8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160</v>
      </c>
      <c r="AT126" s="217" t="s">
        <v>162</v>
      </c>
      <c r="AU126" s="217" t="s">
        <v>76</v>
      </c>
      <c r="AY126" s="17" t="s">
        <v>153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76</v>
      </c>
      <c r="BK126" s="218">
        <f>ROUND(I126*H126,2)</f>
        <v>0</v>
      </c>
      <c r="BL126" s="17" t="s">
        <v>160</v>
      </c>
      <c r="BM126" s="217" t="s">
        <v>1342</v>
      </c>
    </row>
    <row r="127" s="2" customFormat="1" ht="16.5" customHeight="1">
      <c r="A127" s="38"/>
      <c r="B127" s="39"/>
      <c r="C127" s="219" t="s">
        <v>300</v>
      </c>
      <c r="D127" s="219" t="s">
        <v>162</v>
      </c>
      <c r="E127" s="220" t="s">
        <v>1013</v>
      </c>
      <c r="F127" s="221" t="s">
        <v>1014</v>
      </c>
      <c r="G127" s="222" t="s">
        <v>390</v>
      </c>
      <c r="H127" s="223">
        <v>900</v>
      </c>
      <c r="I127" s="224"/>
      <c r="J127" s="225">
        <f>ROUND(I127*H127,2)</f>
        <v>0</v>
      </c>
      <c r="K127" s="221" t="s">
        <v>158</v>
      </c>
      <c r="L127" s="44"/>
      <c r="M127" s="226" t="s">
        <v>19</v>
      </c>
      <c r="N127" s="227" t="s">
        <v>40</v>
      </c>
      <c r="O127" s="84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7" t="s">
        <v>160</v>
      </c>
      <c r="AT127" s="217" t="s">
        <v>162</v>
      </c>
      <c r="AU127" s="217" t="s">
        <v>76</v>
      </c>
      <c r="AY127" s="17" t="s">
        <v>153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7" t="s">
        <v>76</v>
      </c>
      <c r="BK127" s="218">
        <f>ROUND(I127*H127,2)</f>
        <v>0</v>
      </c>
      <c r="BL127" s="17" t="s">
        <v>160</v>
      </c>
      <c r="BM127" s="217" t="s">
        <v>1343</v>
      </c>
    </row>
    <row r="128" s="2" customFormat="1">
      <c r="A128" s="38"/>
      <c r="B128" s="39"/>
      <c r="C128" s="40"/>
      <c r="D128" s="228" t="s">
        <v>313</v>
      </c>
      <c r="E128" s="40"/>
      <c r="F128" s="229" t="s">
        <v>1344</v>
      </c>
      <c r="G128" s="40"/>
      <c r="H128" s="40"/>
      <c r="I128" s="230"/>
      <c r="J128" s="40"/>
      <c r="K128" s="40"/>
      <c r="L128" s="44"/>
      <c r="M128" s="231"/>
      <c r="N128" s="232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313</v>
      </c>
      <c r="AU128" s="17" t="s">
        <v>76</v>
      </c>
    </row>
    <row r="129" s="2" customFormat="1" ht="16.5" customHeight="1">
      <c r="A129" s="38"/>
      <c r="B129" s="39"/>
      <c r="C129" s="205" t="s">
        <v>304</v>
      </c>
      <c r="D129" s="205" t="s">
        <v>154</v>
      </c>
      <c r="E129" s="206" t="s">
        <v>1345</v>
      </c>
      <c r="F129" s="207" t="s">
        <v>1346</v>
      </c>
      <c r="G129" s="208" t="s">
        <v>169</v>
      </c>
      <c r="H129" s="209">
        <v>1</v>
      </c>
      <c r="I129" s="210"/>
      <c r="J129" s="211">
        <f>ROUND(I129*H129,2)</f>
        <v>0</v>
      </c>
      <c r="K129" s="207" t="s">
        <v>158</v>
      </c>
      <c r="L129" s="212"/>
      <c r="M129" s="213" t="s">
        <v>19</v>
      </c>
      <c r="N129" s="214" t="s">
        <v>40</v>
      </c>
      <c r="O129" s="84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177</v>
      </c>
      <c r="AT129" s="217" t="s">
        <v>154</v>
      </c>
      <c r="AU129" s="217" t="s">
        <v>76</v>
      </c>
      <c r="AY129" s="17" t="s">
        <v>153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7" t="s">
        <v>76</v>
      </c>
      <c r="BK129" s="218">
        <f>ROUND(I129*H129,2)</f>
        <v>0</v>
      </c>
      <c r="BL129" s="17" t="s">
        <v>177</v>
      </c>
      <c r="BM129" s="217" t="s">
        <v>1347</v>
      </c>
    </row>
    <row r="130" s="2" customFormat="1" ht="16.5" customHeight="1">
      <c r="A130" s="38"/>
      <c r="B130" s="39"/>
      <c r="C130" s="219" t="s">
        <v>308</v>
      </c>
      <c r="D130" s="219" t="s">
        <v>162</v>
      </c>
      <c r="E130" s="220" t="s">
        <v>1348</v>
      </c>
      <c r="F130" s="221" t="s">
        <v>1349</v>
      </c>
      <c r="G130" s="222" t="s">
        <v>169</v>
      </c>
      <c r="H130" s="223">
        <v>1</v>
      </c>
      <c r="I130" s="224"/>
      <c r="J130" s="225">
        <f>ROUND(I130*H130,2)</f>
        <v>0</v>
      </c>
      <c r="K130" s="221" t="s">
        <v>158</v>
      </c>
      <c r="L130" s="44"/>
      <c r="M130" s="226" t="s">
        <v>19</v>
      </c>
      <c r="N130" s="227" t="s">
        <v>40</v>
      </c>
      <c r="O130" s="84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160</v>
      </c>
      <c r="AT130" s="217" t="s">
        <v>162</v>
      </c>
      <c r="AU130" s="217" t="s">
        <v>76</v>
      </c>
      <c r="AY130" s="17" t="s">
        <v>153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7" t="s">
        <v>76</v>
      </c>
      <c r="BK130" s="218">
        <f>ROUND(I130*H130,2)</f>
        <v>0</v>
      </c>
      <c r="BL130" s="17" t="s">
        <v>160</v>
      </c>
      <c r="BM130" s="217" t="s">
        <v>1350</v>
      </c>
    </row>
    <row r="131" s="11" customFormat="1" ht="25.92" customHeight="1">
      <c r="A131" s="11"/>
      <c r="B131" s="191"/>
      <c r="C131" s="192"/>
      <c r="D131" s="193" t="s">
        <v>68</v>
      </c>
      <c r="E131" s="194" t="s">
        <v>105</v>
      </c>
      <c r="F131" s="194" t="s">
        <v>401</v>
      </c>
      <c r="G131" s="192"/>
      <c r="H131" s="192"/>
      <c r="I131" s="195"/>
      <c r="J131" s="196">
        <f>BK131</f>
        <v>0</v>
      </c>
      <c r="K131" s="192"/>
      <c r="L131" s="197"/>
      <c r="M131" s="198"/>
      <c r="N131" s="199"/>
      <c r="O131" s="199"/>
      <c r="P131" s="200">
        <f>SUM(P132:P139)</f>
        <v>0</v>
      </c>
      <c r="Q131" s="199"/>
      <c r="R131" s="200">
        <f>SUM(R132:R139)</f>
        <v>0</v>
      </c>
      <c r="S131" s="199"/>
      <c r="T131" s="201">
        <f>SUM(T132:T139)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02" t="s">
        <v>76</v>
      </c>
      <c r="AT131" s="203" t="s">
        <v>68</v>
      </c>
      <c r="AU131" s="203" t="s">
        <v>69</v>
      </c>
      <c r="AY131" s="202" t="s">
        <v>153</v>
      </c>
      <c r="BK131" s="204">
        <f>SUM(BK132:BK139)</f>
        <v>0</v>
      </c>
    </row>
    <row r="132" s="2" customFormat="1" ht="21.75" customHeight="1">
      <c r="A132" s="38"/>
      <c r="B132" s="39"/>
      <c r="C132" s="219" t="s">
        <v>315</v>
      </c>
      <c r="D132" s="219" t="s">
        <v>162</v>
      </c>
      <c r="E132" s="220" t="s">
        <v>403</v>
      </c>
      <c r="F132" s="221" t="s">
        <v>404</v>
      </c>
      <c r="G132" s="222" t="s">
        <v>169</v>
      </c>
      <c r="H132" s="223">
        <v>1</v>
      </c>
      <c r="I132" s="224"/>
      <c r="J132" s="225">
        <f>ROUND(I132*H132,2)</f>
        <v>0</v>
      </c>
      <c r="K132" s="221" t="s">
        <v>158</v>
      </c>
      <c r="L132" s="44"/>
      <c r="M132" s="226" t="s">
        <v>19</v>
      </c>
      <c r="N132" s="227" t="s">
        <v>40</v>
      </c>
      <c r="O132" s="8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160</v>
      </c>
      <c r="AT132" s="217" t="s">
        <v>162</v>
      </c>
      <c r="AU132" s="217" t="s">
        <v>76</v>
      </c>
      <c r="AY132" s="17" t="s">
        <v>153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7" t="s">
        <v>76</v>
      </c>
      <c r="BK132" s="218">
        <f>ROUND(I132*H132,2)</f>
        <v>0</v>
      </c>
      <c r="BL132" s="17" t="s">
        <v>160</v>
      </c>
      <c r="BM132" s="217" t="s">
        <v>1351</v>
      </c>
    </row>
    <row r="133" s="2" customFormat="1">
      <c r="A133" s="38"/>
      <c r="B133" s="39"/>
      <c r="C133" s="219" t="s">
        <v>319</v>
      </c>
      <c r="D133" s="219" t="s">
        <v>162</v>
      </c>
      <c r="E133" s="220" t="s">
        <v>427</v>
      </c>
      <c r="F133" s="221" t="s">
        <v>428</v>
      </c>
      <c r="G133" s="222" t="s">
        <v>169</v>
      </c>
      <c r="H133" s="223">
        <v>1</v>
      </c>
      <c r="I133" s="224"/>
      <c r="J133" s="225">
        <f>ROUND(I133*H133,2)</f>
        <v>0</v>
      </c>
      <c r="K133" s="221" t="s">
        <v>158</v>
      </c>
      <c r="L133" s="44"/>
      <c r="M133" s="226" t="s">
        <v>19</v>
      </c>
      <c r="N133" s="227" t="s">
        <v>40</v>
      </c>
      <c r="O133" s="84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160</v>
      </c>
      <c r="AT133" s="217" t="s">
        <v>162</v>
      </c>
      <c r="AU133" s="217" t="s">
        <v>76</v>
      </c>
      <c r="AY133" s="17" t="s">
        <v>153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7" t="s">
        <v>76</v>
      </c>
      <c r="BK133" s="218">
        <f>ROUND(I133*H133,2)</f>
        <v>0</v>
      </c>
      <c r="BL133" s="17" t="s">
        <v>160</v>
      </c>
      <c r="BM133" s="217" t="s">
        <v>1352</v>
      </c>
    </row>
    <row r="134" s="2" customFormat="1">
      <c r="A134" s="38"/>
      <c r="B134" s="39"/>
      <c r="C134" s="219" t="s">
        <v>323</v>
      </c>
      <c r="D134" s="219" t="s">
        <v>162</v>
      </c>
      <c r="E134" s="220" t="s">
        <v>1353</v>
      </c>
      <c r="F134" s="221" t="s">
        <v>1354</v>
      </c>
      <c r="G134" s="222" t="s">
        <v>169</v>
      </c>
      <c r="H134" s="223">
        <v>1</v>
      </c>
      <c r="I134" s="224"/>
      <c r="J134" s="225">
        <f>ROUND(I134*H134,2)</f>
        <v>0</v>
      </c>
      <c r="K134" s="221" t="s">
        <v>158</v>
      </c>
      <c r="L134" s="44"/>
      <c r="M134" s="226" t="s">
        <v>19</v>
      </c>
      <c r="N134" s="227" t="s">
        <v>40</v>
      </c>
      <c r="O134" s="84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160</v>
      </c>
      <c r="AT134" s="217" t="s">
        <v>162</v>
      </c>
      <c r="AU134" s="217" t="s">
        <v>76</v>
      </c>
      <c r="AY134" s="17" t="s">
        <v>153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7" t="s">
        <v>76</v>
      </c>
      <c r="BK134" s="218">
        <f>ROUND(I134*H134,2)</f>
        <v>0</v>
      </c>
      <c r="BL134" s="17" t="s">
        <v>160</v>
      </c>
      <c r="BM134" s="217" t="s">
        <v>1355</v>
      </c>
    </row>
    <row r="135" s="2" customFormat="1" ht="16.5" customHeight="1">
      <c r="A135" s="38"/>
      <c r="B135" s="39"/>
      <c r="C135" s="219" t="s">
        <v>327</v>
      </c>
      <c r="D135" s="219" t="s">
        <v>162</v>
      </c>
      <c r="E135" s="220" t="s">
        <v>1356</v>
      </c>
      <c r="F135" s="221" t="s">
        <v>1357</v>
      </c>
      <c r="G135" s="222" t="s">
        <v>169</v>
      </c>
      <c r="H135" s="223">
        <v>1</v>
      </c>
      <c r="I135" s="224"/>
      <c r="J135" s="225">
        <f>ROUND(I135*H135,2)</f>
        <v>0</v>
      </c>
      <c r="K135" s="221" t="s">
        <v>158</v>
      </c>
      <c r="L135" s="44"/>
      <c r="M135" s="226" t="s">
        <v>19</v>
      </c>
      <c r="N135" s="227" t="s">
        <v>40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160</v>
      </c>
      <c r="AT135" s="217" t="s">
        <v>162</v>
      </c>
      <c r="AU135" s="217" t="s">
        <v>76</v>
      </c>
      <c r="AY135" s="17" t="s">
        <v>153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76</v>
      </c>
      <c r="BK135" s="218">
        <f>ROUND(I135*H135,2)</f>
        <v>0</v>
      </c>
      <c r="BL135" s="17" t="s">
        <v>160</v>
      </c>
      <c r="BM135" s="217" t="s">
        <v>1358</v>
      </c>
    </row>
    <row r="136" s="2" customFormat="1">
      <c r="A136" s="38"/>
      <c r="B136" s="39"/>
      <c r="C136" s="219" t="s">
        <v>331</v>
      </c>
      <c r="D136" s="219" t="s">
        <v>162</v>
      </c>
      <c r="E136" s="220" t="s">
        <v>439</v>
      </c>
      <c r="F136" s="221" t="s">
        <v>440</v>
      </c>
      <c r="G136" s="222" t="s">
        <v>169</v>
      </c>
      <c r="H136" s="223">
        <v>1</v>
      </c>
      <c r="I136" s="224"/>
      <c r="J136" s="225">
        <f>ROUND(I136*H136,2)</f>
        <v>0</v>
      </c>
      <c r="K136" s="221" t="s">
        <v>158</v>
      </c>
      <c r="L136" s="44"/>
      <c r="M136" s="226" t="s">
        <v>19</v>
      </c>
      <c r="N136" s="227" t="s">
        <v>40</v>
      </c>
      <c r="O136" s="84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7" t="s">
        <v>160</v>
      </c>
      <c r="AT136" s="217" t="s">
        <v>162</v>
      </c>
      <c r="AU136" s="217" t="s">
        <v>76</v>
      </c>
      <c r="AY136" s="17" t="s">
        <v>153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7" t="s">
        <v>76</v>
      </c>
      <c r="BK136" s="218">
        <f>ROUND(I136*H136,2)</f>
        <v>0</v>
      </c>
      <c r="BL136" s="17" t="s">
        <v>160</v>
      </c>
      <c r="BM136" s="217" t="s">
        <v>1359</v>
      </c>
    </row>
    <row r="137" s="2" customFormat="1">
      <c r="A137" s="38"/>
      <c r="B137" s="39"/>
      <c r="C137" s="219" t="s">
        <v>335</v>
      </c>
      <c r="D137" s="219" t="s">
        <v>162</v>
      </c>
      <c r="E137" s="220" t="s">
        <v>1106</v>
      </c>
      <c r="F137" s="221" t="s">
        <v>1107</v>
      </c>
      <c r="G137" s="222" t="s">
        <v>169</v>
      </c>
      <c r="H137" s="223">
        <v>1</v>
      </c>
      <c r="I137" s="224"/>
      <c r="J137" s="225">
        <f>ROUND(I137*H137,2)</f>
        <v>0</v>
      </c>
      <c r="K137" s="221" t="s">
        <v>158</v>
      </c>
      <c r="L137" s="44"/>
      <c r="M137" s="226" t="s">
        <v>19</v>
      </c>
      <c r="N137" s="227" t="s">
        <v>40</v>
      </c>
      <c r="O137" s="84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7" t="s">
        <v>160</v>
      </c>
      <c r="AT137" s="217" t="s">
        <v>162</v>
      </c>
      <c r="AU137" s="217" t="s">
        <v>76</v>
      </c>
      <c r="AY137" s="17" t="s">
        <v>153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7" t="s">
        <v>76</v>
      </c>
      <c r="BK137" s="218">
        <f>ROUND(I137*H137,2)</f>
        <v>0</v>
      </c>
      <c r="BL137" s="17" t="s">
        <v>160</v>
      </c>
      <c r="BM137" s="217" t="s">
        <v>1360</v>
      </c>
    </row>
    <row r="138" s="2" customFormat="1" ht="55.5" customHeight="1">
      <c r="A138" s="38"/>
      <c r="B138" s="39"/>
      <c r="C138" s="219" t="s">
        <v>339</v>
      </c>
      <c r="D138" s="219" t="s">
        <v>162</v>
      </c>
      <c r="E138" s="220" t="s">
        <v>1110</v>
      </c>
      <c r="F138" s="221" t="s">
        <v>1111</v>
      </c>
      <c r="G138" s="222" t="s">
        <v>169</v>
      </c>
      <c r="H138" s="223">
        <v>1</v>
      </c>
      <c r="I138" s="224"/>
      <c r="J138" s="225">
        <f>ROUND(I138*H138,2)</f>
        <v>0</v>
      </c>
      <c r="K138" s="221" t="s">
        <v>158</v>
      </c>
      <c r="L138" s="44"/>
      <c r="M138" s="226" t="s">
        <v>19</v>
      </c>
      <c r="N138" s="227" t="s">
        <v>40</v>
      </c>
      <c r="O138" s="84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160</v>
      </c>
      <c r="AT138" s="217" t="s">
        <v>162</v>
      </c>
      <c r="AU138" s="217" t="s">
        <v>76</v>
      </c>
      <c r="AY138" s="17" t="s">
        <v>153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76</v>
      </c>
      <c r="BK138" s="218">
        <f>ROUND(I138*H138,2)</f>
        <v>0</v>
      </c>
      <c r="BL138" s="17" t="s">
        <v>160</v>
      </c>
      <c r="BM138" s="217" t="s">
        <v>1361</v>
      </c>
    </row>
    <row r="139" s="2" customFormat="1" ht="21.75" customHeight="1">
      <c r="A139" s="38"/>
      <c r="B139" s="39"/>
      <c r="C139" s="219" t="s">
        <v>343</v>
      </c>
      <c r="D139" s="219" t="s">
        <v>162</v>
      </c>
      <c r="E139" s="220" t="s">
        <v>1114</v>
      </c>
      <c r="F139" s="221" t="s">
        <v>1115</v>
      </c>
      <c r="G139" s="222" t="s">
        <v>169</v>
      </c>
      <c r="H139" s="223">
        <v>1</v>
      </c>
      <c r="I139" s="224"/>
      <c r="J139" s="225">
        <f>ROUND(I139*H139,2)</f>
        <v>0</v>
      </c>
      <c r="K139" s="221" t="s">
        <v>158</v>
      </c>
      <c r="L139" s="44"/>
      <c r="M139" s="226" t="s">
        <v>19</v>
      </c>
      <c r="N139" s="227" t="s">
        <v>40</v>
      </c>
      <c r="O139" s="84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7" t="s">
        <v>160</v>
      </c>
      <c r="AT139" s="217" t="s">
        <v>162</v>
      </c>
      <c r="AU139" s="217" t="s">
        <v>76</v>
      </c>
      <c r="AY139" s="17" t="s">
        <v>153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7" t="s">
        <v>76</v>
      </c>
      <c r="BK139" s="218">
        <f>ROUND(I139*H139,2)</f>
        <v>0</v>
      </c>
      <c r="BL139" s="17" t="s">
        <v>160</v>
      </c>
      <c r="BM139" s="217" t="s">
        <v>1362</v>
      </c>
    </row>
    <row r="140" s="11" customFormat="1" ht="25.92" customHeight="1">
      <c r="A140" s="11"/>
      <c r="B140" s="191"/>
      <c r="C140" s="192"/>
      <c r="D140" s="193" t="s">
        <v>68</v>
      </c>
      <c r="E140" s="194" t="s">
        <v>400</v>
      </c>
      <c r="F140" s="194" t="s">
        <v>451</v>
      </c>
      <c r="G140" s="192"/>
      <c r="H140" s="192"/>
      <c r="I140" s="195"/>
      <c r="J140" s="196">
        <f>BK140</f>
        <v>0</v>
      </c>
      <c r="K140" s="192"/>
      <c r="L140" s="197"/>
      <c r="M140" s="198"/>
      <c r="N140" s="199"/>
      <c r="O140" s="199"/>
      <c r="P140" s="200">
        <f>SUM(P141:P143)</f>
        <v>0</v>
      </c>
      <c r="Q140" s="199"/>
      <c r="R140" s="200">
        <f>SUM(R141:R143)</f>
        <v>0</v>
      </c>
      <c r="S140" s="199"/>
      <c r="T140" s="201">
        <f>SUM(T141:T143)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202" t="s">
        <v>76</v>
      </c>
      <c r="AT140" s="203" t="s">
        <v>68</v>
      </c>
      <c r="AU140" s="203" t="s">
        <v>69</v>
      </c>
      <c r="AY140" s="202" t="s">
        <v>153</v>
      </c>
      <c r="BK140" s="204">
        <f>SUM(BK141:BK143)</f>
        <v>0</v>
      </c>
    </row>
    <row r="141" s="2" customFormat="1" ht="66.75" customHeight="1">
      <c r="A141" s="38"/>
      <c r="B141" s="39"/>
      <c r="C141" s="219" t="s">
        <v>347</v>
      </c>
      <c r="D141" s="219" t="s">
        <v>162</v>
      </c>
      <c r="E141" s="220" t="s">
        <v>453</v>
      </c>
      <c r="F141" s="221" t="s">
        <v>454</v>
      </c>
      <c r="G141" s="222" t="s">
        <v>455</v>
      </c>
      <c r="H141" s="223">
        <v>2</v>
      </c>
      <c r="I141" s="224"/>
      <c r="J141" s="225">
        <f>ROUND(I141*H141,2)</f>
        <v>0</v>
      </c>
      <c r="K141" s="221" t="s">
        <v>158</v>
      </c>
      <c r="L141" s="44"/>
      <c r="M141" s="226" t="s">
        <v>19</v>
      </c>
      <c r="N141" s="227" t="s">
        <v>40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199</v>
      </c>
      <c r="AT141" s="217" t="s">
        <v>162</v>
      </c>
      <c r="AU141" s="217" t="s">
        <v>76</v>
      </c>
      <c r="AY141" s="17" t="s">
        <v>153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76</v>
      </c>
      <c r="BK141" s="218">
        <f>ROUND(I141*H141,2)</f>
        <v>0</v>
      </c>
      <c r="BL141" s="17" t="s">
        <v>199</v>
      </c>
      <c r="BM141" s="217" t="s">
        <v>1363</v>
      </c>
    </row>
    <row r="142" s="2" customFormat="1">
      <c r="A142" s="38"/>
      <c r="B142" s="39"/>
      <c r="C142" s="40"/>
      <c r="D142" s="228" t="s">
        <v>313</v>
      </c>
      <c r="E142" s="40"/>
      <c r="F142" s="229" t="s">
        <v>457</v>
      </c>
      <c r="G142" s="40"/>
      <c r="H142" s="40"/>
      <c r="I142" s="230"/>
      <c r="J142" s="40"/>
      <c r="K142" s="40"/>
      <c r="L142" s="44"/>
      <c r="M142" s="231"/>
      <c r="N142" s="232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313</v>
      </c>
      <c r="AU142" s="17" t="s">
        <v>76</v>
      </c>
    </row>
    <row r="143" s="2" customFormat="1" ht="44.25" customHeight="1">
      <c r="A143" s="38"/>
      <c r="B143" s="39"/>
      <c r="C143" s="219" t="s">
        <v>351</v>
      </c>
      <c r="D143" s="219" t="s">
        <v>162</v>
      </c>
      <c r="E143" s="220" t="s">
        <v>459</v>
      </c>
      <c r="F143" s="221" t="s">
        <v>460</v>
      </c>
      <c r="G143" s="222" t="s">
        <v>455</v>
      </c>
      <c r="H143" s="223">
        <v>1</v>
      </c>
      <c r="I143" s="224"/>
      <c r="J143" s="225">
        <f>ROUND(I143*H143,2)</f>
        <v>0</v>
      </c>
      <c r="K143" s="221" t="s">
        <v>158</v>
      </c>
      <c r="L143" s="44"/>
      <c r="M143" s="233" t="s">
        <v>19</v>
      </c>
      <c r="N143" s="234" t="s">
        <v>40</v>
      </c>
      <c r="O143" s="235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7" t="s">
        <v>199</v>
      </c>
      <c r="AT143" s="217" t="s">
        <v>162</v>
      </c>
      <c r="AU143" s="217" t="s">
        <v>76</v>
      </c>
      <c r="AY143" s="17" t="s">
        <v>153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7" t="s">
        <v>76</v>
      </c>
      <c r="BK143" s="218">
        <f>ROUND(I143*H143,2)</f>
        <v>0</v>
      </c>
      <c r="BL143" s="17" t="s">
        <v>199</v>
      </c>
      <c r="BM143" s="217" t="s">
        <v>1364</v>
      </c>
    </row>
    <row r="144" s="2" customFormat="1" ht="6.96" customHeight="1">
      <c r="A144" s="38"/>
      <c r="B144" s="59"/>
      <c r="C144" s="60"/>
      <c r="D144" s="60"/>
      <c r="E144" s="60"/>
      <c r="F144" s="60"/>
      <c r="G144" s="60"/>
      <c r="H144" s="60"/>
      <c r="I144" s="60"/>
      <c r="J144" s="60"/>
      <c r="K144" s="60"/>
      <c r="L144" s="44"/>
      <c r="M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</sheetData>
  <sheetProtection sheet="1" autoFilter="0" formatColumns="0" formatRows="0" objects="1" scenarios="1" spinCount="100000" saltValue="Y0rL1kzQ+8BXVg/Zw8BLUHzSKLAq+EV0x4U83FYPiqUWKKbnjHpy5lAoXg78GP4VU5+0e4ikkBP3chbJ7I/syQ==" hashValue="q+fMBizWAKe5vdBE9dKTONyE8FQUrH0nbxFdDJuR+iAC7OoA/YlEr+eSmQxTu8jkxpURYGa2JL2c/Z2O0qsJ2Q==" algorithmName="SHA-512" password="CC35"/>
  <autoFilter ref="C87:K14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126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zakázky'!K6</f>
        <v>Oprava zabezpečení a výstroje trati Nepomuk – Blatná</v>
      </c>
      <c r="F7" s="142"/>
      <c r="G7" s="142"/>
      <c r="H7" s="142"/>
      <c r="L7" s="20"/>
    </row>
    <row r="8" s="1" customFormat="1" ht="12" customHeight="1">
      <c r="B8" s="20"/>
      <c r="D8" s="142" t="s">
        <v>127</v>
      </c>
      <c r="L8" s="20"/>
    </row>
    <row r="9" s="2" customFormat="1" ht="16.5" customHeight="1">
      <c r="A9" s="38"/>
      <c r="B9" s="44"/>
      <c r="C9" s="38"/>
      <c r="D9" s="38"/>
      <c r="E9" s="143" t="s">
        <v>1365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129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1366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zakázky'!AN8</f>
        <v>20. 1. 2021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zakázky'!AN10="","",'Rekapitulace zakázky'!AN10)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zakázky'!E11="","",'Rekapitulace zakázky'!E11)</f>
        <v xml:space="preserve"> </v>
      </c>
      <c r="F17" s="38"/>
      <c r="G17" s="38"/>
      <c r="H17" s="38"/>
      <c r="I17" s="142" t="s">
        <v>27</v>
      </c>
      <c r="J17" s="133" t="str">
        <f>IF('Rekapitulace zakázky'!AN11="","",'Rekapitulace zakázky'!AN11)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zakázky'!AN13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2" t="s">
        <v>27</v>
      </c>
      <c r="J20" s="33" t="str">
        <f>'Rekapitulace zakázky'!AN14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zakázky'!AN16="","",'Rekapitulace zakázky'!AN16)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2" t="s">
        <v>27</v>
      </c>
      <c r="J23" s="133" t="str">
        <f>IF('Rekapitulace zakázky'!AN17="","",'Rekapitulace zakázky'!AN17)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tr">
        <f>IF('Rekapitulace zakázky'!AN19="","",'Rekapitulace zakázky'!AN19)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zakázky'!E20="","",'Rekapitulace zakázky'!E20)</f>
        <v xml:space="preserve"> </v>
      </c>
      <c r="F26" s="38"/>
      <c r="G26" s="38"/>
      <c r="H26" s="38"/>
      <c r="I26" s="142" t="s">
        <v>27</v>
      </c>
      <c r="J26" s="133" t="str">
        <f>IF('Rekapitulace zakázky'!AN20="","",'Rekapitulace zakázky'!AN20)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33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35</v>
      </c>
      <c r="E32" s="38"/>
      <c r="F32" s="38"/>
      <c r="G32" s="38"/>
      <c r="H32" s="38"/>
      <c r="I32" s="38"/>
      <c r="J32" s="153">
        <f>ROUND(J86,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37</v>
      </c>
      <c r="G34" s="38"/>
      <c r="H34" s="38"/>
      <c r="I34" s="154" t="s">
        <v>36</v>
      </c>
      <c r="J34" s="154" t="s">
        <v>38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39</v>
      </c>
      <c r="E35" s="142" t="s">
        <v>40</v>
      </c>
      <c r="F35" s="156">
        <f>ROUND((SUM(BE86:BE101)),  2)</f>
        <v>0</v>
      </c>
      <c r="G35" s="38"/>
      <c r="H35" s="38"/>
      <c r="I35" s="157">
        <v>0.20999999999999999</v>
      </c>
      <c r="J35" s="156">
        <f>ROUND(((SUM(BE86:BE101))*I35),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41</v>
      </c>
      <c r="F36" s="156">
        <f>ROUND((SUM(BF86:BF101)),  2)</f>
        <v>0</v>
      </c>
      <c r="G36" s="38"/>
      <c r="H36" s="38"/>
      <c r="I36" s="157">
        <v>0.14999999999999999</v>
      </c>
      <c r="J36" s="156">
        <f>ROUND(((SUM(BF86:BF101))*I36),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56">
        <f>ROUND((SUM(BG86:BG101)),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43</v>
      </c>
      <c r="F38" s="156">
        <f>ROUND((SUM(BH86:BH101)),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44</v>
      </c>
      <c r="F39" s="156">
        <f>ROUND((SUM(BI86:BI101)),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45</v>
      </c>
      <c r="E41" s="160"/>
      <c r="F41" s="160"/>
      <c r="G41" s="161" t="s">
        <v>46</v>
      </c>
      <c r="H41" s="162" t="s">
        <v>47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131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zabezpečení a výstroje trati Nepomuk – Blatná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127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1365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129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01 - Návěstidla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20. 1. 2021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132</v>
      </c>
      <c r="D61" s="171"/>
      <c r="E61" s="171"/>
      <c r="F61" s="171"/>
      <c r="G61" s="171"/>
      <c r="H61" s="171"/>
      <c r="I61" s="171"/>
      <c r="J61" s="172" t="s">
        <v>133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67</v>
      </c>
      <c r="D63" s="40"/>
      <c r="E63" s="40"/>
      <c r="F63" s="40"/>
      <c r="G63" s="40"/>
      <c r="H63" s="40"/>
      <c r="I63" s="40"/>
      <c r="J63" s="102">
        <f>J86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134</v>
      </c>
    </row>
    <row r="64" s="9" customFormat="1" ht="24.96" customHeight="1">
      <c r="A64" s="9"/>
      <c r="B64" s="174"/>
      <c r="C64" s="175"/>
      <c r="D64" s="176" t="s">
        <v>1366</v>
      </c>
      <c r="E64" s="177"/>
      <c r="F64" s="177"/>
      <c r="G64" s="177"/>
      <c r="H64" s="177"/>
      <c r="I64" s="177"/>
      <c r="J64" s="178">
        <f>J87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139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9" t="str">
        <f>E7</f>
        <v>Oprava zabezpečení a výstroje trati Nepomuk – Blatná</v>
      </c>
      <c r="F74" s="32"/>
      <c r="G74" s="32"/>
      <c r="H74" s="32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127</v>
      </c>
      <c r="D75" s="22"/>
      <c r="E75" s="22"/>
      <c r="F75" s="22"/>
      <c r="G75" s="22"/>
      <c r="H75" s="22"/>
      <c r="I75" s="22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69" t="s">
        <v>1365</v>
      </c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129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01 - Návěstidla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 xml:space="preserve"> </v>
      </c>
      <c r="G80" s="40"/>
      <c r="H80" s="40"/>
      <c r="I80" s="32" t="s">
        <v>23</v>
      </c>
      <c r="J80" s="72" t="str">
        <f>IF(J14="","",J14)</f>
        <v>20. 1. 2021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E17</f>
        <v xml:space="preserve"> </v>
      </c>
      <c r="G82" s="40"/>
      <c r="H82" s="40"/>
      <c r="I82" s="32" t="s">
        <v>30</v>
      </c>
      <c r="J82" s="36" t="str">
        <f>E23</f>
        <v xml:space="preserve"> 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28</v>
      </c>
      <c r="D83" s="40"/>
      <c r="E83" s="40"/>
      <c r="F83" s="27" t="str">
        <f>IF(E20="","",E20)</f>
        <v>Vyplň údaj</v>
      </c>
      <c r="G83" s="40"/>
      <c r="H83" s="40"/>
      <c r="I83" s="32" t="s">
        <v>32</v>
      </c>
      <c r="J83" s="36" t="str">
        <f>E26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80"/>
      <c r="B85" s="181"/>
      <c r="C85" s="182" t="s">
        <v>140</v>
      </c>
      <c r="D85" s="183" t="s">
        <v>54</v>
      </c>
      <c r="E85" s="183" t="s">
        <v>50</v>
      </c>
      <c r="F85" s="183" t="s">
        <v>51</v>
      </c>
      <c r="G85" s="183" t="s">
        <v>141</v>
      </c>
      <c r="H85" s="183" t="s">
        <v>142</v>
      </c>
      <c r="I85" s="183" t="s">
        <v>143</v>
      </c>
      <c r="J85" s="183" t="s">
        <v>133</v>
      </c>
      <c r="K85" s="184" t="s">
        <v>144</v>
      </c>
      <c r="L85" s="185"/>
      <c r="M85" s="92" t="s">
        <v>19</v>
      </c>
      <c r="N85" s="93" t="s">
        <v>39</v>
      </c>
      <c r="O85" s="93" t="s">
        <v>145</v>
      </c>
      <c r="P85" s="93" t="s">
        <v>146</v>
      </c>
      <c r="Q85" s="93" t="s">
        <v>147</v>
      </c>
      <c r="R85" s="93" t="s">
        <v>148</v>
      </c>
      <c r="S85" s="93" t="s">
        <v>149</v>
      </c>
      <c r="T85" s="94" t="s">
        <v>150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38"/>
      <c r="B86" s="39"/>
      <c r="C86" s="99" t="s">
        <v>151</v>
      </c>
      <c r="D86" s="40"/>
      <c r="E86" s="40"/>
      <c r="F86" s="40"/>
      <c r="G86" s="40"/>
      <c r="H86" s="40"/>
      <c r="I86" s="40"/>
      <c r="J86" s="186">
        <f>BK86</f>
        <v>0</v>
      </c>
      <c r="K86" s="40"/>
      <c r="L86" s="44"/>
      <c r="M86" s="95"/>
      <c r="N86" s="187"/>
      <c r="O86" s="96"/>
      <c r="P86" s="188">
        <f>P87</f>
        <v>0</v>
      </c>
      <c r="Q86" s="96"/>
      <c r="R86" s="188">
        <f>R87</f>
        <v>0</v>
      </c>
      <c r="S86" s="96"/>
      <c r="T86" s="189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68</v>
      </c>
      <c r="AU86" s="17" t="s">
        <v>134</v>
      </c>
      <c r="BK86" s="190">
        <f>BK87</f>
        <v>0</v>
      </c>
    </row>
    <row r="87" s="11" customFormat="1" ht="25.92" customHeight="1">
      <c r="A87" s="11"/>
      <c r="B87" s="191"/>
      <c r="C87" s="192"/>
      <c r="D87" s="193" t="s">
        <v>68</v>
      </c>
      <c r="E87" s="194" t="s">
        <v>102</v>
      </c>
      <c r="F87" s="194" t="s">
        <v>103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SUM(P88:P101)</f>
        <v>0</v>
      </c>
      <c r="Q87" s="199"/>
      <c r="R87" s="200">
        <f>SUM(R88:R101)</f>
        <v>0</v>
      </c>
      <c r="S87" s="199"/>
      <c r="T87" s="201">
        <f>SUM(T88:T101)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2" t="s">
        <v>76</v>
      </c>
      <c r="AT87" s="203" t="s">
        <v>68</v>
      </c>
      <c r="AU87" s="203" t="s">
        <v>69</v>
      </c>
      <c r="AY87" s="202" t="s">
        <v>153</v>
      </c>
      <c r="BK87" s="204">
        <f>SUM(BK88:BK101)</f>
        <v>0</v>
      </c>
    </row>
    <row r="88" s="2" customFormat="1" ht="16.5" customHeight="1">
      <c r="A88" s="38"/>
      <c r="B88" s="39"/>
      <c r="C88" s="205" t="s">
        <v>76</v>
      </c>
      <c r="D88" s="205" t="s">
        <v>154</v>
      </c>
      <c r="E88" s="206" t="s">
        <v>1367</v>
      </c>
      <c r="F88" s="207" t="s">
        <v>1368</v>
      </c>
      <c r="G88" s="208" t="s">
        <v>169</v>
      </c>
      <c r="H88" s="209">
        <v>4</v>
      </c>
      <c r="I88" s="210"/>
      <c r="J88" s="211">
        <f>ROUND(I88*H88,2)</f>
        <v>0</v>
      </c>
      <c r="K88" s="207" t="s">
        <v>1369</v>
      </c>
      <c r="L88" s="212"/>
      <c r="M88" s="213" t="s">
        <v>19</v>
      </c>
      <c r="N88" s="214" t="s">
        <v>40</v>
      </c>
      <c r="O88" s="84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177</v>
      </c>
      <c r="AT88" s="217" t="s">
        <v>154</v>
      </c>
      <c r="AU88" s="217" t="s">
        <v>76</v>
      </c>
      <c r="AY88" s="17" t="s">
        <v>153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7" t="s">
        <v>76</v>
      </c>
      <c r="BK88" s="218">
        <f>ROUND(I88*H88,2)</f>
        <v>0</v>
      </c>
      <c r="BL88" s="17" t="s">
        <v>177</v>
      </c>
      <c r="BM88" s="217" t="s">
        <v>1370</v>
      </c>
    </row>
    <row r="89" s="2" customFormat="1">
      <c r="A89" s="38"/>
      <c r="B89" s="39"/>
      <c r="C89" s="40"/>
      <c r="D89" s="228" t="s">
        <v>313</v>
      </c>
      <c r="E89" s="40"/>
      <c r="F89" s="229" t="s">
        <v>1371</v>
      </c>
      <c r="G89" s="40"/>
      <c r="H89" s="40"/>
      <c r="I89" s="230"/>
      <c r="J89" s="40"/>
      <c r="K89" s="40"/>
      <c r="L89" s="44"/>
      <c r="M89" s="231"/>
      <c r="N89" s="232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313</v>
      </c>
      <c r="AU89" s="17" t="s">
        <v>76</v>
      </c>
    </row>
    <row r="90" s="2" customFormat="1" ht="16.5" customHeight="1">
      <c r="A90" s="38"/>
      <c r="B90" s="39"/>
      <c r="C90" s="205" t="s">
        <v>78</v>
      </c>
      <c r="D90" s="205" t="s">
        <v>154</v>
      </c>
      <c r="E90" s="206" t="s">
        <v>1372</v>
      </c>
      <c r="F90" s="207" t="s">
        <v>1373</v>
      </c>
      <c r="G90" s="208" t="s">
        <v>169</v>
      </c>
      <c r="H90" s="209">
        <v>18</v>
      </c>
      <c r="I90" s="210"/>
      <c r="J90" s="211">
        <f>ROUND(I90*H90,2)</f>
        <v>0</v>
      </c>
      <c r="K90" s="207" t="s">
        <v>1369</v>
      </c>
      <c r="L90" s="212"/>
      <c r="M90" s="213" t="s">
        <v>19</v>
      </c>
      <c r="N90" s="214" t="s">
        <v>40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177</v>
      </c>
      <c r="AT90" s="217" t="s">
        <v>154</v>
      </c>
      <c r="AU90" s="217" t="s">
        <v>76</v>
      </c>
      <c r="AY90" s="17" t="s">
        <v>153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76</v>
      </c>
      <c r="BK90" s="218">
        <f>ROUND(I90*H90,2)</f>
        <v>0</v>
      </c>
      <c r="BL90" s="17" t="s">
        <v>177</v>
      </c>
      <c r="BM90" s="217" t="s">
        <v>1374</v>
      </c>
    </row>
    <row r="91" s="2" customFormat="1">
      <c r="A91" s="38"/>
      <c r="B91" s="39"/>
      <c r="C91" s="40"/>
      <c r="D91" s="228" t="s">
        <v>313</v>
      </c>
      <c r="E91" s="40"/>
      <c r="F91" s="229" t="s">
        <v>1371</v>
      </c>
      <c r="G91" s="40"/>
      <c r="H91" s="40"/>
      <c r="I91" s="230"/>
      <c r="J91" s="40"/>
      <c r="K91" s="40"/>
      <c r="L91" s="44"/>
      <c r="M91" s="231"/>
      <c r="N91" s="232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313</v>
      </c>
      <c r="AU91" s="17" t="s">
        <v>76</v>
      </c>
    </row>
    <row r="92" s="2" customFormat="1" ht="16.5" customHeight="1">
      <c r="A92" s="38"/>
      <c r="B92" s="39"/>
      <c r="C92" s="205" t="s">
        <v>166</v>
      </c>
      <c r="D92" s="205" t="s">
        <v>154</v>
      </c>
      <c r="E92" s="206" t="s">
        <v>1375</v>
      </c>
      <c r="F92" s="207" t="s">
        <v>1376</v>
      </c>
      <c r="G92" s="208" t="s">
        <v>169</v>
      </c>
      <c r="H92" s="209">
        <v>18</v>
      </c>
      <c r="I92" s="210"/>
      <c r="J92" s="211">
        <f>ROUND(I92*H92,2)</f>
        <v>0</v>
      </c>
      <c r="K92" s="207" t="s">
        <v>1369</v>
      </c>
      <c r="L92" s="212"/>
      <c r="M92" s="213" t="s">
        <v>19</v>
      </c>
      <c r="N92" s="214" t="s">
        <v>40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177</v>
      </c>
      <c r="AT92" s="217" t="s">
        <v>154</v>
      </c>
      <c r="AU92" s="217" t="s">
        <v>76</v>
      </c>
      <c r="AY92" s="17" t="s">
        <v>153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76</v>
      </c>
      <c r="BK92" s="218">
        <f>ROUND(I92*H92,2)</f>
        <v>0</v>
      </c>
      <c r="BL92" s="17" t="s">
        <v>177</v>
      </c>
      <c r="BM92" s="217" t="s">
        <v>1377</v>
      </c>
    </row>
    <row r="93" s="2" customFormat="1">
      <c r="A93" s="38"/>
      <c r="B93" s="39"/>
      <c r="C93" s="40"/>
      <c r="D93" s="228" t="s">
        <v>313</v>
      </c>
      <c r="E93" s="40"/>
      <c r="F93" s="229" t="s">
        <v>1371</v>
      </c>
      <c r="G93" s="40"/>
      <c r="H93" s="40"/>
      <c r="I93" s="230"/>
      <c r="J93" s="40"/>
      <c r="K93" s="40"/>
      <c r="L93" s="44"/>
      <c r="M93" s="231"/>
      <c r="N93" s="23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313</v>
      </c>
      <c r="AU93" s="17" t="s">
        <v>76</v>
      </c>
    </row>
    <row r="94" s="2" customFormat="1" ht="16.5" customHeight="1">
      <c r="A94" s="38"/>
      <c r="B94" s="39"/>
      <c r="C94" s="205" t="s">
        <v>160</v>
      </c>
      <c r="D94" s="205" t="s">
        <v>154</v>
      </c>
      <c r="E94" s="206" t="s">
        <v>1378</v>
      </c>
      <c r="F94" s="207" t="s">
        <v>1379</v>
      </c>
      <c r="G94" s="208" t="s">
        <v>157</v>
      </c>
      <c r="H94" s="209">
        <v>200</v>
      </c>
      <c r="I94" s="210"/>
      <c r="J94" s="211">
        <f>ROUND(I94*H94,2)</f>
        <v>0</v>
      </c>
      <c r="K94" s="207" t="s">
        <v>1369</v>
      </c>
      <c r="L94" s="212"/>
      <c r="M94" s="213" t="s">
        <v>19</v>
      </c>
      <c r="N94" s="214" t="s">
        <v>40</v>
      </c>
      <c r="O94" s="84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177</v>
      </c>
      <c r="AT94" s="217" t="s">
        <v>154</v>
      </c>
      <c r="AU94" s="217" t="s">
        <v>76</v>
      </c>
      <c r="AY94" s="17" t="s">
        <v>153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76</v>
      </c>
      <c r="BK94" s="218">
        <f>ROUND(I94*H94,2)</f>
        <v>0</v>
      </c>
      <c r="BL94" s="17" t="s">
        <v>177</v>
      </c>
      <c r="BM94" s="217" t="s">
        <v>1380</v>
      </c>
    </row>
    <row r="95" s="2" customFormat="1">
      <c r="A95" s="38"/>
      <c r="B95" s="39"/>
      <c r="C95" s="40"/>
      <c r="D95" s="228" t="s">
        <v>313</v>
      </c>
      <c r="E95" s="40"/>
      <c r="F95" s="229" t="s">
        <v>1371</v>
      </c>
      <c r="G95" s="40"/>
      <c r="H95" s="40"/>
      <c r="I95" s="230"/>
      <c r="J95" s="40"/>
      <c r="K95" s="40"/>
      <c r="L95" s="44"/>
      <c r="M95" s="231"/>
      <c r="N95" s="232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313</v>
      </c>
      <c r="AU95" s="17" t="s">
        <v>76</v>
      </c>
    </row>
    <row r="96" s="2" customFormat="1" ht="16.5" customHeight="1">
      <c r="A96" s="38"/>
      <c r="B96" s="39"/>
      <c r="C96" s="205" t="s">
        <v>174</v>
      </c>
      <c r="D96" s="205" t="s">
        <v>154</v>
      </c>
      <c r="E96" s="206" t="s">
        <v>1381</v>
      </c>
      <c r="F96" s="207" t="s">
        <v>1382</v>
      </c>
      <c r="G96" s="208" t="s">
        <v>169</v>
      </c>
      <c r="H96" s="209">
        <v>4</v>
      </c>
      <c r="I96" s="210"/>
      <c r="J96" s="211">
        <f>ROUND(I96*H96,2)</f>
        <v>0</v>
      </c>
      <c r="K96" s="207" t="s">
        <v>1369</v>
      </c>
      <c r="L96" s="212"/>
      <c r="M96" s="213" t="s">
        <v>19</v>
      </c>
      <c r="N96" s="214" t="s">
        <v>40</v>
      </c>
      <c r="O96" s="8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177</v>
      </c>
      <c r="AT96" s="217" t="s">
        <v>154</v>
      </c>
      <c r="AU96" s="217" t="s">
        <v>76</v>
      </c>
      <c r="AY96" s="17" t="s">
        <v>153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76</v>
      </c>
      <c r="BK96" s="218">
        <f>ROUND(I96*H96,2)</f>
        <v>0</v>
      </c>
      <c r="BL96" s="17" t="s">
        <v>177</v>
      </c>
      <c r="BM96" s="217" t="s">
        <v>1383</v>
      </c>
    </row>
    <row r="97" s="2" customFormat="1">
      <c r="A97" s="38"/>
      <c r="B97" s="39"/>
      <c r="C97" s="40"/>
      <c r="D97" s="228" t="s">
        <v>313</v>
      </c>
      <c r="E97" s="40"/>
      <c r="F97" s="229" t="s">
        <v>1371</v>
      </c>
      <c r="G97" s="40"/>
      <c r="H97" s="40"/>
      <c r="I97" s="230"/>
      <c r="J97" s="40"/>
      <c r="K97" s="40"/>
      <c r="L97" s="44"/>
      <c r="M97" s="231"/>
      <c r="N97" s="232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313</v>
      </c>
      <c r="AU97" s="17" t="s">
        <v>76</v>
      </c>
    </row>
    <row r="98" s="2" customFormat="1" ht="21.75" customHeight="1">
      <c r="A98" s="38"/>
      <c r="B98" s="39"/>
      <c r="C98" s="205" t="s">
        <v>179</v>
      </c>
      <c r="D98" s="205" t="s">
        <v>154</v>
      </c>
      <c r="E98" s="206" t="s">
        <v>1384</v>
      </c>
      <c r="F98" s="207" t="s">
        <v>1385</v>
      </c>
      <c r="G98" s="208" t="s">
        <v>169</v>
      </c>
      <c r="H98" s="209">
        <v>8</v>
      </c>
      <c r="I98" s="210"/>
      <c r="J98" s="211">
        <f>ROUND(I98*H98,2)</f>
        <v>0</v>
      </c>
      <c r="K98" s="207" t="s">
        <v>1369</v>
      </c>
      <c r="L98" s="212"/>
      <c r="M98" s="213" t="s">
        <v>19</v>
      </c>
      <c r="N98" s="214" t="s">
        <v>40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177</v>
      </c>
      <c r="AT98" s="217" t="s">
        <v>154</v>
      </c>
      <c r="AU98" s="217" t="s">
        <v>76</v>
      </c>
      <c r="AY98" s="17" t="s">
        <v>153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76</v>
      </c>
      <c r="BK98" s="218">
        <f>ROUND(I98*H98,2)</f>
        <v>0</v>
      </c>
      <c r="BL98" s="17" t="s">
        <v>177</v>
      </c>
      <c r="BM98" s="217" t="s">
        <v>1386</v>
      </c>
    </row>
    <row r="99" s="2" customFormat="1">
      <c r="A99" s="38"/>
      <c r="B99" s="39"/>
      <c r="C99" s="40"/>
      <c r="D99" s="228" t="s">
        <v>313</v>
      </c>
      <c r="E99" s="40"/>
      <c r="F99" s="229" t="s">
        <v>1371</v>
      </c>
      <c r="G99" s="40"/>
      <c r="H99" s="40"/>
      <c r="I99" s="230"/>
      <c r="J99" s="40"/>
      <c r="K99" s="40"/>
      <c r="L99" s="44"/>
      <c r="M99" s="231"/>
      <c r="N99" s="232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313</v>
      </c>
      <c r="AU99" s="17" t="s">
        <v>76</v>
      </c>
    </row>
    <row r="100" s="2" customFormat="1" ht="16.5" customHeight="1">
      <c r="A100" s="38"/>
      <c r="B100" s="39"/>
      <c r="C100" s="205" t="s">
        <v>184</v>
      </c>
      <c r="D100" s="205" t="s">
        <v>154</v>
      </c>
      <c r="E100" s="206" t="s">
        <v>1387</v>
      </c>
      <c r="F100" s="207" t="s">
        <v>1388</v>
      </c>
      <c r="G100" s="208" t="s">
        <v>169</v>
      </c>
      <c r="H100" s="209">
        <v>6</v>
      </c>
      <c r="I100" s="210"/>
      <c r="J100" s="211">
        <f>ROUND(I100*H100,2)</f>
        <v>0</v>
      </c>
      <c r="K100" s="207" t="s">
        <v>1369</v>
      </c>
      <c r="L100" s="212"/>
      <c r="M100" s="213" t="s">
        <v>19</v>
      </c>
      <c r="N100" s="214" t="s">
        <v>40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177</v>
      </c>
      <c r="AT100" s="217" t="s">
        <v>154</v>
      </c>
      <c r="AU100" s="217" t="s">
        <v>76</v>
      </c>
      <c r="AY100" s="17" t="s">
        <v>153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76</v>
      </c>
      <c r="BK100" s="218">
        <f>ROUND(I100*H100,2)</f>
        <v>0</v>
      </c>
      <c r="BL100" s="17" t="s">
        <v>177</v>
      </c>
      <c r="BM100" s="217" t="s">
        <v>1389</v>
      </c>
    </row>
    <row r="101" s="2" customFormat="1">
      <c r="A101" s="38"/>
      <c r="B101" s="39"/>
      <c r="C101" s="40"/>
      <c r="D101" s="228" t="s">
        <v>313</v>
      </c>
      <c r="E101" s="40"/>
      <c r="F101" s="229" t="s">
        <v>1371</v>
      </c>
      <c r="G101" s="40"/>
      <c r="H101" s="40"/>
      <c r="I101" s="230"/>
      <c r="J101" s="40"/>
      <c r="K101" s="40"/>
      <c r="L101" s="44"/>
      <c r="M101" s="238"/>
      <c r="N101" s="239"/>
      <c r="O101" s="235"/>
      <c r="P101" s="235"/>
      <c r="Q101" s="235"/>
      <c r="R101" s="235"/>
      <c r="S101" s="235"/>
      <c r="T101" s="240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313</v>
      </c>
      <c r="AU101" s="17" t="s">
        <v>76</v>
      </c>
    </row>
    <row r="102" s="2" customFormat="1" ht="6.96" customHeight="1">
      <c r="A102" s="38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44"/>
      <c r="M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</sheetData>
  <sheetProtection sheet="1" autoFilter="0" formatColumns="0" formatRows="0" objects="1" scenarios="1" spinCount="100000" saltValue="f9IuO3LhJVJWAafN3IdDl2QfsiW1l2fRW5Duc74LUvG033kO+hqnfSdDrWdx7ou2wpNJdUeoOKiVuQEwDrphBA==" hashValue="49ZVfG0+x3yWmWnFb/9OZlWkUsyqkXPr1XnnYwK4KHA7+tSqX4Fwo2JJ/1sw0bx4PVSC5Yrvg4KQt87YWldywA==" algorithmName="SHA-512" password="CC35"/>
  <autoFilter ref="C85:K10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126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zakázky'!K6</f>
        <v>Oprava zabezpečení a výstroje trati Nepomuk – Blatná</v>
      </c>
      <c r="F7" s="142"/>
      <c r="G7" s="142"/>
      <c r="H7" s="142"/>
      <c r="L7" s="20"/>
    </row>
    <row r="8" s="1" customFormat="1" ht="12" customHeight="1">
      <c r="B8" s="20"/>
      <c r="D8" s="142" t="s">
        <v>127</v>
      </c>
      <c r="L8" s="20"/>
    </row>
    <row r="9" s="2" customFormat="1" ht="16.5" customHeight="1">
      <c r="A9" s="38"/>
      <c r="B9" s="44"/>
      <c r="C9" s="38"/>
      <c r="D9" s="38"/>
      <c r="E9" s="143" t="s">
        <v>1365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129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1390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zakázky'!AN8</f>
        <v>20. 1. 2021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zakázky'!AN10="","",'Rekapitulace zakázky'!AN10)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zakázky'!E11="","",'Rekapitulace zakázky'!E11)</f>
        <v xml:space="preserve"> </v>
      </c>
      <c r="F17" s="38"/>
      <c r="G17" s="38"/>
      <c r="H17" s="38"/>
      <c r="I17" s="142" t="s">
        <v>27</v>
      </c>
      <c r="J17" s="133" t="str">
        <f>IF('Rekapitulace zakázky'!AN11="","",'Rekapitulace zakázky'!AN11)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zakázky'!AN13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2" t="s">
        <v>27</v>
      </c>
      <c r="J20" s="33" t="str">
        <f>'Rekapitulace zakázky'!AN14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zakázky'!AN16="","",'Rekapitulace zakázky'!AN16)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2" t="s">
        <v>27</v>
      </c>
      <c r="J23" s="133" t="str">
        <f>IF('Rekapitulace zakázky'!AN17="","",'Rekapitulace zakázky'!AN17)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tr">
        <f>IF('Rekapitulace zakázky'!AN19="","",'Rekapitulace zakázky'!AN19)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zakázky'!E20="","",'Rekapitulace zakázky'!E20)</f>
        <v xml:space="preserve"> </v>
      </c>
      <c r="F26" s="38"/>
      <c r="G26" s="38"/>
      <c r="H26" s="38"/>
      <c r="I26" s="142" t="s">
        <v>27</v>
      </c>
      <c r="J26" s="133" t="str">
        <f>IF('Rekapitulace zakázky'!AN20="","",'Rekapitulace zakázky'!AN20)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33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35</v>
      </c>
      <c r="E32" s="38"/>
      <c r="F32" s="38"/>
      <c r="G32" s="38"/>
      <c r="H32" s="38"/>
      <c r="I32" s="38"/>
      <c r="J32" s="153">
        <f>ROUND(J86,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37</v>
      </c>
      <c r="G34" s="38"/>
      <c r="H34" s="38"/>
      <c r="I34" s="154" t="s">
        <v>36</v>
      </c>
      <c r="J34" s="154" t="s">
        <v>38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39</v>
      </c>
      <c r="E35" s="142" t="s">
        <v>40</v>
      </c>
      <c r="F35" s="156">
        <f>ROUND((SUM(BE86:BE107)),  2)</f>
        <v>0</v>
      </c>
      <c r="G35" s="38"/>
      <c r="H35" s="38"/>
      <c r="I35" s="157">
        <v>0.20999999999999999</v>
      </c>
      <c r="J35" s="156">
        <f>ROUND(((SUM(BE86:BE107))*I35),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41</v>
      </c>
      <c r="F36" s="156">
        <f>ROUND((SUM(BF86:BF107)),  2)</f>
        <v>0</v>
      </c>
      <c r="G36" s="38"/>
      <c r="H36" s="38"/>
      <c r="I36" s="157">
        <v>0.14999999999999999</v>
      </c>
      <c r="J36" s="156">
        <f>ROUND(((SUM(BF86:BF107))*I36),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56">
        <f>ROUND((SUM(BG86:BG107)),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43</v>
      </c>
      <c r="F38" s="156">
        <f>ROUND((SUM(BH86:BH107)),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44</v>
      </c>
      <c r="F39" s="156">
        <f>ROUND((SUM(BI86:BI107)),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45</v>
      </c>
      <c r="E41" s="160"/>
      <c r="F41" s="160"/>
      <c r="G41" s="161" t="s">
        <v>46</v>
      </c>
      <c r="H41" s="162" t="s">
        <v>47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131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zabezpečení a výstroje trati Nepomuk – Blatná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127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1365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129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02 - Upozorňovadla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20. 1. 2021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132</v>
      </c>
      <c r="D61" s="171"/>
      <c r="E61" s="171"/>
      <c r="F61" s="171"/>
      <c r="G61" s="171"/>
      <c r="H61" s="171"/>
      <c r="I61" s="171"/>
      <c r="J61" s="172" t="s">
        <v>133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67</v>
      </c>
      <c r="D63" s="40"/>
      <c r="E63" s="40"/>
      <c r="F63" s="40"/>
      <c r="G63" s="40"/>
      <c r="H63" s="40"/>
      <c r="I63" s="40"/>
      <c r="J63" s="102">
        <f>J86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134</v>
      </c>
    </row>
    <row r="64" s="9" customFormat="1" ht="24.96" customHeight="1">
      <c r="A64" s="9"/>
      <c r="B64" s="174"/>
      <c r="C64" s="175"/>
      <c r="D64" s="176" t="s">
        <v>1391</v>
      </c>
      <c r="E64" s="177"/>
      <c r="F64" s="177"/>
      <c r="G64" s="177"/>
      <c r="H64" s="177"/>
      <c r="I64" s="177"/>
      <c r="J64" s="178">
        <f>J87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139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9" t="str">
        <f>E7</f>
        <v>Oprava zabezpečení a výstroje trati Nepomuk – Blatná</v>
      </c>
      <c r="F74" s="32"/>
      <c r="G74" s="32"/>
      <c r="H74" s="32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127</v>
      </c>
      <c r="D75" s="22"/>
      <c r="E75" s="22"/>
      <c r="F75" s="22"/>
      <c r="G75" s="22"/>
      <c r="H75" s="22"/>
      <c r="I75" s="22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69" t="s">
        <v>1365</v>
      </c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129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02 - Upozorňovadla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 xml:space="preserve"> </v>
      </c>
      <c r="G80" s="40"/>
      <c r="H80" s="40"/>
      <c r="I80" s="32" t="s">
        <v>23</v>
      </c>
      <c r="J80" s="72" t="str">
        <f>IF(J14="","",J14)</f>
        <v>20. 1. 2021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E17</f>
        <v xml:space="preserve"> </v>
      </c>
      <c r="G82" s="40"/>
      <c r="H82" s="40"/>
      <c r="I82" s="32" t="s">
        <v>30</v>
      </c>
      <c r="J82" s="36" t="str">
        <f>E23</f>
        <v xml:space="preserve"> 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28</v>
      </c>
      <c r="D83" s="40"/>
      <c r="E83" s="40"/>
      <c r="F83" s="27" t="str">
        <f>IF(E20="","",E20)</f>
        <v>Vyplň údaj</v>
      </c>
      <c r="G83" s="40"/>
      <c r="H83" s="40"/>
      <c r="I83" s="32" t="s">
        <v>32</v>
      </c>
      <c r="J83" s="36" t="str">
        <f>E26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80"/>
      <c r="B85" s="181"/>
      <c r="C85" s="182" t="s">
        <v>140</v>
      </c>
      <c r="D85" s="183" t="s">
        <v>54</v>
      </c>
      <c r="E85" s="183" t="s">
        <v>50</v>
      </c>
      <c r="F85" s="183" t="s">
        <v>51</v>
      </c>
      <c r="G85" s="183" t="s">
        <v>141</v>
      </c>
      <c r="H85" s="183" t="s">
        <v>142</v>
      </c>
      <c r="I85" s="183" t="s">
        <v>143</v>
      </c>
      <c r="J85" s="183" t="s">
        <v>133</v>
      </c>
      <c r="K85" s="184" t="s">
        <v>144</v>
      </c>
      <c r="L85" s="185"/>
      <c r="M85" s="92" t="s">
        <v>19</v>
      </c>
      <c r="N85" s="93" t="s">
        <v>39</v>
      </c>
      <c r="O85" s="93" t="s">
        <v>145</v>
      </c>
      <c r="P85" s="93" t="s">
        <v>146</v>
      </c>
      <c r="Q85" s="93" t="s">
        <v>147</v>
      </c>
      <c r="R85" s="93" t="s">
        <v>148</v>
      </c>
      <c r="S85" s="93" t="s">
        <v>149</v>
      </c>
      <c r="T85" s="94" t="s">
        <v>150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38"/>
      <c r="B86" s="39"/>
      <c r="C86" s="99" t="s">
        <v>151</v>
      </c>
      <c r="D86" s="40"/>
      <c r="E86" s="40"/>
      <c r="F86" s="40"/>
      <c r="G86" s="40"/>
      <c r="H86" s="40"/>
      <c r="I86" s="40"/>
      <c r="J86" s="186">
        <f>BK86</f>
        <v>0</v>
      </c>
      <c r="K86" s="40"/>
      <c r="L86" s="44"/>
      <c r="M86" s="95"/>
      <c r="N86" s="187"/>
      <c r="O86" s="96"/>
      <c r="P86" s="188">
        <f>P87</f>
        <v>0</v>
      </c>
      <c r="Q86" s="96"/>
      <c r="R86" s="188">
        <f>R87</f>
        <v>0</v>
      </c>
      <c r="S86" s="96"/>
      <c r="T86" s="189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68</v>
      </c>
      <c r="AU86" s="17" t="s">
        <v>134</v>
      </c>
      <c r="BK86" s="190">
        <f>BK87</f>
        <v>0</v>
      </c>
    </row>
    <row r="87" s="11" customFormat="1" ht="25.92" customHeight="1">
      <c r="A87" s="11"/>
      <c r="B87" s="191"/>
      <c r="C87" s="192"/>
      <c r="D87" s="193" t="s">
        <v>68</v>
      </c>
      <c r="E87" s="194" t="s">
        <v>102</v>
      </c>
      <c r="F87" s="194" t="s">
        <v>106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SUM(P88:P107)</f>
        <v>0</v>
      </c>
      <c r="Q87" s="199"/>
      <c r="R87" s="200">
        <f>SUM(R88:R107)</f>
        <v>0</v>
      </c>
      <c r="S87" s="199"/>
      <c r="T87" s="201">
        <f>SUM(T88:T107)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2" t="s">
        <v>76</v>
      </c>
      <c r="AT87" s="203" t="s">
        <v>68</v>
      </c>
      <c r="AU87" s="203" t="s">
        <v>69</v>
      </c>
      <c r="AY87" s="202" t="s">
        <v>153</v>
      </c>
      <c r="BK87" s="204">
        <f>SUM(BK88:BK107)</f>
        <v>0</v>
      </c>
    </row>
    <row r="88" s="2" customFormat="1">
      <c r="A88" s="38"/>
      <c r="B88" s="39"/>
      <c r="C88" s="205" t="s">
        <v>76</v>
      </c>
      <c r="D88" s="205" t="s">
        <v>154</v>
      </c>
      <c r="E88" s="206" t="s">
        <v>1392</v>
      </c>
      <c r="F88" s="207" t="s">
        <v>1393</v>
      </c>
      <c r="G88" s="208" t="s">
        <v>169</v>
      </c>
      <c r="H88" s="209">
        <v>2</v>
      </c>
      <c r="I88" s="210"/>
      <c r="J88" s="211">
        <f>ROUND(I88*H88,2)</f>
        <v>0</v>
      </c>
      <c r="K88" s="207" t="s">
        <v>1369</v>
      </c>
      <c r="L88" s="212"/>
      <c r="M88" s="213" t="s">
        <v>19</v>
      </c>
      <c r="N88" s="214" t="s">
        <v>40</v>
      </c>
      <c r="O88" s="84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199</v>
      </c>
      <c r="AT88" s="217" t="s">
        <v>154</v>
      </c>
      <c r="AU88" s="217" t="s">
        <v>76</v>
      </c>
      <c r="AY88" s="17" t="s">
        <v>153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7" t="s">
        <v>76</v>
      </c>
      <c r="BK88" s="218">
        <f>ROUND(I88*H88,2)</f>
        <v>0</v>
      </c>
      <c r="BL88" s="17" t="s">
        <v>199</v>
      </c>
      <c r="BM88" s="217" t="s">
        <v>1394</v>
      </c>
    </row>
    <row r="89" s="2" customFormat="1">
      <c r="A89" s="38"/>
      <c r="B89" s="39"/>
      <c r="C89" s="40"/>
      <c r="D89" s="228" t="s">
        <v>313</v>
      </c>
      <c r="E89" s="40"/>
      <c r="F89" s="229" t="s">
        <v>1371</v>
      </c>
      <c r="G89" s="40"/>
      <c r="H89" s="40"/>
      <c r="I89" s="230"/>
      <c r="J89" s="40"/>
      <c r="K89" s="40"/>
      <c r="L89" s="44"/>
      <c r="M89" s="231"/>
      <c r="N89" s="232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313</v>
      </c>
      <c r="AU89" s="17" t="s">
        <v>76</v>
      </c>
    </row>
    <row r="90" s="2" customFormat="1">
      <c r="A90" s="38"/>
      <c r="B90" s="39"/>
      <c r="C90" s="205" t="s">
        <v>78</v>
      </c>
      <c r="D90" s="205" t="s">
        <v>154</v>
      </c>
      <c r="E90" s="206" t="s">
        <v>1395</v>
      </c>
      <c r="F90" s="207" t="s">
        <v>1396</v>
      </c>
      <c r="G90" s="208" t="s">
        <v>169</v>
      </c>
      <c r="H90" s="209">
        <v>2</v>
      </c>
      <c r="I90" s="210"/>
      <c r="J90" s="211">
        <f>ROUND(I90*H90,2)</f>
        <v>0</v>
      </c>
      <c r="K90" s="207" t="s">
        <v>1369</v>
      </c>
      <c r="L90" s="212"/>
      <c r="M90" s="213" t="s">
        <v>19</v>
      </c>
      <c r="N90" s="214" t="s">
        <v>40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199</v>
      </c>
      <c r="AT90" s="217" t="s">
        <v>154</v>
      </c>
      <c r="AU90" s="217" t="s">
        <v>76</v>
      </c>
      <c r="AY90" s="17" t="s">
        <v>153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76</v>
      </c>
      <c r="BK90" s="218">
        <f>ROUND(I90*H90,2)</f>
        <v>0</v>
      </c>
      <c r="BL90" s="17" t="s">
        <v>199</v>
      </c>
      <c r="BM90" s="217" t="s">
        <v>1397</v>
      </c>
    </row>
    <row r="91" s="2" customFormat="1">
      <c r="A91" s="38"/>
      <c r="B91" s="39"/>
      <c r="C91" s="40"/>
      <c r="D91" s="228" t="s">
        <v>313</v>
      </c>
      <c r="E91" s="40"/>
      <c r="F91" s="229" t="s">
        <v>1371</v>
      </c>
      <c r="G91" s="40"/>
      <c r="H91" s="40"/>
      <c r="I91" s="230"/>
      <c r="J91" s="40"/>
      <c r="K91" s="40"/>
      <c r="L91" s="44"/>
      <c r="M91" s="231"/>
      <c r="N91" s="232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313</v>
      </c>
      <c r="AU91" s="17" t="s">
        <v>76</v>
      </c>
    </row>
    <row r="92" s="2" customFormat="1">
      <c r="A92" s="38"/>
      <c r="B92" s="39"/>
      <c r="C92" s="205" t="s">
        <v>166</v>
      </c>
      <c r="D92" s="205" t="s">
        <v>154</v>
      </c>
      <c r="E92" s="206" t="s">
        <v>1398</v>
      </c>
      <c r="F92" s="207" t="s">
        <v>1399</v>
      </c>
      <c r="G92" s="208" t="s">
        <v>169</v>
      </c>
      <c r="H92" s="209">
        <v>2</v>
      </c>
      <c r="I92" s="210"/>
      <c r="J92" s="211">
        <f>ROUND(I92*H92,2)</f>
        <v>0</v>
      </c>
      <c r="K92" s="207" t="s">
        <v>1369</v>
      </c>
      <c r="L92" s="212"/>
      <c r="M92" s="213" t="s">
        <v>19</v>
      </c>
      <c r="N92" s="214" t="s">
        <v>40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199</v>
      </c>
      <c r="AT92" s="217" t="s">
        <v>154</v>
      </c>
      <c r="AU92" s="217" t="s">
        <v>76</v>
      </c>
      <c r="AY92" s="17" t="s">
        <v>153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76</v>
      </c>
      <c r="BK92" s="218">
        <f>ROUND(I92*H92,2)</f>
        <v>0</v>
      </c>
      <c r="BL92" s="17" t="s">
        <v>199</v>
      </c>
      <c r="BM92" s="217" t="s">
        <v>1400</v>
      </c>
    </row>
    <row r="93" s="2" customFormat="1">
      <c r="A93" s="38"/>
      <c r="B93" s="39"/>
      <c r="C93" s="40"/>
      <c r="D93" s="228" t="s">
        <v>313</v>
      </c>
      <c r="E93" s="40"/>
      <c r="F93" s="229" t="s">
        <v>1371</v>
      </c>
      <c r="G93" s="40"/>
      <c r="H93" s="40"/>
      <c r="I93" s="230"/>
      <c r="J93" s="40"/>
      <c r="K93" s="40"/>
      <c r="L93" s="44"/>
      <c r="M93" s="231"/>
      <c r="N93" s="23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313</v>
      </c>
      <c r="AU93" s="17" t="s">
        <v>76</v>
      </c>
    </row>
    <row r="94" s="2" customFormat="1">
      <c r="A94" s="38"/>
      <c r="B94" s="39"/>
      <c r="C94" s="205" t="s">
        <v>160</v>
      </c>
      <c r="D94" s="205" t="s">
        <v>154</v>
      </c>
      <c r="E94" s="206" t="s">
        <v>1401</v>
      </c>
      <c r="F94" s="207" t="s">
        <v>1402</v>
      </c>
      <c r="G94" s="208" t="s">
        <v>169</v>
      </c>
      <c r="H94" s="209">
        <v>2</v>
      </c>
      <c r="I94" s="210"/>
      <c r="J94" s="211">
        <f>ROUND(I94*H94,2)</f>
        <v>0</v>
      </c>
      <c r="K94" s="207" t="s">
        <v>1369</v>
      </c>
      <c r="L94" s="212"/>
      <c r="M94" s="213" t="s">
        <v>19</v>
      </c>
      <c r="N94" s="214" t="s">
        <v>40</v>
      </c>
      <c r="O94" s="84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199</v>
      </c>
      <c r="AT94" s="217" t="s">
        <v>154</v>
      </c>
      <c r="AU94" s="217" t="s">
        <v>76</v>
      </c>
      <c r="AY94" s="17" t="s">
        <v>153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76</v>
      </c>
      <c r="BK94" s="218">
        <f>ROUND(I94*H94,2)</f>
        <v>0</v>
      </c>
      <c r="BL94" s="17" t="s">
        <v>199</v>
      </c>
      <c r="BM94" s="217" t="s">
        <v>1403</v>
      </c>
    </row>
    <row r="95" s="2" customFormat="1">
      <c r="A95" s="38"/>
      <c r="B95" s="39"/>
      <c r="C95" s="40"/>
      <c r="D95" s="228" t="s">
        <v>313</v>
      </c>
      <c r="E95" s="40"/>
      <c r="F95" s="229" t="s">
        <v>1371</v>
      </c>
      <c r="G95" s="40"/>
      <c r="H95" s="40"/>
      <c r="I95" s="230"/>
      <c r="J95" s="40"/>
      <c r="K95" s="40"/>
      <c r="L95" s="44"/>
      <c r="M95" s="231"/>
      <c r="N95" s="232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313</v>
      </c>
      <c r="AU95" s="17" t="s">
        <v>76</v>
      </c>
    </row>
    <row r="96" s="2" customFormat="1">
      <c r="A96" s="38"/>
      <c r="B96" s="39"/>
      <c r="C96" s="205" t="s">
        <v>174</v>
      </c>
      <c r="D96" s="205" t="s">
        <v>154</v>
      </c>
      <c r="E96" s="206" t="s">
        <v>1404</v>
      </c>
      <c r="F96" s="207" t="s">
        <v>1405</v>
      </c>
      <c r="G96" s="208" t="s">
        <v>169</v>
      </c>
      <c r="H96" s="209">
        <v>2</v>
      </c>
      <c r="I96" s="210"/>
      <c r="J96" s="211">
        <f>ROUND(I96*H96,2)</f>
        <v>0</v>
      </c>
      <c r="K96" s="207" t="s">
        <v>1369</v>
      </c>
      <c r="L96" s="212"/>
      <c r="M96" s="213" t="s">
        <v>19</v>
      </c>
      <c r="N96" s="214" t="s">
        <v>40</v>
      </c>
      <c r="O96" s="8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199</v>
      </c>
      <c r="AT96" s="217" t="s">
        <v>154</v>
      </c>
      <c r="AU96" s="217" t="s">
        <v>76</v>
      </c>
      <c r="AY96" s="17" t="s">
        <v>153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76</v>
      </c>
      <c r="BK96" s="218">
        <f>ROUND(I96*H96,2)</f>
        <v>0</v>
      </c>
      <c r="BL96" s="17" t="s">
        <v>199</v>
      </c>
      <c r="BM96" s="217" t="s">
        <v>1406</v>
      </c>
    </row>
    <row r="97" s="2" customFormat="1">
      <c r="A97" s="38"/>
      <c r="B97" s="39"/>
      <c r="C97" s="40"/>
      <c r="D97" s="228" t="s">
        <v>313</v>
      </c>
      <c r="E97" s="40"/>
      <c r="F97" s="229" t="s">
        <v>1371</v>
      </c>
      <c r="G97" s="40"/>
      <c r="H97" s="40"/>
      <c r="I97" s="230"/>
      <c r="J97" s="40"/>
      <c r="K97" s="40"/>
      <c r="L97" s="44"/>
      <c r="M97" s="231"/>
      <c r="N97" s="232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313</v>
      </c>
      <c r="AU97" s="17" t="s">
        <v>76</v>
      </c>
    </row>
    <row r="98" s="2" customFormat="1">
      <c r="A98" s="38"/>
      <c r="B98" s="39"/>
      <c r="C98" s="205" t="s">
        <v>179</v>
      </c>
      <c r="D98" s="205" t="s">
        <v>154</v>
      </c>
      <c r="E98" s="206" t="s">
        <v>1407</v>
      </c>
      <c r="F98" s="207" t="s">
        <v>1408</v>
      </c>
      <c r="G98" s="208" t="s">
        <v>169</v>
      </c>
      <c r="H98" s="209">
        <v>2</v>
      </c>
      <c r="I98" s="210"/>
      <c r="J98" s="211">
        <f>ROUND(I98*H98,2)</f>
        <v>0</v>
      </c>
      <c r="K98" s="207" t="s">
        <v>1369</v>
      </c>
      <c r="L98" s="212"/>
      <c r="M98" s="213" t="s">
        <v>19</v>
      </c>
      <c r="N98" s="214" t="s">
        <v>40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199</v>
      </c>
      <c r="AT98" s="217" t="s">
        <v>154</v>
      </c>
      <c r="AU98" s="217" t="s">
        <v>76</v>
      </c>
      <c r="AY98" s="17" t="s">
        <v>153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76</v>
      </c>
      <c r="BK98" s="218">
        <f>ROUND(I98*H98,2)</f>
        <v>0</v>
      </c>
      <c r="BL98" s="17" t="s">
        <v>199</v>
      </c>
      <c r="BM98" s="217" t="s">
        <v>1409</v>
      </c>
    </row>
    <row r="99" s="2" customFormat="1">
      <c r="A99" s="38"/>
      <c r="B99" s="39"/>
      <c r="C99" s="40"/>
      <c r="D99" s="228" t="s">
        <v>313</v>
      </c>
      <c r="E99" s="40"/>
      <c r="F99" s="229" t="s">
        <v>1371</v>
      </c>
      <c r="G99" s="40"/>
      <c r="H99" s="40"/>
      <c r="I99" s="230"/>
      <c r="J99" s="40"/>
      <c r="K99" s="40"/>
      <c r="L99" s="44"/>
      <c r="M99" s="231"/>
      <c r="N99" s="232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313</v>
      </c>
      <c r="AU99" s="17" t="s">
        <v>76</v>
      </c>
    </row>
    <row r="100" s="2" customFormat="1" ht="21.75" customHeight="1">
      <c r="A100" s="38"/>
      <c r="B100" s="39"/>
      <c r="C100" s="205" t="s">
        <v>184</v>
      </c>
      <c r="D100" s="205" t="s">
        <v>154</v>
      </c>
      <c r="E100" s="206" t="s">
        <v>1410</v>
      </c>
      <c r="F100" s="207" t="s">
        <v>1411</v>
      </c>
      <c r="G100" s="208" t="s">
        <v>169</v>
      </c>
      <c r="H100" s="209">
        <v>14</v>
      </c>
      <c r="I100" s="210"/>
      <c r="J100" s="211">
        <f>ROUND(I100*H100,2)</f>
        <v>0</v>
      </c>
      <c r="K100" s="207" t="s">
        <v>1369</v>
      </c>
      <c r="L100" s="212"/>
      <c r="M100" s="213" t="s">
        <v>19</v>
      </c>
      <c r="N100" s="214" t="s">
        <v>40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177</v>
      </c>
      <c r="AT100" s="217" t="s">
        <v>154</v>
      </c>
      <c r="AU100" s="217" t="s">
        <v>76</v>
      </c>
      <c r="AY100" s="17" t="s">
        <v>153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76</v>
      </c>
      <c r="BK100" s="218">
        <f>ROUND(I100*H100,2)</f>
        <v>0</v>
      </c>
      <c r="BL100" s="17" t="s">
        <v>177</v>
      </c>
      <c r="BM100" s="217" t="s">
        <v>1412</v>
      </c>
    </row>
    <row r="101" s="2" customFormat="1">
      <c r="A101" s="38"/>
      <c r="B101" s="39"/>
      <c r="C101" s="40"/>
      <c r="D101" s="228" t="s">
        <v>313</v>
      </c>
      <c r="E101" s="40"/>
      <c r="F101" s="229" t="s">
        <v>1371</v>
      </c>
      <c r="G101" s="40"/>
      <c r="H101" s="40"/>
      <c r="I101" s="230"/>
      <c r="J101" s="40"/>
      <c r="K101" s="40"/>
      <c r="L101" s="44"/>
      <c r="M101" s="231"/>
      <c r="N101" s="232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313</v>
      </c>
      <c r="AU101" s="17" t="s">
        <v>76</v>
      </c>
    </row>
    <row r="102" s="2" customFormat="1">
      <c r="A102" s="38"/>
      <c r="B102" s="39"/>
      <c r="C102" s="205" t="s">
        <v>159</v>
      </c>
      <c r="D102" s="205" t="s">
        <v>154</v>
      </c>
      <c r="E102" s="206" t="s">
        <v>1413</v>
      </c>
      <c r="F102" s="207" t="s">
        <v>1414</v>
      </c>
      <c r="G102" s="208" t="s">
        <v>169</v>
      </c>
      <c r="H102" s="209">
        <v>28</v>
      </c>
      <c r="I102" s="210"/>
      <c r="J102" s="211">
        <f>ROUND(I102*H102,2)</f>
        <v>0</v>
      </c>
      <c r="K102" s="207" t="s">
        <v>1369</v>
      </c>
      <c r="L102" s="212"/>
      <c r="M102" s="213" t="s">
        <v>19</v>
      </c>
      <c r="N102" s="214" t="s">
        <v>40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177</v>
      </c>
      <c r="AT102" s="217" t="s">
        <v>154</v>
      </c>
      <c r="AU102" s="217" t="s">
        <v>76</v>
      </c>
      <c r="AY102" s="17" t="s">
        <v>153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76</v>
      </c>
      <c r="BK102" s="218">
        <f>ROUND(I102*H102,2)</f>
        <v>0</v>
      </c>
      <c r="BL102" s="17" t="s">
        <v>177</v>
      </c>
      <c r="BM102" s="217" t="s">
        <v>1415</v>
      </c>
    </row>
    <row r="103" s="2" customFormat="1">
      <c r="A103" s="38"/>
      <c r="B103" s="39"/>
      <c r="C103" s="40"/>
      <c r="D103" s="228" t="s">
        <v>313</v>
      </c>
      <c r="E103" s="40"/>
      <c r="F103" s="229" t="s">
        <v>1371</v>
      </c>
      <c r="G103" s="40"/>
      <c r="H103" s="40"/>
      <c r="I103" s="230"/>
      <c r="J103" s="40"/>
      <c r="K103" s="40"/>
      <c r="L103" s="44"/>
      <c r="M103" s="231"/>
      <c r="N103" s="232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313</v>
      </c>
      <c r="AU103" s="17" t="s">
        <v>76</v>
      </c>
    </row>
    <row r="104" s="2" customFormat="1" ht="21.75" customHeight="1">
      <c r="A104" s="38"/>
      <c r="B104" s="39"/>
      <c r="C104" s="205" t="s">
        <v>192</v>
      </c>
      <c r="D104" s="205" t="s">
        <v>154</v>
      </c>
      <c r="E104" s="206" t="s">
        <v>1416</v>
      </c>
      <c r="F104" s="207" t="s">
        <v>1417</v>
      </c>
      <c r="G104" s="208" t="s">
        <v>169</v>
      </c>
      <c r="H104" s="209">
        <v>2</v>
      </c>
      <c r="I104" s="210"/>
      <c r="J104" s="211">
        <f>ROUND(I104*H104,2)</f>
        <v>0</v>
      </c>
      <c r="K104" s="207" t="s">
        <v>1369</v>
      </c>
      <c r="L104" s="212"/>
      <c r="M104" s="213" t="s">
        <v>19</v>
      </c>
      <c r="N104" s="214" t="s">
        <v>40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199</v>
      </c>
      <c r="AT104" s="217" t="s">
        <v>154</v>
      </c>
      <c r="AU104" s="217" t="s">
        <v>76</v>
      </c>
      <c r="AY104" s="17" t="s">
        <v>153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76</v>
      </c>
      <c r="BK104" s="218">
        <f>ROUND(I104*H104,2)</f>
        <v>0</v>
      </c>
      <c r="BL104" s="17" t="s">
        <v>199</v>
      </c>
      <c r="BM104" s="217" t="s">
        <v>1418</v>
      </c>
    </row>
    <row r="105" s="2" customFormat="1">
      <c r="A105" s="38"/>
      <c r="B105" s="39"/>
      <c r="C105" s="40"/>
      <c r="D105" s="228" t="s">
        <v>313</v>
      </c>
      <c r="E105" s="40"/>
      <c r="F105" s="229" t="s">
        <v>1371</v>
      </c>
      <c r="G105" s="40"/>
      <c r="H105" s="40"/>
      <c r="I105" s="230"/>
      <c r="J105" s="40"/>
      <c r="K105" s="40"/>
      <c r="L105" s="44"/>
      <c r="M105" s="231"/>
      <c r="N105" s="232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313</v>
      </c>
      <c r="AU105" s="17" t="s">
        <v>76</v>
      </c>
    </row>
    <row r="106" s="2" customFormat="1">
      <c r="A106" s="38"/>
      <c r="B106" s="39"/>
      <c r="C106" s="205" t="s">
        <v>196</v>
      </c>
      <c r="D106" s="205" t="s">
        <v>154</v>
      </c>
      <c r="E106" s="206" t="s">
        <v>1419</v>
      </c>
      <c r="F106" s="207" t="s">
        <v>1420</v>
      </c>
      <c r="G106" s="208" t="s">
        <v>169</v>
      </c>
      <c r="H106" s="209">
        <v>2</v>
      </c>
      <c r="I106" s="210"/>
      <c r="J106" s="211">
        <f>ROUND(I106*H106,2)</f>
        <v>0</v>
      </c>
      <c r="K106" s="207" t="s">
        <v>1369</v>
      </c>
      <c r="L106" s="212"/>
      <c r="M106" s="213" t="s">
        <v>19</v>
      </c>
      <c r="N106" s="214" t="s">
        <v>40</v>
      </c>
      <c r="O106" s="8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177</v>
      </c>
      <c r="AT106" s="217" t="s">
        <v>154</v>
      </c>
      <c r="AU106" s="217" t="s">
        <v>76</v>
      </c>
      <c r="AY106" s="17" t="s">
        <v>153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7" t="s">
        <v>76</v>
      </c>
      <c r="BK106" s="218">
        <f>ROUND(I106*H106,2)</f>
        <v>0</v>
      </c>
      <c r="BL106" s="17" t="s">
        <v>177</v>
      </c>
      <c r="BM106" s="217" t="s">
        <v>1421</v>
      </c>
    </row>
    <row r="107" s="2" customFormat="1">
      <c r="A107" s="38"/>
      <c r="B107" s="39"/>
      <c r="C107" s="40"/>
      <c r="D107" s="228" t="s">
        <v>313</v>
      </c>
      <c r="E107" s="40"/>
      <c r="F107" s="229" t="s">
        <v>1371</v>
      </c>
      <c r="G107" s="40"/>
      <c r="H107" s="40"/>
      <c r="I107" s="230"/>
      <c r="J107" s="40"/>
      <c r="K107" s="40"/>
      <c r="L107" s="44"/>
      <c r="M107" s="238"/>
      <c r="N107" s="239"/>
      <c r="O107" s="235"/>
      <c r="P107" s="235"/>
      <c r="Q107" s="235"/>
      <c r="R107" s="235"/>
      <c r="S107" s="235"/>
      <c r="T107" s="240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313</v>
      </c>
      <c r="AU107" s="17" t="s">
        <v>76</v>
      </c>
    </row>
    <row r="108" s="2" customFormat="1" ht="6.96" customHeight="1">
      <c r="A108" s="38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44"/>
      <c r="M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</sheetData>
  <sheetProtection sheet="1" autoFilter="0" formatColumns="0" formatRows="0" objects="1" scenarios="1" spinCount="100000" saltValue="sDEIDTJ0dzyr7dOdkEaWYubwZEDO8dgCcenEKP62+uvZ9mnfPMjrqjU70Hc6xkzgYVyQSJ6Ad8ZkS3h8EhXwgg==" hashValue="mJ76z+2KrR5juuhnBhKgQ3Lk1iKOoBBYO5DX1BGfmcPg4Hxb5FiKPFEF9zMJXYbx+dB/auDYqtxRgqTYJHBcwA==" algorithmName="SHA-512" password="CC35"/>
  <autoFilter ref="C85:K1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Jelínek Petr, Ing.</dc:creator>
  <cp:lastModifiedBy>Jelínek Petr, Ing.</cp:lastModifiedBy>
  <dcterms:created xsi:type="dcterms:W3CDTF">2021-02-18T12:25:57Z</dcterms:created>
  <dcterms:modified xsi:type="dcterms:W3CDTF">2021-02-18T12:26:12Z</dcterms:modified>
</cp:coreProperties>
</file>