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 - Oprava mostu v km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Železniční svršek...'!$C$118:$K$170</definedName>
    <definedName name="_xlnm.Print_Area" localSheetId="1">'SO 01 - Železniční svršek...'!$C$4:$J$76,'SO 01 - Železniční svršek...'!$C$106:$J$170</definedName>
    <definedName name="_xlnm.Print_Titles" localSheetId="1">'SO 01 - Železniční svršek...'!$118:$118</definedName>
    <definedName name="_xlnm._FilterDatabase" localSheetId="2" hidden="1">'SO 02 - Oprava mostu v km...'!$C$131:$K$394</definedName>
    <definedName name="_xlnm.Print_Area" localSheetId="2">'SO 02 - Oprava mostu v km...'!$C$4:$J$76,'SO 02 - Oprava mostu v km...'!$C$119:$J$394</definedName>
    <definedName name="_xlnm.Print_Titles" localSheetId="2">'SO 02 - Oprava mostu v km...'!$131:$131</definedName>
    <definedName name="_xlnm._FilterDatabase" localSheetId="3" hidden="1">'VRN - Vedlejší rozpočtové...'!$C$121:$K$143</definedName>
    <definedName name="_xlnm.Print_Area" localSheetId="3">'VRN - Vedlejší rozpočtové...'!$C$4:$J$76,'VRN - Vedlejší rozpočtové...'!$C$109:$J$143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3" r="J37"/>
  <c r="J36"/>
  <c i="1" r="AY96"/>
  <c i="3" r="J35"/>
  <c i="1" r="AX96"/>
  <c i="3" r="BI393"/>
  <c r="BH393"/>
  <c r="BG393"/>
  <c r="BF393"/>
  <c r="T393"/>
  <c r="T392"/>
  <c r="T391"/>
  <c r="R393"/>
  <c r="R392"/>
  <c r="R391"/>
  <c r="P393"/>
  <c r="P392"/>
  <c r="P391"/>
  <c r="BI389"/>
  <c r="BH389"/>
  <c r="BG389"/>
  <c r="BF389"/>
  <c r="T389"/>
  <c r="T388"/>
  <c r="T387"/>
  <c r="R389"/>
  <c r="R388"/>
  <c r="R387"/>
  <c r="P389"/>
  <c r="P388"/>
  <c r="P387"/>
  <c r="BI386"/>
  <c r="BH386"/>
  <c r="BG386"/>
  <c r="BF386"/>
  <c r="T386"/>
  <c r="R386"/>
  <c r="P386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7"/>
  <c r="BH367"/>
  <c r="BG367"/>
  <c r="BF367"/>
  <c r="T367"/>
  <c r="R367"/>
  <c r="P367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T356"/>
  <c r="R357"/>
  <c r="R356"/>
  <c r="P357"/>
  <c r="P356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34"/>
  <c r="BH334"/>
  <c r="BG334"/>
  <c r="BF334"/>
  <c r="T334"/>
  <c r="R334"/>
  <c r="P334"/>
  <c r="BI326"/>
  <c r="BH326"/>
  <c r="BG326"/>
  <c r="BF326"/>
  <c r="T326"/>
  <c r="R326"/>
  <c r="P326"/>
  <c r="BI322"/>
  <c r="BH322"/>
  <c r="BG322"/>
  <c r="BF322"/>
  <c r="T322"/>
  <c r="R322"/>
  <c r="P322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4"/>
  <c r="BH304"/>
  <c r="BG304"/>
  <c r="BF304"/>
  <c r="T304"/>
  <c r="R304"/>
  <c r="P304"/>
  <c r="BI302"/>
  <c r="BH302"/>
  <c r="BG302"/>
  <c r="BF302"/>
  <c r="T302"/>
  <c r="R302"/>
  <c r="P302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6"/>
  <c r="BH136"/>
  <c r="BG136"/>
  <c r="BF136"/>
  <c r="T136"/>
  <c r="R136"/>
  <c r="P136"/>
  <c r="BI134"/>
  <c r="BH134"/>
  <c r="BG134"/>
  <c r="BF134"/>
  <c r="T134"/>
  <c r="R134"/>
  <c r="P134"/>
  <c r="F126"/>
  <c r="E124"/>
  <c r="F89"/>
  <c r="E87"/>
  <c r="J24"/>
  <c r="E24"/>
  <c r="J129"/>
  <c r="J23"/>
  <c r="J21"/>
  <c r="E21"/>
  <c r="J91"/>
  <c r="J20"/>
  <c r="J18"/>
  <c r="E18"/>
  <c r="F129"/>
  <c r="J17"/>
  <c r="J15"/>
  <c r="E15"/>
  <c r="F128"/>
  <c r="J14"/>
  <c r="J12"/>
  <c r="J89"/>
  <c r="E7"/>
  <c r="E122"/>
  <c i="2" r="J37"/>
  <c r="J36"/>
  <c i="1" r="AY95"/>
  <c i="2" r="J35"/>
  <c i="1" r="AX95"/>
  <c i="2"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109"/>
  <c i="1" r="L90"/>
  <c r="AM90"/>
  <c r="AM89"/>
  <c r="L89"/>
  <c r="AM87"/>
  <c r="L87"/>
  <c r="L85"/>
  <c r="L84"/>
  <c i="4" r="BK143"/>
  <c r="J141"/>
  <c r="J137"/>
  <c r="BK132"/>
  <c r="J129"/>
  <c r="J127"/>
  <c r="BK125"/>
  <c i="3" r="J378"/>
  <c r="BK373"/>
  <c r="J362"/>
  <c r="J357"/>
  <c r="J351"/>
  <c r="BK349"/>
  <c r="J348"/>
  <c r="J334"/>
  <c r="J322"/>
  <c r="J310"/>
  <c r="BK302"/>
  <c r="J295"/>
  <c r="J285"/>
  <c r="BK281"/>
  <c r="BK277"/>
  <c r="J275"/>
  <c r="J271"/>
  <c r="BK260"/>
  <c r="J258"/>
  <c r="J256"/>
  <c r="J254"/>
  <c r="J250"/>
  <c r="J238"/>
  <c r="BK230"/>
  <c r="J227"/>
  <c r="J218"/>
  <c r="BK216"/>
  <c r="BK210"/>
  <c r="BK201"/>
  <c r="J194"/>
  <c r="BK181"/>
  <c r="J171"/>
  <c r="J156"/>
  <c r="BK150"/>
  <c r="BK148"/>
  <c r="J146"/>
  <c r="J144"/>
  <c r="BK134"/>
  <c i="2" r="BK169"/>
  <c r="BK158"/>
  <c r="J154"/>
  <c r="BK152"/>
  <c r="J148"/>
  <c r="J142"/>
  <c r="BK136"/>
  <c r="J134"/>
  <c r="BK132"/>
  <c r="BK130"/>
  <c i="4" r="BK139"/>
  <c r="BK136"/>
  <c r="BK135"/>
  <c r="BK127"/>
  <c i="3" r="BK393"/>
  <c r="J393"/>
  <c r="BK389"/>
  <c r="J389"/>
  <c r="BK386"/>
  <c r="BK380"/>
  <c r="BK378"/>
  <c r="BK367"/>
  <c r="BK362"/>
  <c r="BK354"/>
  <c r="BK348"/>
  <c r="J347"/>
  <c r="J343"/>
  <c r="BK334"/>
  <c r="BK322"/>
  <c r="BK316"/>
  <c r="J312"/>
  <c r="BK293"/>
  <c r="J283"/>
  <c r="BK279"/>
  <c r="BK267"/>
  <c r="J264"/>
  <c r="J260"/>
  <c r="BK252"/>
  <c r="J243"/>
  <c r="BK238"/>
  <c r="BK234"/>
  <c r="J225"/>
  <c r="J222"/>
  <c r="BK205"/>
  <c r="J201"/>
  <c r="BK198"/>
  <c r="BK196"/>
  <c r="J192"/>
  <c r="J190"/>
  <c r="BK171"/>
  <c r="BK166"/>
  <c r="BK164"/>
  <c r="J154"/>
  <c r="BK146"/>
  <c i="2" r="J167"/>
  <c r="J163"/>
  <c r="BK160"/>
  <c r="J158"/>
  <c r="BK154"/>
  <c r="BK146"/>
  <c r="J144"/>
  <c r="BK142"/>
  <c r="BK140"/>
  <c r="J138"/>
  <c r="J122"/>
  <c i="4" r="BK141"/>
  <c r="J139"/>
  <c r="BK137"/>
  <c r="J136"/>
  <c r="J135"/>
  <c r="BK133"/>
  <c r="BK130"/>
  <c r="BK129"/>
  <c i="3" r="J386"/>
  <c r="BK375"/>
  <c r="J367"/>
  <c r="BK360"/>
  <c r="BK357"/>
  <c r="BK352"/>
  <c r="BK351"/>
  <c r="BK346"/>
  <c r="BK326"/>
  <c r="J316"/>
  <c r="BK312"/>
  <c r="BK304"/>
  <c r="J302"/>
  <c r="BK295"/>
  <c r="J293"/>
  <c r="J291"/>
  <c r="J287"/>
  <c r="BK283"/>
  <c r="J281"/>
  <c r="J279"/>
  <c r="J277"/>
  <c r="BK275"/>
  <c r="J273"/>
  <c r="J267"/>
  <c r="BK258"/>
  <c r="BK254"/>
  <c r="J252"/>
  <c r="BK248"/>
  <c r="J234"/>
  <c r="J230"/>
  <c r="BK227"/>
  <c r="BK222"/>
  <c r="BK218"/>
  <c r="J210"/>
  <c r="J205"/>
  <c r="J198"/>
  <c r="J196"/>
  <c r="BK194"/>
  <c r="J187"/>
  <c r="J177"/>
  <c r="J158"/>
  <c r="BK144"/>
  <c r="BK142"/>
  <c r="J136"/>
  <c r="J134"/>
  <c i="2" r="J169"/>
  <c r="BK167"/>
  <c r="BK163"/>
  <c r="J152"/>
  <c r="J150"/>
  <c r="J146"/>
  <c r="BK138"/>
  <c r="J136"/>
  <c r="BK134"/>
  <c r="J132"/>
  <c r="BK128"/>
  <c r="BK126"/>
  <c r="BK124"/>
  <c i="1" r="AS94"/>
  <c i="4" r="J143"/>
  <c r="J133"/>
  <c r="J132"/>
  <c r="J130"/>
  <c r="J125"/>
  <c i="3" r="J380"/>
  <c r="J375"/>
  <c r="J373"/>
  <c r="J360"/>
  <c r="J354"/>
  <c r="J352"/>
  <c r="J349"/>
  <c r="BK347"/>
  <c r="J346"/>
  <c r="BK343"/>
  <c r="J326"/>
  <c r="BK310"/>
  <c r="J304"/>
  <c r="BK291"/>
  <c r="BK287"/>
  <c r="BK285"/>
  <c r="BK273"/>
  <c r="BK271"/>
  <c r="BK264"/>
  <c r="BK256"/>
  <c r="BK250"/>
  <c r="J248"/>
  <c r="BK243"/>
  <c r="BK225"/>
  <c r="J216"/>
  <c r="BK192"/>
  <c r="BK190"/>
  <c r="BK187"/>
  <c r="J181"/>
  <c r="BK177"/>
  <c r="J166"/>
  <c r="J164"/>
  <c r="BK158"/>
  <c r="BK156"/>
  <c r="BK154"/>
  <c r="J150"/>
  <c r="J148"/>
  <c r="J142"/>
  <c r="BK136"/>
  <c i="2" r="J160"/>
  <c r="BK150"/>
  <c r="BK148"/>
  <c r="BK144"/>
  <c r="J140"/>
  <c r="J130"/>
  <c r="J128"/>
  <c r="J126"/>
  <c r="J124"/>
  <c r="BK122"/>
  <c l="1" r="P121"/>
  <c r="P120"/>
  <c r="P119"/>
  <c i="1" r="AU95"/>
  <c i="2" r="P162"/>
  <c i="3" r="R133"/>
  <c r="R163"/>
  <c r="T200"/>
  <c r="T189"/>
  <c r="BK224"/>
  <c r="J224"/>
  <c r="J103"/>
  <c r="R229"/>
  <c r="R345"/>
  <c r="R359"/>
  <c r="R358"/>
  <c i="2" r="R121"/>
  <c r="R120"/>
  <c r="T162"/>
  <c i="3" r="T133"/>
  <c r="T163"/>
  <c r="R200"/>
  <c r="R189"/>
  <c r="T215"/>
  <c r="T224"/>
  <c r="BK229"/>
  <c r="J229"/>
  <c r="J104"/>
  <c r="BK345"/>
  <c r="J345"/>
  <c r="J105"/>
  <c r="P359"/>
  <c r="P358"/>
  <c i="2" r="BK121"/>
  <c r="BK120"/>
  <c r="BK119"/>
  <c r="J119"/>
  <c r="J96"/>
  <c r="BK162"/>
  <c r="J162"/>
  <c r="J99"/>
  <c i="3" r="BK133"/>
  <c r="J133"/>
  <c r="J97"/>
  <c r="P163"/>
  <c r="P200"/>
  <c r="P189"/>
  <c r="P215"/>
  <c r="P224"/>
  <c r="T229"/>
  <c r="P345"/>
  <c r="BK359"/>
  <c r="J359"/>
  <c r="J108"/>
  <c i="4" r="BK124"/>
  <c r="J124"/>
  <c r="J98"/>
  <c r="P124"/>
  <c r="T124"/>
  <c r="R128"/>
  <c r="R134"/>
  <c i="2" r="T121"/>
  <c r="T120"/>
  <c r="T119"/>
  <c r="R162"/>
  <c i="3" r="P133"/>
  <c r="BK163"/>
  <c r="J163"/>
  <c r="J99"/>
  <c r="BK200"/>
  <c r="J200"/>
  <c r="J101"/>
  <c r="BK215"/>
  <c r="J215"/>
  <c r="J102"/>
  <c r="R215"/>
  <c r="R224"/>
  <c r="P229"/>
  <c r="T345"/>
  <c r="T359"/>
  <c r="T358"/>
  <c i="4" r="R124"/>
  <c r="BK128"/>
  <c r="J128"/>
  <c r="J99"/>
  <c r="P128"/>
  <c r="T128"/>
  <c r="BK134"/>
  <c r="J134"/>
  <c r="J100"/>
  <c r="P134"/>
  <c r="T134"/>
  <c r="BK140"/>
  <c r="J140"/>
  <c r="J102"/>
  <c r="P140"/>
  <c r="R140"/>
  <c r="T140"/>
  <c i="2" r="F91"/>
  <c r="J92"/>
  <c r="BE132"/>
  <c r="BE140"/>
  <c r="BE152"/>
  <c r="BE154"/>
  <c r="BE160"/>
  <c r="BE163"/>
  <c r="BE167"/>
  <c i="3" r="E85"/>
  <c r="J92"/>
  <c r="J126"/>
  <c r="BE144"/>
  <c r="BE198"/>
  <c r="BE201"/>
  <c r="BE205"/>
  <c r="BE216"/>
  <c r="BE222"/>
  <c r="BE250"/>
  <c r="BE252"/>
  <c r="BE254"/>
  <c r="BE256"/>
  <c r="BE258"/>
  <c r="BE279"/>
  <c r="BE281"/>
  <c r="BE293"/>
  <c r="BE295"/>
  <c r="BE351"/>
  <c r="BE378"/>
  <c i="4" r="J91"/>
  <c r="F119"/>
  <c r="BE127"/>
  <c r="BE137"/>
  <c r="BE141"/>
  <c i="2" r="F92"/>
  <c r="J113"/>
  <c r="J115"/>
  <c r="BE146"/>
  <c r="BE158"/>
  <c i="3" r="F91"/>
  <c r="J128"/>
  <c r="BE146"/>
  <c r="BE150"/>
  <c r="BE156"/>
  <c r="BE164"/>
  <c r="BE166"/>
  <c r="BE171"/>
  <c r="BE190"/>
  <c r="BE225"/>
  <c r="BE227"/>
  <c r="BE230"/>
  <c r="BE234"/>
  <c r="BE238"/>
  <c r="BE322"/>
  <c r="BE347"/>
  <c r="BE348"/>
  <c r="BE354"/>
  <c r="BE380"/>
  <c r="BK356"/>
  <c r="J356"/>
  <c r="J106"/>
  <c r="BK392"/>
  <c r="BK391"/>
  <c r="J391"/>
  <c r="J111"/>
  <c i="4" r="F91"/>
  <c r="BE125"/>
  <c r="BE136"/>
  <c i="2" r="BE126"/>
  <c r="BE128"/>
  <c r="BE130"/>
  <c r="BE134"/>
  <c r="BE136"/>
  <c r="BE150"/>
  <c r="BE169"/>
  <c i="3" r="BE134"/>
  <c r="BE136"/>
  <c r="BE142"/>
  <c r="BE148"/>
  <c r="BE154"/>
  <c r="BE158"/>
  <c r="BE177"/>
  <c r="BE181"/>
  <c r="BE192"/>
  <c r="BE194"/>
  <c r="BE210"/>
  <c r="BE248"/>
  <c r="BE273"/>
  <c r="BE275"/>
  <c r="BE283"/>
  <c r="BE285"/>
  <c r="BE287"/>
  <c r="BE302"/>
  <c r="BE349"/>
  <c r="BE357"/>
  <c r="BE367"/>
  <c r="BE373"/>
  <c r="BE386"/>
  <c r="BE389"/>
  <c r="BE393"/>
  <c r="BK189"/>
  <c r="J189"/>
  <c r="J100"/>
  <c i="4" r="E85"/>
  <c r="J92"/>
  <c r="J116"/>
  <c r="BE129"/>
  <c r="BE130"/>
  <c r="BE143"/>
  <c i="2" r="E85"/>
  <c r="BE122"/>
  <c r="BE124"/>
  <c r="BE138"/>
  <c r="BE142"/>
  <c r="BE144"/>
  <c r="BE148"/>
  <c i="3" r="F92"/>
  <c r="BE187"/>
  <c r="BE196"/>
  <c r="BE218"/>
  <c r="BE243"/>
  <c r="BE260"/>
  <c r="BE264"/>
  <c r="BE267"/>
  <c r="BE271"/>
  <c r="BE277"/>
  <c r="BE291"/>
  <c r="BE304"/>
  <c r="BE310"/>
  <c r="BE312"/>
  <c r="BE316"/>
  <c r="BE326"/>
  <c r="BE334"/>
  <c r="BE343"/>
  <c r="BE346"/>
  <c r="BE352"/>
  <c r="BE360"/>
  <c r="BE362"/>
  <c r="BE375"/>
  <c r="BK388"/>
  <c r="J388"/>
  <c r="J110"/>
  <c i="4" r="BE132"/>
  <c r="BE133"/>
  <c r="BE135"/>
  <c r="BE139"/>
  <c r="BK138"/>
  <c r="J138"/>
  <c r="J101"/>
  <c i="2" r="F37"/>
  <c i="1" r="BD95"/>
  <c i="3" r="F37"/>
  <c i="1" r="BD96"/>
  <c i="4" r="J34"/>
  <c i="1" r="AW97"/>
  <c i="2" r="J34"/>
  <c i="1" r="AW95"/>
  <c i="3" r="F34"/>
  <c i="1" r="BA96"/>
  <c i="3" r="F35"/>
  <c i="1" r="BB96"/>
  <c i="2" r="F36"/>
  <c i="1" r="BC95"/>
  <c i="2" r="F34"/>
  <c i="1" r="BA95"/>
  <c i="4" r="F36"/>
  <c i="1" r="BC97"/>
  <c i="4" r="F35"/>
  <c i="1" r="BB97"/>
  <c i="4" r="F34"/>
  <c i="1" r="BA97"/>
  <c i="4" r="F37"/>
  <c i="1" r="BD97"/>
  <c i="3" r="J34"/>
  <c i="1" r="AW96"/>
  <c i="2" r="F35"/>
  <c i="1" r="BB95"/>
  <c i="3" r="F36"/>
  <c i="1" r="BC96"/>
  <c i="3" l="1" r="P162"/>
  <c i="4" r="R123"/>
  <c r="R122"/>
  <c i="3" r="P132"/>
  <c i="1" r="AU96"/>
  <c i="4" r="T123"/>
  <c r="T122"/>
  <c i="3" r="T162"/>
  <c i="2" r="R119"/>
  <c i="3" r="R162"/>
  <c r="R132"/>
  <c i="4" r="P123"/>
  <c r="P122"/>
  <c i="1" r="AU97"/>
  <c i="3" r="T132"/>
  <c r="BK358"/>
  <c r="J358"/>
  <c r="J107"/>
  <c i="2" r="J120"/>
  <c r="J97"/>
  <c i="3" r="J392"/>
  <c r="J112"/>
  <c i="2" r="J121"/>
  <c r="J98"/>
  <c i="3" r="BK162"/>
  <c r="J162"/>
  <c r="J98"/>
  <c r="BK387"/>
  <c r="J387"/>
  <c r="J109"/>
  <c i="4" r="BK123"/>
  <c r="J123"/>
  <c r="J97"/>
  <c i="2" r="J33"/>
  <c i="1" r="AV95"/>
  <c r="AT95"/>
  <c i="3" r="J33"/>
  <c i="1" r="AV96"/>
  <c r="AT96"/>
  <c i="2" r="J30"/>
  <c i="1" r="AG95"/>
  <c r="AN95"/>
  <c r="BD94"/>
  <c r="W33"/>
  <c i="4" r="F33"/>
  <c i="1" r="AZ97"/>
  <c r="BA94"/>
  <c r="AW94"/>
  <c r="AK30"/>
  <c r="BC94"/>
  <c r="AY94"/>
  <c r="BB94"/>
  <c r="W31"/>
  <c i="4" r="J33"/>
  <c i="1" r="AV97"/>
  <c r="AT97"/>
  <c i="2" r="F33"/>
  <c i="1" r="AZ95"/>
  <c i="3" r="F33"/>
  <c i="1" r="AZ96"/>
  <c i="2" l="1" r="J39"/>
  <c i="3" r="BK132"/>
  <c r="J132"/>
  <c r="J96"/>
  <c i="4" r="BK122"/>
  <c r="J122"/>
  <c r="J96"/>
  <c i="1" r="AZ94"/>
  <c r="W29"/>
  <c r="AU94"/>
  <c r="W30"/>
  <c r="AX94"/>
  <c r="W32"/>
  <c l="1" r="AV94"/>
  <c r="AK29"/>
  <c i="4" r="J30"/>
  <c i="1" r="AG97"/>
  <c r="AN97"/>
  <c i="3" r="J30"/>
  <c i="1" r="AG96"/>
  <c r="AN96"/>
  <c i="3" l="1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<sst xmlns="http://schemas.openxmlformats.org/spreadsheetml/2006/main">
  <si>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</si>
  <si>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</si>
  <si>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</si>
  <si>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</si>
  <si>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</si>
  <si>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{374c4858-7a7e-4ef5-84f5-b661aba405b4}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</si>
  <si>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</si>
  <si>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</si>
  <si>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</si>
  <si>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</si>
  <si>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</si>
  <si>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</si>
  <si>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</si>
  <si>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</si>
  <si>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D19023-7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</si>
  <si>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</si>
  <si>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</si>
  <si>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63,571 Veselí nad Lužnicí - Jihlava</t>
  </si>
  <si>
    <t>KSO:</t>
  </si>
  <si>
    <t>CC-CZ:</t>
  </si>
  <si>
    <t>Místo:</t>
  </si>
  <si>
    <t xml:space="preserve"> </t>
  </si>
  <si>
    <t>Datum:</t>
  </si>
  <si>
    <t>4. 6. 2020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</si>
  <si>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</si>
  <si>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</si>
  <si>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</si>
  <si>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</si>
  <si>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</si>
  <si>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</si>
  <si>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</si>
  <si>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</si>
  <si>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</si>
  <si>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</si>
  <si>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</si>
  <si>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</si>
  <si>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</si>
  <si>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</si>
  <si>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</si>
  <si>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</si>
  <si>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</si>
  <si>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</si>
  <si>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</si>
  <si>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</si>
  <si>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</si>
  <si>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</si>
  <si>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</si>
  <si>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</si>
  <si>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</si>
  <si>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</si>
  <si>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</si>
  <si>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</si>
  <si>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</si>
  <si>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</si>
  <si>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</si>
  <si>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</si>
  <si>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</si>
  <si>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</si>
  <si>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</si>
  <si>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</si>
  <si>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</si>
  <si>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</si>
  <si>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</si>
  <si>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</si>
  <si>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</si>
  <si>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</si>
  <si>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</si>
  <si>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</si>
  <si>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</si>
  <si>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</si>
  <si>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</si>
  <si>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</si>
  <si>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</si>
  <si>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</si>
  <si>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</si>
  <si>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</si>
  <si>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</si>
  <si>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</si>
  <si>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</si>
  <si>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na mostě v km 63,571</t>
  </si>
  <si>
    <t>STA</t>
  </si>
  <si>
    <t>1</t>
  </si>
  <si>
    <t>{c49f12b4-8ba7-4110-be01-2225f3add7ef}</t>
  </si>
  <si>
    <t>2</t>
  </si>
  <si>
    <t>SO 02</t>
  </si>
  <si>
    <t>Oprava mostu v km 63,571</t>
  </si>
  <si>
    <t>{deae5f11-198e-4c82-a60d-ab150b736414}</t>
  </si>
  <si>
    <t>VRN</t>
  </si>
  <si>
    <t>Vedlejší rozpočtové náklady</t>
  </si>
  <si>
    <t>{aa524a60-7293-42c5-96ca-e298e06dfba6}</t>
  </si>
  <si>
    <t>KRYCÍ LIST SOUPISU PRACÍ</t>
  </si>
  <si>
    <t>Objekt:</t>
  </si>
  <si>
    <t>SO 01 - Železniční svršek na mostě v km 63,571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</si>
  <si>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</si>
  <si>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</si>
  <si>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</si>
  <si>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</si>
  <si>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</si>
  <si>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</si>
  <si>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</si>
  <si>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</si>
  <si>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</si>
  <si>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</si>
  <si>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</si>
  <si>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</si>
  <si>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</si>
  <si>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</si>
  <si>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</si>
  <si>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</si>
  <si>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</si>
  <si>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</si>
  <si>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</si>
  <si>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</si>
  <si>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</si>
  <si>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</si>
  <si>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</si>
  <si>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</si>
  <si>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</si>
  <si>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</si>
  <si>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</si>
  <si>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5901005010</t>
  </si>
  <si>
    <t>Měření geometrických parametrů měřícím vozíkem v koleji</t>
  </si>
  <si>
    <t>km</t>
  </si>
  <si>
    <t>4</t>
  </si>
  <si>
    <t>-310895971</t>
  </si>
  <si>
    <t>VV</t>
  </si>
  <si>
    <t>300/1000</t>
  </si>
  <si>
    <t>5905055010</t>
  </si>
  <si>
    <t>Odstranění kolejového lože odtěžením kolej</t>
  </si>
  <si>
    <t>m3</t>
  </si>
  <si>
    <t>-568350622</t>
  </si>
  <si>
    <t>1,7*30*4</t>
  </si>
  <si>
    <t>3</t>
  </si>
  <si>
    <t>5905060010</t>
  </si>
  <si>
    <t>Zřízení kolejového lože z kameniva kolej</t>
  </si>
  <si>
    <t>1802771430</t>
  </si>
  <si>
    <t>1,7*4*30</t>
  </si>
  <si>
    <t>5905100010</t>
  </si>
  <si>
    <t>Souvislá úprava profilu KL strojně v koleji otevřeného</t>
  </si>
  <si>
    <t>-1180262403</t>
  </si>
  <si>
    <t>0,300</t>
  </si>
  <si>
    <t>5905105030</t>
  </si>
  <si>
    <t>Doplnění KL kamenivem souvisle v koleji</t>
  </si>
  <si>
    <t>1916528415</t>
  </si>
  <si>
    <t>300*3,4*0,05*0,5"doplnění KL pro GPK koleje"</t>
  </si>
  <si>
    <t>6</t>
  </si>
  <si>
    <t>5906130380</t>
  </si>
  <si>
    <t>Montáž kolejového roštu v ose koleje pražce betonové vystrojené tv. S49 rozdělení "c"</t>
  </si>
  <si>
    <t>-58598073</t>
  </si>
  <si>
    <t>4*12,5/1000</t>
  </si>
  <si>
    <t>7</t>
  </si>
  <si>
    <t>5906130420</t>
  </si>
  <si>
    <t>Montáž kolejového roštu v ose koleje pražce ocelové tv. Y vystrojené tv. S49 rozdělení "l"</t>
  </si>
  <si>
    <t>-459694842</t>
  </si>
  <si>
    <t>12,45*4/1000</t>
  </si>
  <si>
    <t>8</t>
  </si>
  <si>
    <t>M</t>
  </si>
  <si>
    <t>5956134015</t>
  </si>
  <si>
    <t>Pražec ocelový tv. Y příčný vystrojené základní 49 rozevření 600</t>
  </si>
  <si>
    <t>kus</t>
  </si>
  <si>
    <t>-823060865</t>
  </si>
  <si>
    <t>"vystrojené pražce včetně svrškového materiálu- svěrky SKL 14, vrtule, klínové desky, vodící vložky"28</t>
  </si>
  <si>
    <t>9</t>
  </si>
  <si>
    <t>5956134020</t>
  </si>
  <si>
    <t>Pražec ocelový tv. Y příčný vystrojené přechodové 49 rozevření 600</t>
  </si>
  <si>
    <t>2013876766</t>
  </si>
  <si>
    <t>"vystrojené pražce včetně svrškového materiálu- svěrky SKL 14, vrtule, klínové desky, vodící vložky"8</t>
  </si>
  <si>
    <t>10</t>
  </si>
  <si>
    <t>5906140190</t>
  </si>
  <si>
    <t>Demontáž kolejového roštu (KR) koleje v ose koleje pražce betonové tv. S49 rozdělení "c"</t>
  </si>
  <si>
    <t>-948097591</t>
  </si>
  <si>
    <t>4*30/1000</t>
  </si>
  <si>
    <t>11</t>
  </si>
  <si>
    <t>5907050020</t>
  </si>
  <si>
    <t>Dělení kolejnic řezáním nebo rozbroušením tv. S49</t>
  </si>
  <si>
    <t>-1974086391</t>
  </si>
  <si>
    <t>4*4</t>
  </si>
  <si>
    <t>12</t>
  </si>
  <si>
    <t>5909010030</t>
  </si>
  <si>
    <t>Ojedinělé ruční podbití pražců nebo podpor příčných betonových</t>
  </si>
  <si>
    <t>-357068618</t>
  </si>
  <si>
    <t>4*25/0,6"podbití-ručně, na délku výkopu</t>
  </si>
  <si>
    <t>13</t>
  </si>
  <si>
    <t>5910020030</t>
  </si>
  <si>
    <t>Svařování kolejnic termitem standardní spára, plný předehřev svar sériový tv. S49</t>
  </si>
  <si>
    <t>svar</t>
  </si>
  <si>
    <t>-336766806</t>
  </si>
  <si>
    <t>14</t>
  </si>
  <si>
    <t>5910035030</t>
  </si>
  <si>
    <t>Dosažení dovolené upínací teploty v BK prodloužením kolejnicového pásu v koleji tv. S49</t>
  </si>
  <si>
    <t>-1807571133</t>
  </si>
  <si>
    <t>5910040010</t>
  </si>
  <si>
    <t>Umožnění volné dilatace kolejnic demontáž upevňovadel bez osazení kluzných podložek rozdělení pražců "c"</t>
  </si>
  <si>
    <t>m</t>
  </si>
  <si>
    <t>-688963081</t>
  </si>
  <si>
    <t>4*150</t>
  </si>
  <si>
    <t>16</t>
  </si>
  <si>
    <t>5910040110</t>
  </si>
  <si>
    <t>Umožnění volné dilatace kolejnic montáž upevňovadel bez odstranění kluzných podložek rozdělení pražců "c"</t>
  </si>
  <si>
    <t>1541284650</t>
  </si>
  <si>
    <t>17</t>
  </si>
  <si>
    <t>5955101000.1</t>
  </si>
  <si>
    <t>Kamenivo drcené štěrk frakce 31,5/63 třídy BI</t>
  </si>
  <si>
    <t>t</t>
  </si>
  <si>
    <t>1906969432</t>
  </si>
  <si>
    <t>25,5*1,8 "doplnění KL pro GPK koleje"</t>
  </si>
  <si>
    <t>204*1,8</t>
  </si>
  <si>
    <t>Součet</t>
  </si>
  <si>
    <t>18</t>
  </si>
  <si>
    <t>5958158005</t>
  </si>
  <si>
    <t xml:space="preserve">Podložka pryžová pod patu kolejnice S49  183/126/6</t>
  </si>
  <si>
    <t>226894666</t>
  </si>
  <si>
    <t>4*30/0,6*2</t>
  </si>
  <si>
    <t>19</t>
  </si>
  <si>
    <t>5957101050</t>
  </si>
  <si>
    <t>Kolejnice třídy R260 tv. 49 E1 délky 25,000 m</t>
  </si>
  <si>
    <t>8593817</t>
  </si>
  <si>
    <t>OST</t>
  </si>
  <si>
    <t>Ostatní</t>
  </si>
  <si>
    <t>20</t>
  </si>
  <si>
    <t>9902100300</t>
  </si>
  <si>
    <t>Doprava mechanizací přes 3,5 t Měrnou jednotkou je t přepravovaného materiálu. sypanin kameniva, písku, suti, dlažebních kostek, atd. do 30 km</t>
  </si>
  <si>
    <t>-1452076457</t>
  </si>
  <si>
    <t>"Odvoz kameniva"204*1,8</t>
  </si>
  <si>
    <t>"Dovoz kameniva" 413</t>
  </si>
  <si>
    <t>9903100200</t>
  </si>
  <si>
    <t>Přeprava mechanizace na místo prováděných prací o hmotnosti do 12 t do 200 km</t>
  </si>
  <si>
    <t>512</t>
  </si>
  <si>
    <t>-614605153</t>
  </si>
  <si>
    <t>"Dvoucestný bagr"1</t>
  </si>
  <si>
    <t>22</t>
  </si>
  <si>
    <t>9909000100</t>
  </si>
  <si>
    <t>Poplatek za uložení suti nebo hmot na oficiální skládku</t>
  </si>
  <si>
    <t>1797248660</t>
  </si>
  <si>
    <t>204*1,8"odstraněné KL"</t>
  </si>
  <si>
    <t>SO 02 - Oprava mostu v km 63,571</t>
  </si>
  <si>
    <t>1 - Zemní práce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</si>
  <si>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</si>
  <si>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</si>
  <si>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</si>
  <si>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</si>
  <si>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</si>
  <si>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</si>
  <si>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</si>
  <si>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</si>
  <si>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</si>
  <si>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</si>
  <si>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</si>
  <si>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</si>
  <si>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 xml:space="preserve">    N00 - Úprava kabelů SŽDC</t>
  </si>
  <si>
    <t>Zemní práce</t>
  </si>
  <si>
    <t>119001421</t>
  </si>
  <si>
    <t>Dočasné zajištění kabelů a kabelových tratí ze 3 volně ložených kabelů</t>
  </si>
  <si>
    <t>4335558</t>
  </si>
  <si>
    <t>"vyvěšení kabelů SEE, SSZT a Telematika"2*35</t>
  </si>
  <si>
    <t>131251104</t>
  </si>
  <si>
    <t>Hloubení jam nezapažených v hornině třídy těžitelnosti I, skupiny 3 objem do 500 m3 strojně</t>
  </si>
  <si>
    <t>-369124729</t>
  </si>
  <si>
    <t>"výkopy pro plovoucí desky "11*0,4*0,5*21+32+2</t>
  </si>
  <si>
    <t>"výkop pro drenáže"(0,4+1,6)*0,5*0,8*25*2</t>
  </si>
  <si>
    <t>"výkopy pro gabionové zídky" 4*1*0,75</t>
  </si>
  <si>
    <t>"výkopy pro dlažbu za křídly"( 17+14)*0,35</t>
  </si>
  <si>
    <t>162751117</t>
  </si>
  <si>
    <t>Vodorovné přemístění do 10000 m výkopku/sypaniny z horniny třídy těžitelnosti I, skupiny 1 až 3</t>
  </si>
  <si>
    <t>1120596479</t>
  </si>
  <si>
    <t>134,05</t>
  </si>
  <si>
    <t>162751119</t>
  </si>
  <si>
    <t>Příplatek k vodorovnému přemístění výkopku/sypaniny z horniny třídy těžitelnosti I, skupiny 1 až 3 ZKD 1000 m přes 10000 m</t>
  </si>
  <si>
    <t>-1020817555</t>
  </si>
  <si>
    <t>"odvoz zeminy na skládku 25km"15*134,05</t>
  </si>
  <si>
    <t>167151101</t>
  </si>
  <si>
    <t>Nakládání výkopku z hornin třídy těžitelnosti I, skupiny 1 až 3 do 100 m3</t>
  </si>
  <si>
    <t>-1329750135</t>
  </si>
  <si>
    <t>58343872</t>
  </si>
  <si>
    <t>kamenivo drcené hrubé frakce 8/16</t>
  </si>
  <si>
    <t>2004964776</t>
  </si>
  <si>
    <t>"drážní stezka"(0,91+1,75+1,67+1,68+0,98)*27*0,4*1,8</t>
  </si>
  <si>
    <t>171112221</t>
  </si>
  <si>
    <t>Uložení sypaniny z hornin nesoudržných sypkých do násypů přes 3 m3 pro spodní stavbu železnic</t>
  </si>
  <si>
    <t>-283996561</t>
  </si>
  <si>
    <t>"zásyp plovoucí desky "11*0,4*0,5*21+32+2</t>
  </si>
  <si>
    <t>"zásyp drenáže"(0,4+1,6)*0,5*0,4*25*2</t>
  </si>
  <si>
    <t>171201231</t>
  </si>
  <si>
    <t>Poplatek za uložení zeminy a kamení na recyklační skládce (skládkovné) kód odpadu 17 05 04</t>
  </si>
  <si>
    <t>1246584471</t>
  </si>
  <si>
    <t>134,05*1,8</t>
  </si>
  <si>
    <t>58344197</t>
  </si>
  <si>
    <t>štěrkodrť frakce 0/63</t>
  </si>
  <si>
    <t>-847567842</t>
  </si>
  <si>
    <t>100,2*1,8</t>
  </si>
  <si>
    <t>181252305</t>
  </si>
  <si>
    <t>Úprava pláně pro silnice a dálnice na násypech se zhutněním</t>
  </si>
  <si>
    <t>m2</t>
  </si>
  <si>
    <t>-1942486425</t>
  </si>
  <si>
    <t>"úprava pláně pod kol.lože nad plovoucí deskou"215+145</t>
  </si>
  <si>
    <t>"úprava pláně pod plovoucí desku"215+145</t>
  </si>
  <si>
    <t>Zakládání</t>
  </si>
  <si>
    <t>212795111</t>
  </si>
  <si>
    <t>Příčné odvodnění mostní opěry z plastových trub DN 160 včetně podkladního betonu, štěrkového obsypu</t>
  </si>
  <si>
    <t>546363848</t>
  </si>
  <si>
    <t>"odvodnění za opěrami včetně obsypu" 2*27,5</t>
  </si>
  <si>
    <t>213141112</t>
  </si>
  <si>
    <t>Zřízení vrstvy z geotextilie v rovině nebo ve sklonu do 1:5 š do 6 m</t>
  </si>
  <si>
    <t>-236953916</t>
  </si>
  <si>
    <t>"ochrana izolace svislá - římsy"(19,04+18,4)*0,5</t>
  </si>
  <si>
    <t>"ochrana izolace nosné konstrukce"8,165*21,5</t>
  </si>
  <si>
    <t>"ochrana izolace přechodové desky" 215+145</t>
  </si>
  <si>
    <t>69311163</t>
  </si>
  <si>
    <t>geotextilie tkaná PES 1000/100kN/m</t>
  </si>
  <si>
    <t>-1758118509</t>
  </si>
  <si>
    <t>včetně přesahů 10%</t>
  </si>
  <si>
    <t>"ochrana izolace svislá - římsy"(19,04+18,4)*0,5*1,1</t>
  </si>
  <si>
    <t>"ochrana izolace nosné konstrukce"8,165*21,5*1,1</t>
  </si>
  <si>
    <t>"ochrana izolace přechodové desky" (215+145)*1,1</t>
  </si>
  <si>
    <t>31316008</t>
  </si>
  <si>
    <t>síť výztužná svařovaná 100x100mm drát D 8mm</t>
  </si>
  <si>
    <t>976205904</t>
  </si>
  <si>
    <t>"výztuž plovoucí desky u opěry Jihlava"135,78*2*1,1</t>
  </si>
  <si>
    <t>"vyztuž plovoucí desky u opěry Veselí"199,54*2*1,1</t>
  </si>
  <si>
    <t>31316006</t>
  </si>
  <si>
    <t>síť výztužná svařovaná 100x100mm drát D 6mm</t>
  </si>
  <si>
    <t>1124169236</t>
  </si>
  <si>
    <t>"Vyztužení dlažby svařovanou sítí, včetně přesahů 10%"</t>
  </si>
  <si>
    <t>" vyztužení dlažby kolem vyústění drenáží"1*1*2*1,1</t>
  </si>
  <si>
    <t>"dlažba za křídly vpravo" 17*1,1</t>
  </si>
  <si>
    <t>"dlažba za křídly vlevo" 14*1,1</t>
  </si>
  <si>
    <t>274311124</t>
  </si>
  <si>
    <t>Základové pasy, prahy, věnce a ostruhy z betonu prostého C 12/15</t>
  </si>
  <si>
    <t>1598274571</t>
  </si>
  <si>
    <t>"základy pod gabionové zídky"1*0,5*4*0,3</t>
  </si>
  <si>
    <t>Svislé a kompletní konstrukce</t>
  </si>
  <si>
    <t>317321118</t>
  </si>
  <si>
    <t>Mostní římsy ze ŽB C 30/37</t>
  </si>
  <si>
    <t>-632032517</t>
  </si>
  <si>
    <t>"římsa na průčelí a křídlech"0,65+1,18+0,23</t>
  </si>
  <si>
    <t>317353121</t>
  </si>
  <si>
    <t>Bednění mostních říms všech tvarů - zřízení</t>
  </si>
  <si>
    <t>1806137424</t>
  </si>
  <si>
    <t>(4,6+8,15+1,61)*(0,335+0,315)</t>
  </si>
  <si>
    <t>317353221</t>
  </si>
  <si>
    <t>Bednění mostních říms všech tvarů - odstranění</t>
  </si>
  <si>
    <t>-353145407</t>
  </si>
  <si>
    <t>317361116</t>
  </si>
  <si>
    <t>Výztuž mostních říms z betonářské oceli 10 505</t>
  </si>
  <si>
    <t>1939483918</t>
  </si>
  <si>
    <t>406/1000</t>
  </si>
  <si>
    <t>327215111</t>
  </si>
  <si>
    <t>Opěrná zeď z gabionů dvouzákrutová síť s povrchovou úpravou galfan vyplněná lomovým kamenem</t>
  </si>
  <si>
    <t>1588422271</t>
  </si>
  <si>
    <t>"přechodové zídky z gabionů vpravo"1*0,5*1*4</t>
  </si>
  <si>
    <t>Vodorovné konstrukce</t>
  </si>
  <si>
    <t>421321107</t>
  </si>
  <si>
    <t>Mostní nosné konstrukce deskové přechodové ze ŽB C 25/30</t>
  </si>
  <si>
    <t>-1984163308</t>
  </si>
  <si>
    <t>"plovoucí deska u opěry Jihlava"21,9</t>
  </si>
  <si>
    <t>"plovoucí deska u opěry Veselí"32</t>
  </si>
  <si>
    <t>23</t>
  </si>
  <si>
    <t>451317112</t>
  </si>
  <si>
    <t>Podklad pod dlažbu z betonu prostého pro prostředí s mrazovými cykly C 25/30 tl přes 100 do 150 mm</t>
  </si>
  <si>
    <t>1087792928</t>
  </si>
  <si>
    <t>"dlažba kolem vyústění drenáží"1*1*2</t>
  </si>
  <si>
    <t>"dlažba za křídly vpravo" 17</t>
  </si>
  <si>
    <t>"dlažba za křídly vlevo" 14</t>
  </si>
  <si>
    <t>24</t>
  </si>
  <si>
    <t>465513157</t>
  </si>
  <si>
    <t>Dlažba svahu u opěr z upraveného lomového žulového kamene LK 20 do lože C 25/30 plochy přes 10 m2</t>
  </si>
  <si>
    <t>849058048</t>
  </si>
  <si>
    <t>Úpravy povrchů, podlahy a osazování výplní</t>
  </si>
  <si>
    <t>25</t>
  </si>
  <si>
    <t>628613221</t>
  </si>
  <si>
    <t>Protikorozní ochrana OK mostu I. tř.- základní a podkladní epoxidový, vrchní PU nátěr bez metalizace</t>
  </si>
  <si>
    <t>-2134564179</t>
  </si>
  <si>
    <t>"otryskání pískem na SA 2,5 a nátěr spodních pásnic zabetonovaných nosníků" 6,96*0,17*(27+28)</t>
  </si>
  <si>
    <t>26</t>
  </si>
  <si>
    <t>628613233</t>
  </si>
  <si>
    <t xml:space="preserve">Protikorozní ochrana OK mostu III. tř.- základní a podkladní epoxidový, vrchní PU nátěr </t>
  </si>
  <si>
    <t>103192383</t>
  </si>
  <si>
    <t>"zábradlí vpravo"(4,56+4,06+4,06+1,6)*1,1</t>
  </si>
  <si>
    <t>"zábradlí vlevo"(4,56+3,8+3,8+4,68+2)*1,1</t>
  </si>
  <si>
    <t>27</t>
  </si>
  <si>
    <t>628613611</t>
  </si>
  <si>
    <t>Žárové zinkování ponorem dílů ocelových konstrukcí mostů hmotnosti do 100 kg</t>
  </si>
  <si>
    <t>kg</t>
  </si>
  <si>
    <t>-1990214561</t>
  </si>
  <si>
    <t>"zábradlí - zinkování ponorem"866</t>
  </si>
  <si>
    <t>Trubní vedení</t>
  </si>
  <si>
    <t>28</t>
  </si>
  <si>
    <t>850361811</t>
  </si>
  <si>
    <t>Bourání stávajícího potrubí z trub litinových DN přes 150 do 250</t>
  </si>
  <si>
    <t>1256272583</t>
  </si>
  <si>
    <t>"bourání litinového potrubí u římsy vpravo" 25</t>
  </si>
  <si>
    <t>29</t>
  </si>
  <si>
    <t>894811133</t>
  </si>
  <si>
    <t>Revizní šachta z PVC typ přímý, DN 400/160 tlak 12,5 t hl od 1360 do 1730 mm</t>
  </si>
  <si>
    <t>-780241585</t>
  </si>
  <si>
    <t>Ostatní konstrukce a práce-bourání</t>
  </si>
  <si>
    <t>30</t>
  </si>
  <si>
    <t>911121211</t>
  </si>
  <si>
    <t>Výroba ocelového zábradli při opravách mostů</t>
  </si>
  <si>
    <t>1967551453</t>
  </si>
  <si>
    <t>"zábradlí vpravo"4,56+4,06+4,06+1,6</t>
  </si>
  <si>
    <t>"zábradlí vlevo"4,56+3,8+3,8+4,68+2</t>
  </si>
  <si>
    <t>31</t>
  </si>
  <si>
    <t>911121311</t>
  </si>
  <si>
    <t>Montáž ocelového zábradli při opravách mostů</t>
  </si>
  <si>
    <t>-44353966</t>
  </si>
  <si>
    <t>32</t>
  </si>
  <si>
    <t>13010430</t>
  </si>
  <si>
    <t>úhelník ocelový rovnostranný jakost 11 375 70x70x7mm</t>
  </si>
  <si>
    <t>1639172970</t>
  </si>
  <si>
    <t>"Materiál zábradlí včetně patních desek"</t>
  </si>
  <si>
    <t>"zábradlí vpravo"(113,74+103,32+103,32+100,27+62,8)/1000</t>
  </si>
  <si>
    <t>"zábradlí vlevo"(113,74+106,78+106,78+56,08)/1000</t>
  </si>
  <si>
    <t>33</t>
  </si>
  <si>
    <t>553915321R</t>
  </si>
  <si>
    <t>Výplně zábradlí z tahokovu včetně PKO</t>
  </si>
  <si>
    <t>766629846</t>
  </si>
  <si>
    <t>" výroba a montáž výplní zábradlí z tahokovu včetně PKO"</t>
  </si>
  <si>
    <t>"vpravo"51,34+42,68+42,68+22,7</t>
  </si>
  <si>
    <t>"vlevo"51,34+44,8+44,8</t>
  </si>
  <si>
    <t>34</t>
  </si>
  <si>
    <t>922571133</t>
  </si>
  <si>
    <t>Úprava drážní stezky ze štěrkopísku zhutněného tl 150 mm</t>
  </si>
  <si>
    <t>-1555981054</t>
  </si>
  <si>
    <t>"drážní stezka"(0,91+1,75+1,67+1,68+0,98)*27</t>
  </si>
  <si>
    <t>35</t>
  </si>
  <si>
    <t>931992111</t>
  </si>
  <si>
    <t>Výplň dilatačních spár z pěnového polystyrénu tl 20 mm</t>
  </si>
  <si>
    <t>-503868916</t>
  </si>
  <si>
    <t>"výplň dilatační spáry mezi NK a plovoucí deskou" (20,4+20,2)*0,15</t>
  </si>
  <si>
    <t>36</t>
  </si>
  <si>
    <t>931994106</t>
  </si>
  <si>
    <t>Těsnění dilatační spáry betonové konstrukce vnitřním těsnicím pásem</t>
  </si>
  <si>
    <t>901888046</t>
  </si>
  <si>
    <t>"výplňový profil 20mm dilatačních spar římsy"(0,35+0,45+0,35)*2</t>
  </si>
  <si>
    <t>37</t>
  </si>
  <si>
    <t>629992113</t>
  </si>
  <si>
    <t>Zatmelení spar mezi mostními prefabrikáty š do 30 mm PUR tmelem včetně výplně PUR pěnou</t>
  </si>
  <si>
    <t>2044926899</t>
  </si>
  <si>
    <t>"zatmelení dilatačních spar římsy"(0,35+0,45+0,35)*2</t>
  </si>
  <si>
    <t>38</t>
  </si>
  <si>
    <t>931994172</t>
  </si>
  <si>
    <t>Těsnění dilatační spáry betonové konstrukce bitumenovým a asfaltovým izolačním pásem š do 500 mm</t>
  </si>
  <si>
    <t>1520797216</t>
  </si>
  <si>
    <t>"ochrana těsnění dilatační spáry mezi NK a plovoucí deskou plnoplošně nataveným modifikovaným asfaltovým pásem šířky 0,4m" 20,5+20,5</t>
  </si>
  <si>
    <t>39</t>
  </si>
  <si>
    <t>936942211</t>
  </si>
  <si>
    <t>Zhotovení tabulky s letopočtem opravy mostu vložením šablony do bednění</t>
  </si>
  <si>
    <t>-853720799</t>
  </si>
  <si>
    <t>40</t>
  </si>
  <si>
    <t>941111111</t>
  </si>
  <si>
    <t>Montáž lešení řadového trubkového lehkého s podlahami zatížení do 200 kg/m2 š do 0,9 m v do 10 m</t>
  </si>
  <si>
    <t>-782298066</t>
  </si>
  <si>
    <t>"průčelná zdivo a křídla vpravo"5,5*5*0,5+5*7+9*5*0,5</t>
  </si>
  <si>
    <t>"průčelní zdivo a křídla vlevo" 5*5*0,5+7*5+4,8*5+2*5*0,5+5*5*0,5</t>
  </si>
  <si>
    <t>41</t>
  </si>
  <si>
    <t>941111211</t>
  </si>
  <si>
    <t>Příplatek k lešení řadovému trubkovému lehkému s podlahami š 0,9 m v 10 m za první a ZKD den použití</t>
  </si>
  <si>
    <t>-1295639461</t>
  </si>
  <si>
    <t>157,75*20</t>
  </si>
  <si>
    <t>42</t>
  </si>
  <si>
    <t>941111811</t>
  </si>
  <si>
    <t>Demontáž lešení řadového trubkového lehkého s podlahami zatížení do 200 kg/m2 š do 0,9 m v do 10 m</t>
  </si>
  <si>
    <t>1690364770</t>
  </si>
  <si>
    <t>"průčelná zdivo křídla vpravo"5,5*5*0,5+5*7+8*5*0,5</t>
  </si>
  <si>
    <t>43</t>
  </si>
  <si>
    <t>943221111</t>
  </si>
  <si>
    <t>Montáž lešení prostorového rámového těžkého s podlahami zatížení tř. 4 do 300 kg/m2 v do 10 m</t>
  </si>
  <si>
    <t>-30923849</t>
  </si>
  <si>
    <t>"prostorové lešení v mostním otvoru"21,5*7*4</t>
  </si>
  <si>
    <t>44</t>
  </si>
  <si>
    <t>943221211</t>
  </si>
  <si>
    <t>Příplatek k lešení prostorovému rámovému těžkému s podlahami tř.4 v 10 m za první a ZKD den použití</t>
  </si>
  <si>
    <t>790658824</t>
  </si>
  <si>
    <t>40*602</t>
  </si>
  <si>
    <t>45</t>
  </si>
  <si>
    <t>943221811</t>
  </si>
  <si>
    <t>Demontáž lešení prostorového rámového těžkého s podlahami zatížení tř. 4 do 300 kg/m2 v do 10 m</t>
  </si>
  <si>
    <t>206697167</t>
  </si>
  <si>
    <t>46</t>
  </si>
  <si>
    <t>946231111</t>
  </si>
  <si>
    <t>Montáž zavěšeného lešení pod bednění mostních říms s vyložením do 0,9 m</t>
  </si>
  <si>
    <t>-782322097</t>
  </si>
  <si>
    <t>4,6+8,15+1,61</t>
  </si>
  <si>
    <t>47</t>
  </si>
  <si>
    <t>946231121</t>
  </si>
  <si>
    <t>Demontáž zavěšeného lešení podpěrného pod bednění mostní římsy</t>
  </si>
  <si>
    <t>-1720880161</t>
  </si>
  <si>
    <t>48</t>
  </si>
  <si>
    <t>962051111</t>
  </si>
  <si>
    <t>Bourání mostních zdí a pilířů z ŽB</t>
  </si>
  <si>
    <t>1883142237</t>
  </si>
  <si>
    <t>"vybourání stávající římsy vpravo"0,5*0,3*14,4</t>
  </si>
  <si>
    <t>49</t>
  </si>
  <si>
    <t>965045113</t>
  </si>
  <si>
    <t>Bourání potěrů cementových nebo pískocementových tl do 50 mm pl přes 4 m2</t>
  </si>
  <si>
    <t>-327941043</t>
  </si>
  <si>
    <t>"odbourání ochranné vrstvy stávající izolace nosné konstrukce"8,2*21,5</t>
  </si>
  <si>
    <t>50</t>
  </si>
  <si>
    <t>966008213</t>
  </si>
  <si>
    <t>Bourání odvodňovacího žlabu z betonových příkopových tvárnic š do 1 200 mm</t>
  </si>
  <si>
    <t>610666329</t>
  </si>
  <si>
    <t>"vybourání žlabu pro sdělovací kabely u římsy vpravo"25</t>
  </si>
  <si>
    <t>51</t>
  </si>
  <si>
    <t>966075141</t>
  </si>
  <si>
    <t>Odstranění kovového zábradlí vcelku</t>
  </si>
  <si>
    <t>-2099157435</t>
  </si>
  <si>
    <t>"zábradlí vpravo"4,54+7,45+4,77+2,28</t>
  </si>
  <si>
    <t>"zábradlí vlevo"14,4</t>
  </si>
  <si>
    <t>52</t>
  </si>
  <si>
    <t>985111221</t>
  </si>
  <si>
    <t>Odsekání betonu líce kleneb a podhledů tl do 80 mm</t>
  </si>
  <si>
    <t>466466150</t>
  </si>
  <si>
    <t>"otlučení vyztužených cementových omítek podhledu nosné konstrukce"21,435*6,965</t>
  </si>
  <si>
    <t>53</t>
  </si>
  <si>
    <t>985121101</t>
  </si>
  <si>
    <t>Tryskání degradovaného betonu stěn a rubu kleneb sušeným pískem</t>
  </si>
  <si>
    <t>909105681</t>
  </si>
  <si>
    <t>"otryskání nosné konstrukce a plovoucí desky před provedením pečetící vrstvy"8,2*21,5+215+145</t>
  </si>
  <si>
    <t>54</t>
  </si>
  <si>
    <t>985121122</t>
  </si>
  <si>
    <t>Tryskání degradovaného betonu stěn a rubu kleneb vodou pod tlakem do 1250 barů</t>
  </si>
  <si>
    <t>1874756530</t>
  </si>
  <si>
    <t>"průčelní zdivo a křídla vpravo"5,25*4,75*0,5+7*0,8+4,75*2*0,5+4,8*9*0,5</t>
  </si>
  <si>
    <t>"průčelní zdivo a křídla vlevo" 5,4*4,4*0,5+7*0,8+4,4*4,8+4,4*1,8*0,5+5,1*4,6*0,5</t>
  </si>
  <si>
    <t>"římsa vlevo"(4,54+7,45+4,77+2,3)*(0,32+0,1+0,46+0,32)</t>
  </si>
  <si>
    <t>"opěry"3,95*21,435*2</t>
  </si>
  <si>
    <t>"rub nosné konstrukce po odstranění izolace"8,2*21,7</t>
  </si>
  <si>
    <t>55</t>
  </si>
  <si>
    <t>985121222</t>
  </si>
  <si>
    <t>Tryskání degradovaného betonu líce kleneb vodou pod tlakem do 1250 barů</t>
  </si>
  <si>
    <t>1841911295</t>
  </si>
  <si>
    <t>"otryskání podhledu nosné konstrukce"149,295</t>
  </si>
  <si>
    <t>56</t>
  </si>
  <si>
    <t>985311113</t>
  </si>
  <si>
    <t>Reprofilace stěn cementovými sanačními maltami tl 30 mm</t>
  </si>
  <si>
    <t>1023324985</t>
  </si>
  <si>
    <t>57</t>
  </si>
  <si>
    <t>985311212</t>
  </si>
  <si>
    <t>Reprofilace líce kleneb a podhledů cementovými sanačními maltami tl 20 mm</t>
  </si>
  <si>
    <t>-196110981</t>
  </si>
  <si>
    <t>"sanace povrchu rubu nosné konstrukce před stříkanou izolace - předpoklad 50%"8,2*21,5*0,50</t>
  </si>
  <si>
    <t>58</t>
  </si>
  <si>
    <t>985311213</t>
  </si>
  <si>
    <t>Reprofilace líce kleneb a podhledů cementovými sanačními maltami tl 30 mm</t>
  </si>
  <si>
    <t>1531454574</t>
  </si>
  <si>
    <t>"podhled nosné konstrukce"149,295</t>
  </si>
  <si>
    <t>"odečet dolních pásnic zabetonovaných nosníků"7*0,17*(28+27)*-1</t>
  </si>
  <si>
    <t>59</t>
  </si>
  <si>
    <t>985312111</t>
  </si>
  <si>
    <t>Stěrka k vyrovnání betonových ploch stěn tl 2 mm</t>
  </si>
  <si>
    <t>-1717372225</t>
  </si>
  <si>
    <t>60</t>
  </si>
  <si>
    <t>985312121</t>
  </si>
  <si>
    <t>Stěrka k vyrovnání betonových ploch líce kleneb a podhledů tl 2 mm</t>
  </si>
  <si>
    <t>879846621</t>
  </si>
  <si>
    <t>61</t>
  </si>
  <si>
    <t>985323111</t>
  </si>
  <si>
    <t>Spojovací můstek reprofilovaného betonu na cementové bázi tl 1 mm</t>
  </si>
  <si>
    <t>-2056129504</t>
  </si>
  <si>
    <t>62</t>
  </si>
  <si>
    <t>985324111</t>
  </si>
  <si>
    <t>Impregnační nátěr betonu dvojnásobný (OS-A)</t>
  </si>
  <si>
    <t>629621251</t>
  </si>
  <si>
    <t>sjednocující nátěr s impregnační funkcí</t>
  </si>
  <si>
    <t>63</t>
  </si>
  <si>
    <t>985331114</t>
  </si>
  <si>
    <t>Dodatečné vlepování betonářské výztuže D 14 mm do cementové aktivované malty včetně vyvrtání otvoru</t>
  </si>
  <si>
    <t>1417940800</t>
  </si>
  <si>
    <t xml:space="preserve">"vrty pro spřahující trny říms na průčelním (poprsním) zdivu, uvažována hloubka vrtu 0,260 m  - 94ks" 94*0,26</t>
  </si>
  <si>
    <t>997</t>
  </si>
  <si>
    <t>Přesun sutě</t>
  </si>
  <si>
    <t>64</t>
  </si>
  <si>
    <t>997211111</t>
  </si>
  <si>
    <t>Svislá doprava suti na v 3,5 m</t>
  </si>
  <si>
    <t>167099044</t>
  </si>
  <si>
    <t>65</t>
  </si>
  <si>
    <t>997211119</t>
  </si>
  <si>
    <t>Příplatek ZKD 3,5 m výšky u svislé dopravy suti</t>
  </si>
  <si>
    <t>1660771355</t>
  </si>
  <si>
    <t>66</t>
  </si>
  <si>
    <t>997211511</t>
  </si>
  <si>
    <t>Vodorovná doprava suti po suchu na vzdálenost do 1 km</t>
  </si>
  <si>
    <t>-1806643456</t>
  </si>
  <si>
    <t>67</t>
  </si>
  <si>
    <t>997211519</t>
  </si>
  <si>
    <t>Příplatek ZKD 1 km u vodorovné dopravy suti</t>
  </si>
  <si>
    <t>-1685312207</t>
  </si>
  <si>
    <t>"Odvoz 25km na skládku"25*192,575</t>
  </si>
  <si>
    <t>68</t>
  </si>
  <si>
    <t>997211611</t>
  </si>
  <si>
    <t>Nakládání suti na dopravní prostředky pro vodorovnou dopravu</t>
  </si>
  <si>
    <t>1755348048</t>
  </si>
  <si>
    <t>69</t>
  </si>
  <si>
    <t>997221645</t>
  </si>
  <si>
    <t>Poplatek za uložení na skládce (skládkovné) odpadu asfaltového bez dehtu kód odpadu 17 03 02</t>
  </si>
  <si>
    <t>-177824235</t>
  </si>
  <si>
    <t>"odstraněná původní izolace"21,75*8,2*0,03*1,5</t>
  </si>
  <si>
    <t>70</t>
  </si>
  <si>
    <t>997221873</t>
  </si>
  <si>
    <t>Poplatek za uložení stavebního odpadu na recyklační skládce (skládkovné) zeminy a kamení zatříděného do Katalogu odpadů pod kódem 17 05 04</t>
  </si>
  <si>
    <t>-684473783</t>
  </si>
  <si>
    <t>192,575</t>
  </si>
  <si>
    <t>998</t>
  </si>
  <si>
    <t>Přesun hmot</t>
  </si>
  <si>
    <t>71</t>
  </si>
  <si>
    <t>998212111</t>
  </si>
  <si>
    <t>Přesun hmot pro mosty zděné, monolitické betonové nebo ocelové v do 20 m</t>
  </si>
  <si>
    <t>1500107159</t>
  </si>
  <si>
    <t>PSV</t>
  </si>
  <si>
    <t>Práce a dodávky PSV</t>
  </si>
  <si>
    <t>711</t>
  </si>
  <si>
    <t>Izolace proti vodě, vlhkosti a plynům</t>
  </si>
  <si>
    <t>72</t>
  </si>
  <si>
    <t>711131811</t>
  </si>
  <si>
    <t>Odstranění izolace proti zemní vlhkosti vodorovné</t>
  </si>
  <si>
    <t>-1276370669</t>
  </si>
  <si>
    <t>"odstranění stávající izolace nosné konstrukce"8,165*21,5</t>
  </si>
  <si>
    <t>73</t>
  </si>
  <si>
    <t>711381020R</t>
  </si>
  <si>
    <t>Stříkaná bezešvá izolace mostních konstrukcí</t>
  </si>
  <si>
    <t>-1163067089</t>
  </si>
  <si>
    <t>"izolace svislá - římsy"(19,04+18,4)*0,5</t>
  </si>
  <si>
    <t>"izolace nosné konstrukce"8,165*21,5</t>
  </si>
  <si>
    <t>"izolace přechodové desky" 215+145</t>
  </si>
  <si>
    <t>74</t>
  </si>
  <si>
    <t>711381021</t>
  </si>
  <si>
    <t>Provedení hydroizolace železničních mostovek pryskyřicemi nátěrem penetračním</t>
  </si>
  <si>
    <t>1520681860</t>
  </si>
  <si>
    <t>"pečetící vrstva před stříkanou izolací"</t>
  </si>
  <si>
    <t>75</t>
  </si>
  <si>
    <t>23521580</t>
  </si>
  <si>
    <t>pryskyřice epoxidová penetrační bezrozpouštědlová</t>
  </si>
  <si>
    <t>2127420709</t>
  </si>
  <si>
    <t>3658,526*0,0909 'Přepočtené koeficientem množství</t>
  </si>
  <si>
    <t>76</t>
  </si>
  <si>
    <t>711491177</t>
  </si>
  <si>
    <t>Připevnění vodorovné izolace proti tlakové vodě nerezovou lištou</t>
  </si>
  <si>
    <t>713656116</t>
  </si>
  <si>
    <t>"připevnění geotextilie pod římsu"</t>
  </si>
  <si>
    <t>19,04+18,4</t>
  </si>
  <si>
    <t>77</t>
  </si>
  <si>
    <t>711723141</t>
  </si>
  <si>
    <t>Izolace proti vodě provedení detailů spár 20 x 30mm za horka tmelem</t>
  </si>
  <si>
    <t>310193069</t>
  </si>
  <si>
    <t>"zatmelení asf.tmelem dilatační spáry mezi NK a plov.deskou" (20,3+20,2)*2</t>
  </si>
  <si>
    <t>78</t>
  </si>
  <si>
    <t>715189004</t>
  </si>
  <si>
    <t>Příplatek k provedení izolace proti chemickým vlivům za zdrsnění izolace</t>
  </si>
  <si>
    <t>-1136980939</t>
  </si>
  <si>
    <t>"posyp vysušeným křemenným pískem velikosti zrna 0,3-0,8 až 0,6-1,2"</t>
  </si>
  <si>
    <t>79</t>
  </si>
  <si>
    <t>998711101</t>
  </si>
  <si>
    <t>Přesun hmot tonážní pro izolace proti vodě, vlhkosti a plynům v objektech výšky do 6 m</t>
  </si>
  <si>
    <t>-2116512700</t>
  </si>
  <si>
    <t>Práce a dodávky M</t>
  </si>
  <si>
    <t>46-M</t>
  </si>
  <si>
    <t>Zemní práce při extr.mont.pracích</t>
  </si>
  <si>
    <t>80</t>
  </si>
  <si>
    <t>460010023</t>
  </si>
  <si>
    <t>Vytyčení trasy vedení kabelového podzemního v terénu volném</t>
  </si>
  <si>
    <t>-597282464</t>
  </si>
  <si>
    <t>"Vytyčení polohy kabelů SSZT Jihlava" 0,1</t>
  </si>
  <si>
    <t>N00</t>
  </si>
  <si>
    <t>Úprava kabelů SŽDC</t>
  </si>
  <si>
    <t>81</t>
  </si>
  <si>
    <t>OST3</t>
  </si>
  <si>
    <t>Úprava kabelů SSZT včetně jejich uložení do kabelových chrániček, D+M</t>
  </si>
  <si>
    <t>kpl</t>
  </si>
  <si>
    <t>-794310309</t>
  </si>
  <si>
    <t>"Úprava kabelů SSZT podél římsy vlevo i vpravo včetně jejich uložení do kabelových chrániček, D+M"1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</si>
  <si>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</si>
  <si>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</si>
  <si>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</si>
  <si>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</si>
  <si>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</si>
  <si>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</si>
  <si>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</si>
  <si>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</si>
  <si>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</si>
  <si>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</si>
  <si>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1024</t>
  </si>
  <si>
    <t>1267863460</t>
  </si>
  <si>
    <t>"Geom. zaměření skutečného stavu"1</t>
  </si>
  <si>
    <t>013254000</t>
  </si>
  <si>
    <t>Dokumentace skutečného provedení stavby</t>
  </si>
  <si>
    <t>-1660912691</t>
  </si>
  <si>
    <t>VRN3</t>
  </si>
  <si>
    <t>Zařízení staveniště</t>
  </si>
  <si>
    <t>030001000</t>
  </si>
  <si>
    <t>-239232126</t>
  </si>
  <si>
    <t>032403000</t>
  </si>
  <si>
    <t>Provizorní komunikace</t>
  </si>
  <si>
    <t>2097121082</t>
  </si>
  <si>
    <t>"Úprava příjezdové komunikace"1</t>
  </si>
  <si>
    <t>032503000</t>
  </si>
  <si>
    <t>Skládky na staveništi</t>
  </si>
  <si>
    <t>1610932544</t>
  </si>
  <si>
    <t>035002000</t>
  </si>
  <si>
    <t>Pronájmy ploch, objektů</t>
  </si>
  <si>
    <t>-1112321227</t>
  </si>
  <si>
    <t>VRN4</t>
  </si>
  <si>
    <t>Inženýrská činnost</t>
  </si>
  <si>
    <t>041103000</t>
  </si>
  <si>
    <t>Autorský dozor projektanta</t>
  </si>
  <si>
    <t>hod</t>
  </si>
  <si>
    <t>-1486836046</t>
  </si>
  <si>
    <t>043114000</t>
  </si>
  <si>
    <t>Zkoušky tlakové</t>
  </si>
  <si>
    <t>-1741321107</t>
  </si>
  <si>
    <t>043194000</t>
  </si>
  <si>
    <t>Ostatní zkoušky</t>
  </si>
  <si>
    <t>-1320912658</t>
  </si>
  <si>
    <t>VRN6</t>
  </si>
  <si>
    <t>Územní vlivy</t>
  </si>
  <si>
    <t>065002000</t>
  </si>
  <si>
    <t>Mimostaveništní doprava materiálů</t>
  </si>
  <si>
    <t>966559462</t>
  </si>
  <si>
    <t>VRN7</t>
  </si>
  <si>
    <t>Provozní vlivy</t>
  </si>
  <si>
    <t>072002000</t>
  </si>
  <si>
    <t>Silniční provoz</t>
  </si>
  <si>
    <t>-1868095752</t>
  </si>
  <si>
    <t>"částečné uzavírky pod mostem a úplná uzavírka pod mostem "1</t>
  </si>
  <si>
    <t>074002000</t>
  </si>
  <si>
    <t>Železniční a městský kolejový provoz</t>
  </si>
  <si>
    <t>-756927830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</si>
</sst>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D19023-7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63,571 Veselí nad Lužnicí - Jihlava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4. 6. 2020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Železniční svršek...'!J30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Železniční svršek...'!P119</f>
        <v>0</v>
      </c>
      <c r="AV95" s="128">
        <f>'SO 01 - Železniční svršek...'!J33</f>
        <v>0</v>
      </c>
      <c r="AW95" s="128">
        <f>'SO 01 - Železniční svršek...'!J34</f>
        <v>0</v>
      </c>
      <c r="AX95" s="128">
        <f>'SO 01 - Železniční svršek...'!J35</f>
        <v>0</v>
      </c>
      <c r="AY95" s="128">
        <f>'SO 01 - Železniční svršek...'!J36</f>
        <v>0</v>
      </c>
      <c r="AZ95" s="128">
        <f>'SO 01 - Železniční svršek...'!F33</f>
        <v>0</v>
      </c>
      <c r="BA95" s="128">
        <f>'SO 01 - Železniční svršek...'!F34</f>
        <v>0</v>
      </c>
      <c r="BB95" s="128">
        <f>'SO 01 - Železniční svršek...'!F35</f>
        <v>0</v>
      </c>
      <c r="BC95" s="128">
        <f>'SO 01 - Železniční svršek...'!F36</f>
        <v>0</v>
      </c>
      <c r="BD95" s="130">
        <f>'SO 01 - Železniční svršek...'!F37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mostu v km...'!J30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Oprava mostu v km...'!P132</f>
        <v>0</v>
      </c>
      <c r="AV96" s="128">
        <f>'SO 02 - Oprava mostu v km...'!J33</f>
        <v>0</v>
      </c>
      <c r="AW96" s="128">
        <f>'SO 02 - Oprava mostu v km...'!J34</f>
        <v>0</v>
      </c>
      <c r="AX96" s="128">
        <f>'SO 02 - Oprava mostu v km...'!J35</f>
        <v>0</v>
      </c>
      <c r="AY96" s="128">
        <f>'SO 02 - Oprava mostu v km...'!J36</f>
        <v>0</v>
      </c>
      <c r="AZ96" s="128">
        <f>'SO 02 - Oprava mostu v km...'!F33</f>
        <v>0</v>
      </c>
      <c r="BA96" s="128">
        <f>'SO 02 - Oprava mostu v km...'!F34</f>
        <v>0</v>
      </c>
      <c r="BB96" s="128">
        <f>'SO 02 - Oprava mostu v km...'!F35</f>
        <v>0</v>
      </c>
      <c r="BC96" s="128">
        <f>'SO 02 - Oprava mostu v km...'!F36</f>
        <v>0</v>
      </c>
      <c r="BD96" s="130">
        <f>'SO 02 - Oprava mostu v km...'!F37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'VRN - Vedlejší rozpočtové...'!P122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KSXZoYIPG7aFk1ThiAjpRzxcKVIq8QeyNM7sTaKBMRAk+sq3k1n8V4Tm7ZdMgMSu2kNLPiM2is+j2Op4OAf7QQ==" hashValue="jA+wzLAxysbu7mLx9rxg/b5KWOJC4tmQ90KOPfmQgJ00sykZ4SM10P0wJpEr2OGSjvZRPIjhn338gH5adfD7T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Železniční svršek...'!C2" display="/"/>
    <hyperlink ref="A96" location="'SO 02 - Oprava mostu v km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63,571 Veselí nad Lužnicí - Jihlava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ROUND((SUM(BE119:BE170)),  2)</f>
        <v>0</v>
      </c>
      <c r="G33" s="38"/>
      <c r="H33" s="38"/>
      <c r="I33" s="155">
        <v>0.20999999999999999</v>
      </c>
      <c r="J33" s="154">
        <f>ROUND(((SUM(BE119:BE170))*I33),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ROUND((SUM(BF119:BF170)),  2)</f>
        <v>0</v>
      </c>
      <c r="G34" s="38"/>
      <c r="H34" s="38"/>
      <c r="I34" s="155">
        <v>0.14999999999999999</v>
      </c>
      <c r="J34" s="154">
        <f>ROUND(((SUM(BF119:BF170))*I34),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mostu v km 63,571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Železniční svršek na mostě v km 63,571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100</v>
      </c>
      <c r="E99" s="182"/>
      <c r="F99" s="182"/>
      <c r="G99" s="182"/>
      <c r="H99" s="182"/>
      <c r="I99" s="182"/>
      <c r="J99" s="183">
        <f>J162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101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mostu v km 63,571 Veselí nad Lužnicí - Jihlava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01 - Železniční svršek na mostě v km 63,571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4. 6. 2020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102</v>
      </c>
      <c r="D118" s="194" t="s">
        <v>58</v>
      </c>
      <c r="E118" s="194" t="s">
        <v>54</v>
      </c>
      <c r="F118" s="194" t="s">
        <v>55</v>
      </c>
      <c r="G118" s="194" t="s">
        <v>103</v>
      </c>
      <c r="H118" s="194" t="s">
        <v>104</v>
      </c>
      <c r="I118" s="194" t="s">
        <v>105</v>
      </c>
      <c r="J118" s="195" t="s">
        <v>95</v>
      </c>
      <c r="K118" s="196" t="s">
        <v>106</v>
      </c>
      <c r="L118" s="197"/>
      <c r="M118" s="100" t="s">
        <v>1</v>
      </c>
      <c r="N118" s="101" t="s">
        <v>37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P120+P162</f>
        <v>0</v>
      </c>
      <c r="Q119" s="104"/>
      <c r="R119" s="200">
        <f>R120+R162</f>
        <v>423.25900000000007</v>
      </c>
      <c r="S119" s="104"/>
      <c r="T119" s="201">
        <f>T120+T162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97</v>
      </c>
      <c r="BK119" s="202">
        <f>BK120+BK162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114</v>
      </c>
      <c r="F120" s="206" t="s">
        <v>115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423.25900000000007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81</v>
      </c>
      <c r="AT120" s="215" t="s">
        <v>72</v>
      </c>
      <c r="AU120" s="215" t="s">
        <v>73</v>
      </c>
      <c r="AY120" s="214" t="s">
        <v>116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117</v>
      </c>
      <c r="F121" s="217" t="s">
        <v>118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SUM(P122:P161)</f>
        <v>0</v>
      </c>
      <c r="Q121" s="211"/>
      <c r="R121" s="212">
        <f>SUM(R122:R161)</f>
        <v>423.25900000000007</v>
      </c>
      <c r="S121" s="211"/>
      <c r="T121" s="213">
        <f>SUM(T122:T161)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81</v>
      </c>
      <c r="AY121" s="214" t="s">
        <v>116</v>
      </c>
      <c r="BK121" s="216">
        <f>SUM(BK122:BK161)</f>
        <v>0</v>
      </c>
    </row>
    <row r="122" s="2" customFormat="1" ht="21.75" customHeight="1">
      <c r="A122" s="38"/>
      <c r="B122" s="39"/>
      <c r="C122" s="219" t="s">
        <v>81</v>
      </c>
      <c r="D122" s="219" t="s">
        <v>119</v>
      </c>
      <c r="E122" s="220" t="s">
        <v>120</v>
      </c>
      <c r="F122" s="221" t="s">
        <v>121</v>
      </c>
      <c r="G122" s="222" t="s">
        <v>122</v>
      </c>
      <c r="H122" s="223">
        <v>0.29999999999999999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38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123</v>
      </c>
      <c r="AT122" s="231" t="s">
        <v>119</v>
      </c>
      <c r="AU122" s="231" t="s">
        <v>83</v>
      </c>
      <c r="AY122" s="17" t="s">
        <v>116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81</v>
      </c>
      <c r="BK122" s="232">
        <f>ROUND(I122*H122,2)</f>
        <v>0</v>
      </c>
      <c r="BL122" s="17" t="s">
        <v>123</v>
      </c>
      <c r="BM122" s="231" t="s">
        <v>124</v>
      </c>
    </row>
    <row r="123" s="13" customFormat="1">
      <c r="A123" s="13"/>
      <c r="B123" s="233"/>
      <c r="C123" s="234"/>
      <c r="D123" s="235" t="s">
        <v>125</v>
      </c>
      <c r="E123" s="236" t="s">
        <v>1</v>
      </c>
      <c r="F123" s="237" t="s">
        <v>126</v>
      </c>
      <c r="G123" s="234"/>
      <c r="H123" s="238">
        <v>0.29999999999999999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125</v>
      </c>
      <c r="AU123" s="244" t="s">
        <v>83</v>
      </c>
      <c r="AV123" s="13" t="s">
        <v>83</v>
      </c>
      <c r="AW123" s="13" t="s">
        <v>30</v>
      </c>
      <c r="AX123" s="13" t="s">
        <v>81</v>
      </c>
      <c r="AY123" s="244" t="s">
        <v>116</v>
      </c>
    </row>
    <row r="124" s="2" customFormat="1" ht="16.5" customHeight="1">
      <c r="A124" s="38"/>
      <c r="B124" s="39"/>
      <c r="C124" s="219" t="s">
        <v>83</v>
      </c>
      <c r="D124" s="219" t="s">
        <v>119</v>
      </c>
      <c r="E124" s="220" t="s">
        <v>127</v>
      </c>
      <c r="F124" s="221" t="s">
        <v>128</v>
      </c>
      <c r="G124" s="222" t="s">
        <v>129</v>
      </c>
      <c r="H124" s="223">
        <v>204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38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123</v>
      </c>
      <c r="AT124" s="231" t="s">
        <v>119</v>
      </c>
      <c r="AU124" s="231" t="s">
        <v>83</v>
      </c>
      <c r="AY124" s="17" t="s">
        <v>116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81</v>
      </c>
      <c r="BK124" s="232">
        <f>ROUND(I124*H124,2)</f>
        <v>0</v>
      </c>
      <c r="BL124" s="17" t="s">
        <v>123</v>
      </c>
      <c r="BM124" s="231" t="s">
        <v>130</v>
      </c>
    </row>
    <row r="125" s="13" customFormat="1">
      <c r="A125" s="13"/>
      <c r="B125" s="233"/>
      <c r="C125" s="234"/>
      <c r="D125" s="235" t="s">
        <v>125</v>
      </c>
      <c r="E125" s="236" t="s">
        <v>1</v>
      </c>
      <c r="F125" s="237" t="s">
        <v>131</v>
      </c>
      <c r="G125" s="234"/>
      <c r="H125" s="238">
        <v>204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125</v>
      </c>
      <c r="AU125" s="244" t="s">
        <v>83</v>
      </c>
      <c r="AV125" s="13" t="s">
        <v>83</v>
      </c>
      <c r="AW125" s="13" t="s">
        <v>30</v>
      </c>
      <c r="AX125" s="13" t="s">
        <v>81</v>
      </c>
      <c r="AY125" s="244" t="s">
        <v>116</v>
      </c>
    </row>
    <row r="126" s="2" customFormat="1" ht="16.5" customHeight="1">
      <c r="A126" s="38"/>
      <c r="B126" s="39"/>
      <c r="C126" s="219" t="s">
        <v>132</v>
      </c>
      <c r="D126" s="219" t="s">
        <v>119</v>
      </c>
      <c r="E126" s="220" t="s">
        <v>133</v>
      </c>
      <c r="F126" s="221" t="s">
        <v>134</v>
      </c>
      <c r="G126" s="222" t="s">
        <v>129</v>
      </c>
      <c r="H126" s="223">
        <v>204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123</v>
      </c>
      <c r="AT126" s="231" t="s">
        <v>119</v>
      </c>
      <c r="AU126" s="231" t="s">
        <v>83</v>
      </c>
      <c r="AY126" s="17" t="s">
        <v>116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81</v>
      </c>
      <c r="BK126" s="232">
        <f>ROUND(I126*H126,2)</f>
        <v>0</v>
      </c>
      <c r="BL126" s="17" t="s">
        <v>123</v>
      </c>
      <c r="BM126" s="231" t="s">
        <v>135</v>
      </c>
    </row>
    <row r="127" s="13" customFormat="1">
      <c r="A127" s="13"/>
      <c r="B127" s="233"/>
      <c r="C127" s="234"/>
      <c r="D127" s="235" t="s">
        <v>125</v>
      </c>
      <c r="E127" s="236" t="s">
        <v>1</v>
      </c>
      <c r="F127" s="237" t="s">
        <v>136</v>
      </c>
      <c r="G127" s="234"/>
      <c r="H127" s="238">
        <v>204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125</v>
      </c>
      <c r="AU127" s="244" t="s">
        <v>83</v>
      </c>
      <c r="AV127" s="13" t="s">
        <v>83</v>
      </c>
      <c r="AW127" s="13" t="s">
        <v>30</v>
      </c>
      <c r="AX127" s="13" t="s">
        <v>81</v>
      </c>
      <c r="AY127" s="244" t="s">
        <v>116</v>
      </c>
    </row>
    <row r="128" s="2" customFormat="1" ht="21.75" customHeight="1">
      <c r="A128" s="38"/>
      <c r="B128" s="39"/>
      <c r="C128" s="219" t="s">
        <v>123</v>
      </c>
      <c r="D128" s="219" t="s">
        <v>119</v>
      </c>
      <c r="E128" s="220" t="s">
        <v>137</v>
      </c>
      <c r="F128" s="221" t="s">
        <v>138</v>
      </c>
      <c r="G128" s="222" t="s">
        <v>122</v>
      </c>
      <c r="H128" s="223">
        <v>0.29999999999999999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123</v>
      </c>
      <c r="AT128" s="231" t="s">
        <v>119</v>
      </c>
      <c r="AU128" s="231" t="s">
        <v>83</v>
      </c>
      <c r="AY128" s="17" t="s">
        <v>116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123</v>
      </c>
      <c r="BM128" s="231" t="s">
        <v>139</v>
      </c>
    </row>
    <row r="129" s="13" customFormat="1">
      <c r="A129" s="13"/>
      <c r="B129" s="233"/>
      <c r="C129" s="234"/>
      <c r="D129" s="235" t="s">
        <v>125</v>
      </c>
      <c r="E129" s="236" t="s">
        <v>1</v>
      </c>
      <c r="F129" s="237" t="s">
        <v>140</v>
      </c>
      <c r="G129" s="234"/>
      <c r="H129" s="238">
        <v>0.29999999999999999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125</v>
      </c>
      <c r="AU129" s="244" t="s">
        <v>83</v>
      </c>
      <c r="AV129" s="13" t="s">
        <v>83</v>
      </c>
      <c r="AW129" s="13" t="s">
        <v>30</v>
      </c>
      <c r="AX129" s="13" t="s">
        <v>81</v>
      </c>
      <c r="AY129" s="244" t="s">
        <v>116</v>
      </c>
    </row>
    <row r="130" s="2" customFormat="1" ht="16.5" customHeight="1">
      <c r="A130" s="38"/>
      <c r="B130" s="39"/>
      <c r="C130" s="219" t="s">
        <v>117</v>
      </c>
      <c r="D130" s="219" t="s">
        <v>119</v>
      </c>
      <c r="E130" s="220" t="s">
        <v>141</v>
      </c>
      <c r="F130" s="221" t="s">
        <v>142</v>
      </c>
      <c r="G130" s="222" t="s">
        <v>129</v>
      </c>
      <c r="H130" s="223">
        <v>25.5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123</v>
      </c>
      <c r="AT130" s="231" t="s">
        <v>119</v>
      </c>
      <c r="AU130" s="231" t="s">
        <v>83</v>
      </c>
      <c r="AY130" s="17" t="s">
        <v>116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123</v>
      </c>
      <c r="BM130" s="231" t="s">
        <v>143</v>
      </c>
    </row>
    <row r="131" s="13" customFormat="1">
      <c r="A131" s="13"/>
      <c r="B131" s="233"/>
      <c r="C131" s="234"/>
      <c r="D131" s="235" t="s">
        <v>125</v>
      </c>
      <c r="E131" s="236" t="s">
        <v>1</v>
      </c>
      <c r="F131" s="237" t="s">
        <v>144</v>
      </c>
      <c r="G131" s="234"/>
      <c r="H131" s="238">
        <v>25.5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125</v>
      </c>
      <c r="AU131" s="244" t="s">
        <v>83</v>
      </c>
      <c r="AV131" s="13" t="s">
        <v>83</v>
      </c>
      <c r="AW131" s="13" t="s">
        <v>30</v>
      </c>
      <c r="AX131" s="13" t="s">
        <v>81</v>
      </c>
      <c r="AY131" s="244" t="s">
        <v>116</v>
      </c>
    </row>
    <row r="132" s="2" customFormat="1" ht="21.75" customHeight="1">
      <c r="A132" s="38"/>
      <c r="B132" s="39"/>
      <c r="C132" s="219" t="s">
        <v>145</v>
      </c>
      <c r="D132" s="219" t="s">
        <v>119</v>
      </c>
      <c r="E132" s="220" t="s">
        <v>146</v>
      </c>
      <c r="F132" s="221" t="s">
        <v>147</v>
      </c>
      <c r="G132" s="222" t="s">
        <v>122</v>
      </c>
      <c r="H132" s="223">
        <v>0.050000000000000003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123</v>
      </c>
      <c r="AT132" s="231" t="s">
        <v>119</v>
      </c>
      <c r="AU132" s="231" t="s">
        <v>83</v>
      </c>
      <c r="AY132" s="17" t="s">
        <v>116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123</v>
      </c>
      <c r="BM132" s="231" t="s">
        <v>148</v>
      </c>
    </row>
    <row r="133" s="13" customFormat="1">
      <c r="A133" s="13"/>
      <c r="B133" s="233"/>
      <c r="C133" s="234"/>
      <c r="D133" s="235" t="s">
        <v>125</v>
      </c>
      <c r="E133" s="236" t="s">
        <v>1</v>
      </c>
      <c r="F133" s="237" t="s">
        <v>149</v>
      </c>
      <c r="G133" s="234"/>
      <c r="H133" s="238">
        <v>0.050000000000000003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125</v>
      </c>
      <c r="AU133" s="244" t="s">
        <v>83</v>
      </c>
      <c r="AV133" s="13" t="s">
        <v>83</v>
      </c>
      <c r="AW133" s="13" t="s">
        <v>30</v>
      </c>
      <c r="AX133" s="13" t="s">
        <v>81</v>
      </c>
      <c r="AY133" s="244" t="s">
        <v>116</v>
      </c>
    </row>
    <row r="134" s="2" customFormat="1" ht="21.75" customHeight="1">
      <c r="A134" s="38"/>
      <c r="B134" s="39"/>
      <c r="C134" s="219" t="s">
        <v>150</v>
      </c>
      <c r="D134" s="219" t="s">
        <v>119</v>
      </c>
      <c r="E134" s="220" t="s">
        <v>151</v>
      </c>
      <c r="F134" s="221" t="s">
        <v>152</v>
      </c>
      <c r="G134" s="222" t="s">
        <v>122</v>
      </c>
      <c r="H134" s="223">
        <v>0.050000000000000003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123</v>
      </c>
      <c r="AT134" s="231" t="s">
        <v>119</v>
      </c>
      <c r="AU134" s="231" t="s">
        <v>83</v>
      </c>
      <c r="AY134" s="17" t="s">
        <v>116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123</v>
      </c>
      <c r="BM134" s="231" t="s">
        <v>153</v>
      </c>
    </row>
    <row r="135" s="13" customFormat="1">
      <c r="A135" s="13"/>
      <c r="B135" s="233"/>
      <c r="C135" s="234"/>
      <c r="D135" s="235" t="s">
        <v>125</v>
      </c>
      <c r="E135" s="236" t="s">
        <v>1</v>
      </c>
      <c r="F135" s="237" t="s">
        <v>154</v>
      </c>
      <c r="G135" s="234"/>
      <c r="H135" s="238">
        <v>0.050000000000000003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125</v>
      </c>
      <c r="AU135" s="244" t="s">
        <v>83</v>
      </c>
      <c r="AV135" s="13" t="s">
        <v>83</v>
      </c>
      <c r="AW135" s="13" t="s">
        <v>30</v>
      </c>
      <c r="AX135" s="13" t="s">
        <v>81</v>
      </c>
      <c r="AY135" s="244" t="s">
        <v>116</v>
      </c>
    </row>
    <row r="136" s="2" customFormat="1" ht="21.75" customHeight="1">
      <c r="A136" s="38"/>
      <c r="B136" s="39"/>
      <c r="C136" s="245" t="s">
        <v>155</v>
      </c>
      <c r="D136" s="245" t="s">
        <v>156</v>
      </c>
      <c r="E136" s="246" t="s">
        <v>157</v>
      </c>
      <c r="F136" s="247" t="s">
        <v>158</v>
      </c>
      <c r="G136" s="248" t="s">
        <v>159</v>
      </c>
      <c r="H136" s="249">
        <v>28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38</v>
      </c>
      <c r="O136" s="91"/>
      <c r="P136" s="229">
        <f>O136*H136</f>
        <v>0</v>
      </c>
      <c r="Q136" s="229">
        <v>0.14299999999999999</v>
      </c>
      <c r="R136" s="229">
        <f>Q136*H136</f>
        <v>4.0039999999999996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155</v>
      </c>
      <c r="AT136" s="231" t="s">
        <v>156</v>
      </c>
      <c r="AU136" s="231" t="s">
        <v>83</v>
      </c>
      <c r="AY136" s="17" t="s">
        <v>116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123</v>
      </c>
      <c r="BM136" s="231" t="s">
        <v>160</v>
      </c>
    </row>
    <row r="137" s="13" customFormat="1">
      <c r="A137" s="13"/>
      <c r="B137" s="233"/>
      <c r="C137" s="234"/>
      <c r="D137" s="235" t="s">
        <v>125</v>
      </c>
      <c r="E137" s="236" t="s">
        <v>1</v>
      </c>
      <c r="F137" s="237" t="s">
        <v>161</v>
      </c>
      <c r="G137" s="234"/>
      <c r="H137" s="238">
        <v>28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125</v>
      </c>
      <c r="AU137" s="244" t="s">
        <v>83</v>
      </c>
      <c r="AV137" s="13" t="s">
        <v>83</v>
      </c>
      <c r="AW137" s="13" t="s">
        <v>30</v>
      </c>
      <c r="AX137" s="13" t="s">
        <v>81</v>
      </c>
      <c r="AY137" s="244" t="s">
        <v>116</v>
      </c>
    </row>
    <row r="138" s="2" customFormat="1" ht="21.75" customHeight="1">
      <c r="A138" s="38"/>
      <c r="B138" s="39"/>
      <c r="C138" s="245" t="s">
        <v>162</v>
      </c>
      <c r="D138" s="245" t="s">
        <v>156</v>
      </c>
      <c r="E138" s="246" t="s">
        <v>163</v>
      </c>
      <c r="F138" s="247" t="s">
        <v>164</v>
      </c>
      <c r="G138" s="248" t="s">
        <v>159</v>
      </c>
      <c r="H138" s="249">
        <v>8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38</v>
      </c>
      <c r="O138" s="91"/>
      <c r="P138" s="229">
        <f>O138*H138</f>
        <v>0</v>
      </c>
      <c r="Q138" s="229">
        <v>0.14299999999999999</v>
      </c>
      <c r="R138" s="229">
        <f>Q138*H138</f>
        <v>1.1439999999999999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155</v>
      </c>
      <c r="AT138" s="231" t="s">
        <v>156</v>
      </c>
      <c r="AU138" s="231" t="s">
        <v>83</v>
      </c>
      <c r="AY138" s="17" t="s">
        <v>116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123</v>
      </c>
      <c r="BM138" s="231" t="s">
        <v>165</v>
      </c>
    </row>
    <row r="139" s="13" customFormat="1">
      <c r="A139" s="13"/>
      <c r="B139" s="233"/>
      <c r="C139" s="234"/>
      <c r="D139" s="235" t="s">
        <v>125</v>
      </c>
      <c r="E139" s="236" t="s">
        <v>1</v>
      </c>
      <c r="F139" s="237" t="s">
        <v>166</v>
      </c>
      <c r="G139" s="234"/>
      <c r="H139" s="238">
        <v>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125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116</v>
      </c>
    </row>
    <row r="140" s="2" customFormat="1" ht="21.75" customHeight="1">
      <c r="A140" s="38"/>
      <c r="B140" s="39"/>
      <c r="C140" s="219" t="s">
        <v>167</v>
      </c>
      <c r="D140" s="219" t="s">
        <v>119</v>
      </c>
      <c r="E140" s="220" t="s">
        <v>168</v>
      </c>
      <c r="F140" s="221" t="s">
        <v>169</v>
      </c>
      <c r="G140" s="222" t="s">
        <v>122</v>
      </c>
      <c r="H140" s="223">
        <v>0.12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123</v>
      </c>
      <c r="AT140" s="231" t="s">
        <v>119</v>
      </c>
      <c r="AU140" s="231" t="s">
        <v>83</v>
      </c>
      <c r="AY140" s="17" t="s">
        <v>116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123</v>
      </c>
      <c r="BM140" s="231" t="s">
        <v>170</v>
      </c>
    </row>
    <row r="141" s="13" customFormat="1">
      <c r="A141" s="13"/>
      <c r="B141" s="233"/>
      <c r="C141" s="234"/>
      <c r="D141" s="235" t="s">
        <v>125</v>
      </c>
      <c r="E141" s="236" t="s">
        <v>1</v>
      </c>
      <c r="F141" s="237" t="s">
        <v>171</v>
      </c>
      <c r="G141" s="234"/>
      <c r="H141" s="238">
        <v>0.12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125</v>
      </c>
      <c r="AU141" s="244" t="s">
        <v>83</v>
      </c>
      <c r="AV141" s="13" t="s">
        <v>83</v>
      </c>
      <c r="AW141" s="13" t="s">
        <v>30</v>
      </c>
      <c r="AX141" s="13" t="s">
        <v>81</v>
      </c>
      <c r="AY141" s="244" t="s">
        <v>116</v>
      </c>
    </row>
    <row r="142" s="2" customFormat="1" ht="21.75" customHeight="1">
      <c r="A142" s="38"/>
      <c r="B142" s="39"/>
      <c r="C142" s="219" t="s">
        <v>172</v>
      </c>
      <c r="D142" s="219" t="s">
        <v>119</v>
      </c>
      <c r="E142" s="220" t="s">
        <v>173</v>
      </c>
      <c r="F142" s="221" t="s">
        <v>174</v>
      </c>
      <c r="G142" s="222" t="s">
        <v>159</v>
      </c>
      <c r="H142" s="223">
        <v>16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123</v>
      </c>
      <c r="AT142" s="231" t="s">
        <v>119</v>
      </c>
      <c r="AU142" s="231" t="s">
        <v>83</v>
      </c>
      <c r="AY142" s="17" t="s">
        <v>116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123</v>
      </c>
      <c r="BM142" s="231" t="s">
        <v>175</v>
      </c>
    </row>
    <row r="143" s="13" customFormat="1">
      <c r="A143" s="13"/>
      <c r="B143" s="233"/>
      <c r="C143" s="234"/>
      <c r="D143" s="235" t="s">
        <v>125</v>
      </c>
      <c r="E143" s="236" t="s">
        <v>1</v>
      </c>
      <c r="F143" s="237" t="s">
        <v>176</v>
      </c>
      <c r="G143" s="234"/>
      <c r="H143" s="238">
        <v>16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125</v>
      </c>
      <c r="AU143" s="244" t="s">
        <v>83</v>
      </c>
      <c r="AV143" s="13" t="s">
        <v>83</v>
      </c>
      <c r="AW143" s="13" t="s">
        <v>30</v>
      </c>
      <c r="AX143" s="13" t="s">
        <v>81</v>
      </c>
      <c r="AY143" s="244" t="s">
        <v>116</v>
      </c>
    </row>
    <row r="144" s="2" customFormat="1" ht="21.75" customHeight="1">
      <c r="A144" s="38"/>
      <c r="B144" s="39"/>
      <c r="C144" s="219" t="s">
        <v>177</v>
      </c>
      <c r="D144" s="219" t="s">
        <v>119</v>
      </c>
      <c r="E144" s="220" t="s">
        <v>178</v>
      </c>
      <c r="F144" s="221" t="s">
        <v>179</v>
      </c>
      <c r="G144" s="222" t="s">
        <v>159</v>
      </c>
      <c r="H144" s="223">
        <v>166.667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123</v>
      </c>
      <c r="AT144" s="231" t="s">
        <v>119</v>
      </c>
      <c r="AU144" s="231" t="s">
        <v>83</v>
      </c>
      <c r="AY144" s="17" t="s">
        <v>116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123</v>
      </c>
      <c r="BM144" s="231" t="s">
        <v>180</v>
      </c>
    </row>
    <row r="145" s="13" customFormat="1">
      <c r="A145" s="13"/>
      <c r="B145" s="233"/>
      <c r="C145" s="234"/>
      <c r="D145" s="235" t="s">
        <v>125</v>
      </c>
      <c r="E145" s="236" t="s">
        <v>1</v>
      </c>
      <c r="F145" s="237" t="s">
        <v>181</v>
      </c>
      <c r="G145" s="234"/>
      <c r="H145" s="238">
        <v>166.667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125</v>
      </c>
      <c r="AU145" s="244" t="s">
        <v>83</v>
      </c>
      <c r="AV145" s="13" t="s">
        <v>83</v>
      </c>
      <c r="AW145" s="13" t="s">
        <v>30</v>
      </c>
      <c r="AX145" s="13" t="s">
        <v>81</v>
      </c>
      <c r="AY145" s="244" t="s">
        <v>116</v>
      </c>
    </row>
    <row r="146" s="2" customFormat="1" ht="21.75" customHeight="1">
      <c r="A146" s="38"/>
      <c r="B146" s="39"/>
      <c r="C146" s="219" t="s">
        <v>182</v>
      </c>
      <c r="D146" s="219" t="s">
        <v>119</v>
      </c>
      <c r="E146" s="220" t="s">
        <v>183</v>
      </c>
      <c r="F146" s="221" t="s">
        <v>184</v>
      </c>
      <c r="G146" s="222" t="s">
        <v>185</v>
      </c>
      <c r="H146" s="223">
        <v>16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123</v>
      </c>
      <c r="AT146" s="231" t="s">
        <v>119</v>
      </c>
      <c r="AU146" s="231" t="s">
        <v>83</v>
      </c>
      <c r="AY146" s="17" t="s">
        <v>116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123</v>
      </c>
      <c r="BM146" s="231" t="s">
        <v>186</v>
      </c>
    </row>
    <row r="147" s="13" customFormat="1">
      <c r="A147" s="13"/>
      <c r="B147" s="233"/>
      <c r="C147" s="234"/>
      <c r="D147" s="235" t="s">
        <v>125</v>
      </c>
      <c r="E147" s="236" t="s">
        <v>1</v>
      </c>
      <c r="F147" s="237" t="s">
        <v>176</v>
      </c>
      <c r="G147" s="234"/>
      <c r="H147" s="238">
        <v>16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125</v>
      </c>
      <c r="AU147" s="244" t="s">
        <v>83</v>
      </c>
      <c r="AV147" s="13" t="s">
        <v>83</v>
      </c>
      <c r="AW147" s="13" t="s">
        <v>30</v>
      </c>
      <c r="AX147" s="13" t="s">
        <v>81</v>
      </c>
      <c r="AY147" s="244" t="s">
        <v>116</v>
      </c>
    </row>
    <row r="148" s="2" customFormat="1" ht="21.75" customHeight="1">
      <c r="A148" s="38"/>
      <c r="B148" s="39"/>
      <c r="C148" s="219" t="s">
        <v>187</v>
      </c>
      <c r="D148" s="219" t="s">
        <v>119</v>
      </c>
      <c r="E148" s="220" t="s">
        <v>188</v>
      </c>
      <c r="F148" s="221" t="s">
        <v>189</v>
      </c>
      <c r="G148" s="222" t="s">
        <v>185</v>
      </c>
      <c r="H148" s="223">
        <v>16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123</v>
      </c>
      <c r="AT148" s="231" t="s">
        <v>119</v>
      </c>
      <c r="AU148" s="231" t="s">
        <v>83</v>
      </c>
      <c r="AY148" s="17" t="s">
        <v>116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123</v>
      </c>
      <c r="BM148" s="231" t="s">
        <v>190</v>
      </c>
    </row>
    <row r="149" s="13" customFormat="1">
      <c r="A149" s="13"/>
      <c r="B149" s="233"/>
      <c r="C149" s="234"/>
      <c r="D149" s="235" t="s">
        <v>125</v>
      </c>
      <c r="E149" s="236" t="s">
        <v>1</v>
      </c>
      <c r="F149" s="237" t="s">
        <v>176</v>
      </c>
      <c r="G149" s="234"/>
      <c r="H149" s="238">
        <v>16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125</v>
      </c>
      <c r="AU149" s="244" t="s">
        <v>83</v>
      </c>
      <c r="AV149" s="13" t="s">
        <v>83</v>
      </c>
      <c r="AW149" s="13" t="s">
        <v>30</v>
      </c>
      <c r="AX149" s="13" t="s">
        <v>81</v>
      </c>
      <c r="AY149" s="244" t="s">
        <v>116</v>
      </c>
    </row>
    <row r="150" s="2" customFormat="1" ht="33" customHeight="1">
      <c r="A150" s="38"/>
      <c r="B150" s="39"/>
      <c r="C150" s="219" t="s">
        <v>8</v>
      </c>
      <c r="D150" s="219" t="s">
        <v>119</v>
      </c>
      <c r="E150" s="220" t="s">
        <v>191</v>
      </c>
      <c r="F150" s="221" t="s">
        <v>192</v>
      </c>
      <c r="G150" s="222" t="s">
        <v>193</v>
      </c>
      <c r="H150" s="223">
        <v>600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123</v>
      </c>
      <c r="AT150" s="231" t="s">
        <v>119</v>
      </c>
      <c r="AU150" s="231" t="s">
        <v>83</v>
      </c>
      <c r="AY150" s="17" t="s">
        <v>116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123</v>
      </c>
      <c r="BM150" s="231" t="s">
        <v>194</v>
      </c>
    </row>
    <row r="151" s="13" customFormat="1">
      <c r="A151" s="13"/>
      <c r="B151" s="233"/>
      <c r="C151" s="234"/>
      <c r="D151" s="235" t="s">
        <v>125</v>
      </c>
      <c r="E151" s="236" t="s">
        <v>1</v>
      </c>
      <c r="F151" s="237" t="s">
        <v>195</v>
      </c>
      <c r="G151" s="234"/>
      <c r="H151" s="238">
        <v>600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125</v>
      </c>
      <c r="AU151" s="244" t="s">
        <v>83</v>
      </c>
      <c r="AV151" s="13" t="s">
        <v>83</v>
      </c>
      <c r="AW151" s="13" t="s">
        <v>30</v>
      </c>
      <c r="AX151" s="13" t="s">
        <v>81</v>
      </c>
      <c r="AY151" s="244" t="s">
        <v>116</v>
      </c>
    </row>
    <row r="152" s="2" customFormat="1" ht="33" customHeight="1">
      <c r="A152" s="38"/>
      <c r="B152" s="39"/>
      <c r="C152" s="219" t="s">
        <v>196</v>
      </c>
      <c r="D152" s="219" t="s">
        <v>119</v>
      </c>
      <c r="E152" s="220" t="s">
        <v>197</v>
      </c>
      <c r="F152" s="221" t="s">
        <v>198</v>
      </c>
      <c r="G152" s="222" t="s">
        <v>193</v>
      </c>
      <c r="H152" s="223">
        <v>600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123</v>
      </c>
      <c r="AT152" s="231" t="s">
        <v>119</v>
      </c>
      <c r="AU152" s="231" t="s">
        <v>83</v>
      </c>
      <c r="AY152" s="17" t="s">
        <v>116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123</v>
      </c>
      <c r="BM152" s="231" t="s">
        <v>199</v>
      </c>
    </row>
    <row r="153" s="13" customFormat="1">
      <c r="A153" s="13"/>
      <c r="B153" s="233"/>
      <c r="C153" s="234"/>
      <c r="D153" s="235" t="s">
        <v>125</v>
      </c>
      <c r="E153" s="236" t="s">
        <v>1</v>
      </c>
      <c r="F153" s="237" t="s">
        <v>195</v>
      </c>
      <c r="G153" s="234"/>
      <c r="H153" s="238">
        <v>600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125</v>
      </c>
      <c r="AU153" s="244" t="s">
        <v>83</v>
      </c>
      <c r="AV153" s="13" t="s">
        <v>83</v>
      </c>
      <c r="AW153" s="13" t="s">
        <v>30</v>
      </c>
      <c r="AX153" s="13" t="s">
        <v>81</v>
      </c>
      <c r="AY153" s="244" t="s">
        <v>116</v>
      </c>
    </row>
    <row r="154" s="2" customFormat="1" ht="16.5" customHeight="1">
      <c r="A154" s="38"/>
      <c r="B154" s="39"/>
      <c r="C154" s="245" t="s">
        <v>200</v>
      </c>
      <c r="D154" s="245" t="s">
        <v>156</v>
      </c>
      <c r="E154" s="246" t="s">
        <v>201</v>
      </c>
      <c r="F154" s="247" t="s">
        <v>202</v>
      </c>
      <c r="G154" s="248" t="s">
        <v>203</v>
      </c>
      <c r="H154" s="249">
        <v>413.10000000000002</v>
      </c>
      <c r="I154" s="250"/>
      <c r="J154" s="251">
        <f>ROUND(I154*H154,2)</f>
        <v>0</v>
      </c>
      <c r="K154" s="252"/>
      <c r="L154" s="253"/>
      <c r="M154" s="254" t="s">
        <v>1</v>
      </c>
      <c r="N154" s="255" t="s">
        <v>38</v>
      </c>
      <c r="O154" s="91"/>
      <c r="P154" s="229">
        <f>O154*H154</f>
        <v>0</v>
      </c>
      <c r="Q154" s="229">
        <v>1</v>
      </c>
      <c r="R154" s="229">
        <f>Q154*H154</f>
        <v>413.10000000000002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155</v>
      </c>
      <c r="AT154" s="231" t="s">
        <v>156</v>
      </c>
      <c r="AU154" s="231" t="s">
        <v>83</v>
      </c>
      <c r="AY154" s="17" t="s">
        <v>116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123</v>
      </c>
      <c r="BM154" s="231" t="s">
        <v>204</v>
      </c>
    </row>
    <row r="155" s="13" customFormat="1">
      <c r="A155" s="13"/>
      <c r="B155" s="233"/>
      <c r="C155" s="234"/>
      <c r="D155" s="235" t="s">
        <v>125</v>
      </c>
      <c r="E155" s="236" t="s">
        <v>1</v>
      </c>
      <c r="F155" s="237" t="s">
        <v>205</v>
      </c>
      <c r="G155" s="234"/>
      <c r="H155" s="238">
        <v>45.899999999999999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125</v>
      </c>
      <c r="AU155" s="244" t="s">
        <v>83</v>
      </c>
      <c r="AV155" s="13" t="s">
        <v>83</v>
      </c>
      <c r="AW155" s="13" t="s">
        <v>30</v>
      </c>
      <c r="AX155" s="13" t="s">
        <v>73</v>
      </c>
      <c r="AY155" s="244" t="s">
        <v>116</v>
      </c>
    </row>
    <row r="156" s="13" customFormat="1">
      <c r="A156" s="13"/>
      <c r="B156" s="233"/>
      <c r="C156" s="234"/>
      <c r="D156" s="235" t="s">
        <v>125</v>
      </c>
      <c r="E156" s="236" t="s">
        <v>1</v>
      </c>
      <c r="F156" s="237" t="s">
        <v>206</v>
      </c>
      <c r="G156" s="234"/>
      <c r="H156" s="238">
        <v>367.19999999999999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125</v>
      </c>
      <c r="AU156" s="244" t="s">
        <v>83</v>
      </c>
      <c r="AV156" s="13" t="s">
        <v>83</v>
      </c>
      <c r="AW156" s="13" t="s">
        <v>30</v>
      </c>
      <c r="AX156" s="13" t="s">
        <v>73</v>
      </c>
      <c r="AY156" s="244" t="s">
        <v>116</v>
      </c>
    </row>
    <row r="157" s="14" customFormat="1">
      <c r="A157" s="14"/>
      <c r="B157" s="256"/>
      <c r="C157" s="257"/>
      <c r="D157" s="235" t="s">
        <v>125</v>
      </c>
      <c r="E157" s="258" t="s">
        <v>1</v>
      </c>
      <c r="F157" s="259" t="s">
        <v>207</v>
      </c>
      <c r="G157" s="257"/>
      <c r="H157" s="260">
        <v>413.09999999999997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6" t="s">
        <v>125</v>
      </c>
      <c r="AU157" s="266" t="s">
        <v>83</v>
      </c>
      <c r="AV157" s="14" t="s">
        <v>123</v>
      </c>
      <c r="AW157" s="14" t="s">
        <v>30</v>
      </c>
      <c r="AX157" s="14" t="s">
        <v>81</v>
      </c>
      <c r="AY157" s="266" t="s">
        <v>116</v>
      </c>
    </row>
    <row r="158" s="2" customFormat="1" ht="21.75" customHeight="1">
      <c r="A158" s="38"/>
      <c r="B158" s="39"/>
      <c r="C158" s="245" t="s">
        <v>208</v>
      </c>
      <c r="D158" s="245" t="s">
        <v>156</v>
      </c>
      <c r="E158" s="246" t="s">
        <v>209</v>
      </c>
      <c r="F158" s="247" t="s">
        <v>210</v>
      </c>
      <c r="G158" s="248" t="s">
        <v>159</v>
      </c>
      <c r="H158" s="249">
        <v>400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38</v>
      </c>
      <c r="O158" s="91"/>
      <c r="P158" s="229">
        <f>O158*H158</f>
        <v>0</v>
      </c>
      <c r="Q158" s="229">
        <v>0.00018000000000000001</v>
      </c>
      <c r="R158" s="229">
        <f>Q158*H158</f>
        <v>0.072000000000000008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155</v>
      </c>
      <c r="AT158" s="231" t="s">
        <v>156</v>
      </c>
      <c r="AU158" s="231" t="s">
        <v>83</v>
      </c>
      <c r="AY158" s="17" t="s">
        <v>116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123</v>
      </c>
      <c r="BM158" s="231" t="s">
        <v>211</v>
      </c>
    </row>
    <row r="159" s="13" customFormat="1">
      <c r="A159" s="13"/>
      <c r="B159" s="233"/>
      <c r="C159" s="234"/>
      <c r="D159" s="235" t="s">
        <v>125</v>
      </c>
      <c r="E159" s="236" t="s">
        <v>1</v>
      </c>
      <c r="F159" s="237" t="s">
        <v>212</v>
      </c>
      <c r="G159" s="234"/>
      <c r="H159" s="238">
        <v>400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125</v>
      </c>
      <c r="AU159" s="244" t="s">
        <v>83</v>
      </c>
      <c r="AV159" s="13" t="s">
        <v>83</v>
      </c>
      <c r="AW159" s="13" t="s">
        <v>30</v>
      </c>
      <c r="AX159" s="13" t="s">
        <v>81</v>
      </c>
      <c r="AY159" s="244" t="s">
        <v>116</v>
      </c>
    </row>
    <row r="160" s="2" customFormat="1" ht="16.5" customHeight="1">
      <c r="A160" s="38"/>
      <c r="B160" s="39"/>
      <c r="C160" s="245" t="s">
        <v>213</v>
      </c>
      <c r="D160" s="245" t="s">
        <v>156</v>
      </c>
      <c r="E160" s="246" t="s">
        <v>214</v>
      </c>
      <c r="F160" s="247" t="s">
        <v>215</v>
      </c>
      <c r="G160" s="248" t="s">
        <v>159</v>
      </c>
      <c r="H160" s="249">
        <v>4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38</v>
      </c>
      <c r="O160" s="91"/>
      <c r="P160" s="229">
        <f>O160*H160</f>
        <v>0</v>
      </c>
      <c r="Q160" s="229">
        <v>1.23475</v>
      </c>
      <c r="R160" s="229">
        <f>Q160*H160</f>
        <v>4.9390000000000001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155</v>
      </c>
      <c r="AT160" s="231" t="s">
        <v>156</v>
      </c>
      <c r="AU160" s="231" t="s">
        <v>83</v>
      </c>
      <c r="AY160" s="17" t="s">
        <v>116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123</v>
      </c>
      <c r="BM160" s="231" t="s">
        <v>216</v>
      </c>
    </row>
    <row r="161" s="13" customFormat="1">
      <c r="A161" s="13"/>
      <c r="B161" s="233"/>
      <c r="C161" s="234"/>
      <c r="D161" s="235" t="s">
        <v>125</v>
      </c>
      <c r="E161" s="236" t="s">
        <v>1</v>
      </c>
      <c r="F161" s="237" t="s">
        <v>123</v>
      </c>
      <c r="G161" s="234"/>
      <c r="H161" s="238">
        <v>4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125</v>
      </c>
      <c r="AU161" s="244" t="s">
        <v>83</v>
      </c>
      <c r="AV161" s="13" t="s">
        <v>83</v>
      </c>
      <c r="AW161" s="13" t="s">
        <v>30</v>
      </c>
      <c r="AX161" s="13" t="s">
        <v>81</v>
      </c>
      <c r="AY161" s="244" t="s">
        <v>116</v>
      </c>
    </row>
    <row r="162" s="12" customFormat="1" ht="25.92" customHeight="1">
      <c r="A162" s="12"/>
      <c r="B162" s="203"/>
      <c r="C162" s="204"/>
      <c r="D162" s="205" t="s">
        <v>72</v>
      </c>
      <c r="E162" s="206" t="s">
        <v>217</v>
      </c>
      <c r="F162" s="206" t="s">
        <v>218</v>
      </c>
      <c r="G162" s="204"/>
      <c r="H162" s="204"/>
      <c r="I162" s="207"/>
      <c r="J162" s="208">
        <f>BK162</f>
        <v>0</v>
      </c>
      <c r="K162" s="204"/>
      <c r="L162" s="209"/>
      <c r="M162" s="210"/>
      <c r="N162" s="211"/>
      <c r="O162" s="211"/>
      <c r="P162" s="212">
        <f>SUM(P163:P170)</f>
        <v>0</v>
      </c>
      <c r="Q162" s="211"/>
      <c r="R162" s="212">
        <f>SUM(R163:R170)</f>
        <v>0</v>
      </c>
      <c r="S162" s="211"/>
      <c r="T162" s="213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123</v>
      </c>
      <c r="AT162" s="215" t="s">
        <v>72</v>
      </c>
      <c r="AU162" s="215" t="s">
        <v>73</v>
      </c>
      <c r="AY162" s="214" t="s">
        <v>116</v>
      </c>
      <c r="BK162" s="216">
        <f>SUM(BK163:BK170)</f>
        <v>0</v>
      </c>
    </row>
    <row r="163" s="2" customFormat="1" ht="44.25" customHeight="1">
      <c r="A163" s="38"/>
      <c r="B163" s="39"/>
      <c r="C163" s="219" t="s">
        <v>219</v>
      </c>
      <c r="D163" s="219" t="s">
        <v>119</v>
      </c>
      <c r="E163" s="220" t="s">
        <v>220</v>
      </c>
      <c r="F163" s="221" t="s">
        <v>221</v>
      </c>
      <c r="G163" s="222" t="s">
        <v>203</v>
      </c>
      <c r="H163" s="223">
        <v>780.20000000000005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123</v>
      </c>
      <c r="AT163" s="231" t="s">
        <v>119</v>
      </c>
      <c r="AU163" s="231" t="s">
        <v>81</v>
      </c>
      <c r="AY163" s="17" t="s">
        <v>116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123</v>
      </c>
      <c r="BM163" s="231" t="s">
        <v>222</v>
      </c>
    </row>
    <row r="164" s="13" customFormat="1">
      <c r="A164" s="13"/>
      <c r="B164" s="233"/>
      <c r="C164" s="234"/>
      <c r="D164" s="235" t="s">
        <v>125</v>
      </c>
      <c r="E164" s="236" t="s">
        <v>1</v>
      </c>
      <c r="F164" s="237" t="s">
        <v>223</v>
      </c>
      <c r="G164" s="234"/>
      <c r="H164" s="238">
        <v>367.19999999999999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125</v>
      </c>
      <c r="AU164" s="244" t="s">
        <v>81</v>
      </c>
      <c r="AV164" s="13" t="s">
        <v>83</v>
      </c>
      <c r="AW164" s="13" t="s">
        <v>30</v>
      </c>
      <c r="AX164" s="13" t="s">
        <v>73</v>
      </c>
      <c r="AY164" s="244" t="s">
        <v>116</v>
      </c>
    </row>
    <row r="165" s="13" customFormat="1">
      <c r="A165" s="13"/>
      <c r="B165" s="233"/>
      <c r="C165" s="234"/>
      <c r="D165" s="235" t="s">
        <v>125</v>
      </c>
      <c r="E165" s="236" t="s">
        <v>1</v>
      </c>
      <c r="F165" s="237" t="s">
        <v>224</v>
      </c>
      <c r="G165" s="234"/>
      <c r="H165" s="238">
        <v>413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125</v>
      </c>
      <c r="AU165" s="244" t="s">
        <v>81</v>
      </c>
      <c r="AV165" s="13" t="s">
        <v>83</v>
      </c>
      <c r="AW165" s="13" t="s">
        <v>30</v>
      </c>
      <c r="AX165" s="13" t="s">
        <v>73</v>
      </c>
      <c r="AY165" s="244" t="s">
        <v>116</v>
      </c>
    </row>
    <row r="166" s="14" customFormat="1">
      <c r="A166" s="14"/>
      <c r="B166" s="256"/>
      <c r="C166" s="257"/>
      <c r="D166" s="235" t="s">
        <v>125</v>
      </c>
      <c r="E166" s="258" t="s">
        <v>1</v>
      </c>
      <c r="F166" s="259" t="s">
        <v>207</v>
      </c>
      <c r="G166" s="257"/>
      <c r="H166" s="260">
        <v>780.20000000000005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125</v>
      </c>
      <c r="AU166" s="266" t="s">
        <v>81</v>
      </c>
      <c r="AV166" s="14" t="s">
        <v>123</v>
      </c>
      <c r="AW166" s="14" t="s">
        <v>30</v>
      </c>
      <c r="AX166" s="14" t="s">
        <v>81</v>
      </c>
      <c r="AY166" s="266" t="s">
        <v>116</v>
      </c>
    </row>
    <row r="167" s="2" customFormat="1" ht="21.75" customHeight="1">
      <c r="A167" s="38"/>
      <c r="B167" s="39"/>
      <c r="C167" s="219" t="s">
        <v>7</v>
      </c>
      <c r="D167" s="219" t="s">
        <v>119</v>
      </c>
      <c r="E167" s="220" t="s">
        <v>225</v>
      </c>
      <c r="F167" s="221" t="s">
        <v>226</v>
      </c>
      <c r="G167" s="222" t="s">
        <v>159</v>
      </c>
      <c r="H167" s="223">
        <v>1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227</v>
      </c>
      <c r="AT167" s="231" t="s">
        <v>119</v>
      </c>
      <c r="AU167" s="231" t="s">
        <v>81</v>
      </c>
      <c r="AY167" s="17" t="s">
        <v>116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227</v>
      </c>
      <c r="BM167" s="231" t="s">
        <v>228</v>
      </c>
    </row>
    <row r="168" s="13" customFormat="1">
      <c r="A168" s="13"/>
      <c r="B168" s="233"/>
      <c r="C168" s="234"/>
      <c r="D168" s="235" t="s">
        <v>125</v>
      </c>
      <c r="E168" s="236" t="s">
        <v>1</v>
      </c>
      <c r="F168" s="237" t="s">
        <v>229</v>
      </c>
      <c r="G168" s="234"/>
      <c r="H168" s="238">
        <v>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125</v>
      </c>
      <c r="AU168" s="244" t="s">
        <v>81</v>
      </c>
      <c r="AV168" s="13" t="s">
        <v>83</v>
      </c>
      <c r="AW168" s="13" t="s">
        <v>30</v>
      </c>
      <c r="AX168" s="13" t="s">
        <v>81</v>
      </c>
      <c r="AY168" s="244" t="s">
        <v>116</v>
      </c>
    </row>
    <row r="169" s="2" customFormat="1" ht="21.75" customHeight="1">
      <c r="A169" s="38"/>
      <c r="B169" s="39"/>
      <c r="C169" s="219" t="s">
        <v>230</v>
      </c>
      <c r="D169" s="219" t="s">
        <v>119</v>
      </c>
      <c r="E169" s="220" t="s">
        <v>231</v>
      </c>
      <c r="F169" s="221" t="s">
        <v>232</v>
      </c>
      <c r="G169" s="222" t="s">
        <v>203</v>
      </c>
      <c r="H169" s="223">
        <v>367.19999999999999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227</v>
      </c>
      <c r="AT169" s="231" t="s">
        <v>119</v>
      </c>
      <c r="AU169" s="231" t="s">
        <v>81</v>
      </c>
      <c r="AY169" s="17" t="s">
        <v>116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227</v>
      </c>
      <c r="BM169" s="231" t="s">
        <v>233</v>
      </c>
    </row>
    <row r="170" s="13" customFormat="1">
      <c r="A170" s="13"/>
      <c r="B170" s="233"/>
      <c r="C170" s="234"/>
      <c r="D170" s="235" t="s">
        <v>125</v>
      </c>
      <c r="E170" s="236" t="s">
        <v>1</v>
      </c>
      <c r="F170" s="237" t="s">
        <v>234</v>
      </c>
      <c r="G170" s="234"/>
      <c r="H170" s="238">
        <v>367.19999999999999</v>
      </c>
      <c r="I170" s="239"/>
      <c r="J170" s="234"/>
      <c r="K170" s="234"/>
      <c r="L170" s="240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125</v>
      </c>
      <c r="AU170" s="244" t="s">
        <v>81</v>
      </c>
      <c r="AV170" s="13" t="s">
        <v>83</v>
      </c>
      <c r="AW170" s="13" t="s">
        <v>30</v>
      </c>
      <c r="AX170" s="13" t="s">
        <v>81</v>
      </c>
      <c r="AY170" s="244" t="s">
        <v>116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yj1xLScUa5mAsINeF+PwAzJP4iagb7WkcNfxtdBw6rFhoaXGqjxoaExSxZTNnv5hMSuAEeZEypoHyev49xkSwg==" hashValue="UauSF1NCeM0r1fsEPMyH2HYXwJWNjZG1E3QXzQWwqF7oDAdae0mGF2Z30GPLk/U5d9IpPocA0wVaJ9hUNgSiZw==" algorithmName="SHA-512" password="CC35"/>
  <autoFilter ref="C118:K17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63,571 Veselí nad Lužnicí - Jihlava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ROUND((SUM(BE132:BE394)),  2)</f>
        <v>0</v>
      </c>
      <c r="G33" s="38"/>
      <c r="H33" s="38"/>
      <c r="I33" s="155">
        <v>0.20999999999999999</v>
      </c>
      <c r="J33" s="154">
        <f>ROUND(((SUM(BE132:BE394))*I33),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ROUND((SUM(BF132:BF394)),  2)</f>
        <v>0</v>
      </c>
      <c r="G34" s="38"/>
      <c r="H34" s="38"/>
      <c r="I34" s="155">
        <v>0.14999999999999999</v>
      </c>
      <c r="J34" s="154">
        <f>ROUND(((SUM(BF132:BF394))*I34),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ROUND((SUM(BG132:BG394)),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ROUND((SUM(BH132:BH394)),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ROUND((SUM(BI132:BI394)),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mostu v km 63,571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Oprava mostu v km 63,571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79"/>
      <c r="C97" s="180"/>
      <c r="D97" s="181" t="s">
        <v>236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98</v>
      </c>
      <c r="E98" s="182"/>
      <c r="F98" s="182"/>
      <c r="G98" s="182"/>
      <c r="H98" s="182"/>
      <c r="I98" s="182"/>
      <c r="J98" s="183">
        <f>J162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85"/>
      <c r="C99" s="186"/>
      <c r="D99" s="187" t="s">
        <v>237</v>
      </c>
      <c r="E99" s="188"/>
      <c r="F99" s="188"/>
      <c r="G99" s="188"/>
      <c r="H99" s="188"/>
      <c r="I99" s="188"/>
      <c r="J99" s="189">
        <f>J163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238</v>
      </c>
      <c r="E100" s="188"/>
      <c r="F100" s="188"/>
      <c r="G100" s="188"/>
      <c r="H100" s="188"/>
      <c r="I100" s="188"/>
      <c r="J100" s="189">
        <f>J189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5"/>
      <c r="C101" s="186"/>
      <c r="D101" s="187" t="s">
        <v>239</v>
      </c>
      <c r="E101" s="188"/>
      <c r="F101" s="188"/>
      <c r="G101" s="188"/>
      <c r="H101" s="188"/>
      <c r="I101" s="188"/>
      <c r="J101" s="189">
        <f>J200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240</v>
      </c>
      <c r="E102" s="188"/>
      <c r="F102" s="188"/>
      <c r="G102" s="188"/>
      <c r="H102" s="188"/>
      <c r="I102" s="188"/>
      <c r="J102" s="189">
        <f>J215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241</v>
      </c>
      <c r="E103" s="188"/>
      <c r="F103" s="188"/>
      <c r="G103" s="188"/>
      <c r="H103" s="188"/>
      <c r="I103" s="188"/>
      <c r="J103" s="189">
        <f>J224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242</v>
      </c>
      <c r="E104" s="188"/>
      <c r="F104" s="188"/>
      <c r="G104" s="188"/>
      <c r="H104" s="188"/>
      <c r="I104" s="188"/>
      <c r="J104" s="189">
        <f>J229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243</v>
      </c>
      <c r="E105" s="188"/>
      <c r="F105" s="188"/>
      <c r="G105" s="188"/>
      <c r="H105" s="188"/>
      <c r="I105" s="188"/>
      <c r="J105" s="189">
        <f>J345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244</v>
      </c>
      <c r="E106" s="188"/>
      <c r="F106" s="188"/>
      <c r="G106" s="188"/>
      <c r="H106" s="188"/>
      <c r="I106" s="188"/>
      <c r="J106" s="189">
        <f>J356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9"/>
      <c r="C107" s="180"/>
      <c r="D107" s="181" t="s">
        <v>245</v>
      </c>
      <c r="E107" s="182"/>
      <c r="F107" s="182"/>
      <c r="G107" s="182"/>
      <c r="H107" s="182"/>
      <c r="I107" s="182"/>
      <c r="J107" s="183">
        <f>J358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5"/>
      <c r="C108" s="186"/>
      <c r="D108" s="187" t="s">
        <v>246</v>
      </c>
      <c r="E108" s="188"/>
      <c r="F108" s="188"/>
      <c r="G108" s="188"/>
      <c r="H108" s="188"/>
      <c r="I108" s="188"/>
      <c r="J108" s="189">
        <f>J359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79"/>
      <c r="C109" s="180"/>
      <c r="D109" s="181" t="s">
        <v>247</v>
      </c>
      <c r="E109" s="182"/>
      <c r="F109" s="182"/>
      <c r="G109" s="182"/>
      <c r="H109" s="182"/>
      <c r="I109" s="182"/>
      <c r="J109" s="183">
        <f>J387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85"/>
      <c r="C110" s="186"/>
      <c r="D110" s="187" t="s">
        <v>248</v>
      </c>
      <c r="E110" s="188"/>
      <c r="F110" s="188"/>
      <c r="G110" s="188"/>
      <c r="H110" s="188"/>
      <c r="I110" s="188"/>
      <c r="J110" s="189">
        <f>J388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79"/>
      <c r="C111" s="180"/>
      <c r="D111" s="181" t="s">
        <v>100</v>
      </c>
      <c r="E111" s="182"/>
      <c r="F111" s="182"/>
      <c r="G111" s="182"/>
      <c r="H111" s="182"/>
      <c r="I111" s="182"/>
      <c r="J111" s="183">
        <f>J391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185"/>
      <c r="C112" s="186"/>
      <c r="D112" s="187" t="s">
        <v>249</v>
      </c>
      <c r="E112" s="188"/>
      <c r="F112" s="188"/>
      <c r="G112" s="188"/>
      <c r="H112" s="188"/>
      <c r="I112" s="188"/>
      <c r="J112" s="189">
        <f>J392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101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4" t="str">
        <f>E7</f>
        <v>Oprava mostu v km 63,571 Veselí nad Lužnicí - Jihlava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91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 02 - Oprava mostu v km 63,571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4. 6. 2020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 xml:space="preserve"> </v>
      </c>
      <c r="G128" s="40"/>
      <c r="H128" s="40"/>
      <c r="I128" s="32" t="s">
        <v>29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102</v>
      </c>
      <c r="D131" s="194" t="s">
        <v>58</v>
      </c>
      <c r="E131" s="194" t="s">
        <v>54</v>
      </c>
      <c r="F131" s="194" t="s">
        <v>55</v>
      </c>
      <c r="G131" s="194" t="s">
        <v>103</v>
      </c>
      <c r="H131" s="194" t="s">
        <v>104</v>
      </c>
      <c r="I131" s="194" t="s">
        <v>105</v>
      </c>
      <c r="J131" s="195" t="s">
        <v>95</v>
      </c>
      <c r="K131" s="196" t="s">
        <v>106</v>
      </c>
      <c r="L131" s="197"/>
      <c r="M131" s="100" t="s">
        <v>1</v>
      </c>
      <c r="N131" s="101" t="s">
        <v>37</v>
      </c>
      <c r="O131" s="101" t="s">
        <v>107</v>
      </c>
      <c r="P131" s="101" t="s">
        <v>108</v>
      </c>
      <c r="Q131" s="101" t="s">
        <v>109</v>
      </c>
      <c r="R131" s="101" t="s">
        <v>110</v>
      </c>
      <c r="S131" s="101" t="s">
        <v>111</v>
      </c>
      <c r="T131" s="102" t="s">
        <v>112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113</v>
      </c>
      <c r="D132" s="40"/>
      <c r="E132" s="40"/>
      <c r="F132" s="40"/>
      <c r="G132" s="40"/>
      <c r="H132" s="40"/>
      <c r="I132" s="40"/>
      <c r="J132" s="198">
        <f>BK132</f>
        <v>0</v>
      </c>
      <c r="K132" s="40"/>
      <c r="L132" s="44"/>
      <c r="M132" s="103"/>
      <c r="N132" s="199"/>
      <c r="O132" s="104"/>
      <c r="P132" s="200">
        <f>P133+P162+P358+P387+P391</f>
        <v>0</v>
      </c>
      <c r="Q132" s="104"/>
      <c r="R132" s="200">
        <f>R133+R162+R358+R387+R391</f>
        <v>604.47241130560008</v>
      </c>
      <c r="S132" s="104"/>
      <c r="T132" s="201">
        <f>T133+T162+T358+T387+T391</f>
        <v>192.57460999999998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97</v>
      </c>
      <c r="BK132" s="202">
        <f>BK133+BK162+BK358+BK387+BK391</f>
        <v>0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81</v>
      </c>
      <c r="F133" s="206" t="s">
        <v>250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SUM(P134:P161)</f>
        <v>0</v>
      </c>
      <c r="Q133" s="211"/>
      <c r="R133" s="212">
        <f>SUM(R134:R161)</f>
        <v>318.82900000000001</v>
      </c>
      <c r="S133" s="211"/>
      <c r="T133" s="213">
        <f>SUM(T134:T161)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73</v>
      </c>
      <c r="AY133" s="214" t="s">
        <v>116</v>
      </c>
      <c r="BK133" s="216">
        <f>SUM(BK134:BK161)</f>
        <v>0</v>
      </c>
    </row>
    <row r="134" s="2" customFormat="1" ht="21.75" customHeight="1">
      <c r="A134" s="38"/>
      <c r="B134" s="39"/>
      <c r="C134" s="219" t="s">
        <v>81</v>
      </c>
      <c r="D134" s="219" t="s">
        <v>119</v>
      </c>
      <c r="E134" s="220" t="s">
        <v>251</v>
      </c>
      <c r="F134" s="221" t="s">
        <v>252</v>
      </c>
      <c r="G134" s="222" t="s">
        <v>193</v>
      </c>
      <c r="H134" s="223">
        <v>70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0.036900000000000002</v>
      </c>
      <c r="R134" s="229">
        <f>Q134*H134</f>
        <v>2.5830000000000002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123</v>
      </c>
      <c r="AT134" s="231" t="s">
        <v>119</v>
      </c>
      <c r="AU134" s="231" t="s">
        <v>81</v>
      </c>
      <c r="AY134" s="17" t="s">
        <v>116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123</v>
      </c>
      <c r="BM134" s="231" t="s">
        <v>253</v>
      </c>
    </row>
    <row r="135" s="13" customFormat="1">
      <c r="A135" s="13"/>
      <c r="B135" s="233"/>
      <c r="C135" s="234"/>
      <c r="D135" s="235" t="s">
        <v>125</v>
      </c>
      <c r="E135" s="236" t="s">
        <v>1</v>
      </c>
      <c r="F135" s="237" t="s">
        <v>254</v>
      </c>
      <c r="G135" s="234"/>
      <c r="H135" s="238">
        <v>70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125</v>
      </c>
      <c r="AU135" s="244" t="s">
        <v>81</v>
      </c>
      <c r="AV135" s="13" t="s">
        <v>83</v>
      </c>
      <c r="AW135" s="13" t="s">
        <v>30</v>
      </c>
      <c r="AX135" s="13" t="s">
        <v>81</v>
      </c>
      <c r="AY135" s="244" t="s">
        <v>116</v>
      </c>
    </row>
    <row r="136" s="2" customFormat="1" ht="33" customHeight="1">
      <c r="A136" s="38"/>
      <c r="B136" s="39"/>
      <c r="C136" s="219" t="s">
        <v>83</v>
      </c>
      <c r="D136" s="219" t="s">
        <v>119</v>
      </c>
      <c r="E136" s="220" t="s">
        <v>255</v>
      </c>
      <c r="F136" s="221" t="s">
        <v>256</v>
      </c>
      <c r="G136" s="222" t="s">
        <v>129</v>
      </c>
      <c r="H136" s="223">
        <v>134.05000000000001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123</v>
      </c>
      <c r="AT136" s="231" t="s">
        <v>119</v>
      </c>
      <c r="AU136" s="231" t="s">
        <v>81</v>
      </c>
      <c r="AY136" s="17" t="s">
        <v>116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123</v>
      </c>
      <c r="BM136" s="231" t="s">
        <v>257</v>
      </c>
    </row>
    <row r="137" s="13" customFormat="1">
      <c r="A137" s="13"/>
      <c r="B137" s="233"/>
      <c r="C137" s="234"/>
      <c r="D137" s="235" t="s">
        <v>125</v>
      </c>
      <c r="E137" s="236" t="s">
        <v>1</v>
      </c>
      <c r="F137" s="237" t="s">
        <v>258</v>
      </c>
      <c r="G137" s="234"/>
      <c r="H137" s="238">
        <v>80.200000000000003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125</v>
      </c>
      <c r="AU137" s="244" t="s">
        <v>81</v>
      </c>
      <c r="AV137" s="13" t="s">
        <v>83</v>
      </c>
      <c r="AW137" s="13" t="s">
        <v>30</v>
      </c>
      <c r="AX137" s="13" t="s">
        <v>73</v>
      </c>
      <c r="AY137" s="244" t="s">
        <v>116</v>
      </c>
    </row>
    <row r="138" s="13" customFormat="1">
      <c r="A138" s="13"/>
      <c r="B138" s="233"/>
      <c r="C138" s="234"/>
      <c r="D138" s="235" t="s">
        <v>125</v>
      </c>
      <c r="E138" s="236" t="s">
        <v>1</v>
      </c>
      <c r="F138" s="237" t="s">
        <v>259</v>
      </c>
      <c r="G138" s="234"/>
      <c r="H138" s="238">
        <v>40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125</v>
      </c>
      <c r="AU138" s="244" t="s">
        <v>81</v>
      </c>
      <c r="AV138" s="13" t="s">
        <v>83</v>
      </c>
      <c r="AW138" s="13" t="s">
        <v>30</v>
      </c>
      <c r="AX138" s="13" t="s">
        <v>73</v>
      </c>
      <c r="AY138" s="244" t="s">
        <v>116</v>
      </c>
    </row>
    <row r="139" s="13" customFormat="1">
      <c r="A139" s="13"/>
      <c r="B139" s="233"/>
      <c r="C139" s="234"/>
      <c r="D139" s="235" t="s">
        <v>125</v>
      </c>
      <c r="E139" s="236" t="s">
        <v>1</v>
      </c>
      <c r="F139" s="237" t="s">
        <v>260</v>
      </c>
      <c r="G139" s="234"/>
      <c r="H139" s="238">
        <v>3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125</v>
      </c>
      <c r="AU139" s="244" t="s">
        <v>81</v>
      </c>
      <c r="AV139" s="13" t="s">
        <v>83</v>
      </c>
      <c r="AW139" s="13" t="s">
        <v>30</v>
      </c>
      <c r="AX139" s="13" t="s">
        <v>73</v>
      </c>
      <c r="AY139" s="244" t="s">
        <v>116</v>
      </c>
    </row>
    <row r="140" s="13" customFormat="1">
      <c r="A140" s="13"/>
      <c r="B140" s="233"/>
      <c r="C140" s="234"/>
      <c r="D140" s="235" t="s">
        <v>125</v>
      </c>
      <c r="E140" s="236" t="s">
        <v>1</v>
      </c>
      <c r="F140" s="237" t="s">
        <v>261</v>
      </c>
      <c r="G140" s="234"/>
      <c r="H140" s="238">
        <v>10.85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125</v>
      </c>
      <c r="AU140" s="244" t="s">
        <v>81</v>
      </c>
      <c r="AV140" s="13" t="s">
        <v>83</v>
      </c>
      <c r="AW140" s="13" t="s">
        <v>30</v>
      </c>
      <c r="AX140" s="13" t="s">
        <v>73</v>
      </c>
      <c r="AY140" s="244" t="s">
        <v>116</v>
      </c>
    </row>
    <row r="141" s="14" customFormat="1">
      <c r="A141" s="14"/>
      <c r="B141" s="256"/>
      <c r="C141" s="257"/>
      <c r="D141" s="235" t="s">
        <v>125</v>
      </c>
      <c r="E141" s="258" t="s">
        <v>1</v>
      </c>
      <c r="F141" s="259" t="s">
        <v>207</v>
      </c>
      <c r="G141" s="257"/>
      <c r="H141" s="260">
        <v>134.05000000000001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125</v>
      </c>
      <c r="AU141" s="266" t="s">
        <v>81</v>
      </c>
      <c r="AV141" s="14" t="s">
        <v>123</v>
      </c>
      <c r="AW141" s="14" t="s">
        <v>30</v>
      </c>
      <c r="AX141" s="14" t="s">
        <v>81</v>
      </c>
      <c r="AY141" s="266" t="s">
        <v>116</v>
      </c>
    </row>
    <row r="142" s="2" customFormat="1" ht="33" customHeight="1">
      <c r="A142" s="38"/>
      <c r="B142" s="39"/>
      <c r="C142" s="219" t="s">
        <v>132</v>
      </c>
      <c r="D142" s="219" t="s">
        <v>119</v>
      </c>
      <c r="E142" s="220" t="s">
        <v>262</v>
      </c>
      <c r="F142" s="221" t="s">
        <v>263</v>
      </c>
      <c r="G142" s="222" t="s">
        <v>129</v>
      </c>
      <c r="H142" s="223">
        <v>134.05000000000001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123</v>
      </c>
      <c r="AT142" s="231" t="s">
        <v>119</v>
      </c>
      <c r="AU142" s="231" t="s">
        <v>81</v>
      </c>
      <c r="AY142" s="17" t="s">
        <v>116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123</v>
      </c>
      <c r="BM142" s="231" t="s">
        <v>264</v>
      </c>
    </row>
    <row r="143" s="13" customFormat="1">
      <c r="A143" s="13"/>
      <c r="B143" s="233"/>
      <c r="C143" s="234"/>
      <c r="D143" s="235" t="s">
        <v>125</v>
      </c>
      <c r="E143" s="236" t="s">
        <v>1</v>
      </c>
      <c r="F143" s="237" t="s">
        <v>265</v>
      </c>
      <c r="G143" s="234"/>
      <c r="H143" s="238">
        <v>134.05000000000001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125</v>
      </c>
      <c r="AU143" s="244" t="s">
        <v>81</v>
      </c>
      <c r="AV143" s="13" t="s">
        <v>83</v>
      </c>
      <c r="AW143" s="13" t="s">
        <v>30</v>
      </c>
      <c r="AX143" s="13" t="s">
        <v>81</v>
      </c>
      <c r="AY143" s="244" t="s">
        <v>116</v>
      </c>
    </row>
    <row r="144" s="2" customFormat="1" ht="33" customHeight="1">
      <c r="A144" s="38"/>
      <c r="B144" s="39"/>
      <c r="C144" s="219" t="s">
        <v>123</v>
      </c>
      <c r="D144" s="219" t="s">
        <v>119</v>
      </c>
      <c r="E144" s="220" t="s">
        <v>266</v>
      </c>
      <c r="F144" s="221" t="s">
        <v>267</v>
      </c>
      <c r="G144" s="222" t="s">
        <v>129</v>
      </c>
      <c r="H144" s="223">
        <v>2010.75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123</v>
      </c>
      <c r="AT144" s="231" t="s">
        <v>119</v>
      </c>
      <c r="AU144" s="231" t="s">
        <v>81</v>
      </c>
      <c r="AY144" s="17" t="s">
        <v>116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123</v>
      </c>
      <c r="BM144" s="231" t="s">
        <v>268</v>
      </c>
    </row>
    <row r="145" s="13" customFormat="1">
      <c r="A145" s="13"/>
      <c r="B145" s="233"/>
      <c r="C145" s="234"/>
      <c r="D145" s="235" t="s">
        <v>125</v>
      </c>
      <c r="E145" s="236" t="s">
        <v>1</v>
      </c>
      <c r="F145" s="237" t="s">
        <v>269</v>
      </c>
      <c r="G145" s="234"/>
      <c r="H145" s="238">
        <v>2010.75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125</v>
      </c>
      <c r="AU145" s="244" t="s">
        <v>81</v>
      </c>
      <c r="AV145" s="13" t="s">
        <v>83</v>
      </c>
      <c r="AW145" s="13" t="s">
        <v>30</v>
      </c>
      <c r="AX145" s="13" t="s">
        <v>81</v>
      </c>
      <c r="AY145" s="244" t="s">
        <v>116</v>
      </c>
    </row>
    <row r="146" s="2" customFormat="1" ht="21.75" customHeight="1">
      <c r="A146" s="38"/>
      <c r="B146" s="39"/>
      <c r="C146" s="219" t="s">
        <v>117</v>
      </c>
      <c r="D146" s="219" t="s">
        <v>119</v>
      </c>
      <c r="E146" s="220" t="s">
        <v>270</v>
      </c>
      <c r="F146" s="221" t="s">
        <v>271</v>
      </c>
      <c r="G146" s="222" t="s">
        <v>129</v>
      </c>
      <c r="H146" s="223">
        <v>134.05000000000001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123</v>
      </c>
      <c r="AT146" s="231" t="s">
        <v>119</v>
      </c>
      <c r="AU146" s="231" t="s">
        <v>81</v>
      </c>
      <c r="AY146" s="17" t="s">
        <v>116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123</v>
      </c>
      <c r="BM146" s="231" t="s">
        <v>272</v>
      </c>
    </row>
    <row r="147" s="13" customFormat="1">
      <c r="A147" s="13"/>
      <c r="B147" s="233"/>
      <c r="C147" s="234"/>
      <c r="D147" s="235" t="s">
        <v>125</v>
      </c>
      <c r="E147" s="236" t="s">
        <v>1</v>
      </c>
      <c r="F147" s="237" t="s">
        <v>265</v>
      </c>
      <c r="G147" s="234"/>
      <c r="H147" s="238">
        <v>134.05000000000001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125</v>
      </c>
      <c r="AU147" s="244" t="s">
        <v>81</v>
      </c>
      <c r="AV147" s="13" t="s">
        <v>83</v>
      </c>
      <c r="AW147" s="13" t="s">
        <v>30</v>
      </c>
      <c r="AX147" s="13" t="s">
        <v>81</v>
      </c>
      <c r="AY147" s="244" t="s">
        <v>116</v>
      </c>
    </row>
    <row r="148" s="2" customFormat="1" ht="16.5" customHeight="1">
      <c r="A148" s="38"/>
      <c r="B148" s="39"/>
      <c r="C148" s="245" t="s">
        <v>145</v>
      </c>
      <c r="D148" s="245" t="s">
        <v>156</v>
      </c>
      <c r="E148" s="246" t="s">
        <v>273</v>
      </c>
      <c r="F148" s="247" t="s">
        <v>274</v>
      </c>
      <c r="G148" s="248" t="s">
        <v>203</v>
      </c>
      <c r="H148" s="249">
        <v>135.886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38</v>
      </c>
      <c r="O148" s="91"/>
      <c r="P148" s="229">
        <f>O148*H148</f>
        <v>0</v>
      </c>
      <c r="Q148" s="229">
        <v>1</v>
      </c>
      <c r="R148" s="229">
        <f>Q148*H148</f>
        <v>135.886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155</v>
      </c>
      <c r="AT148" s="231" t="s">
        <v>156</v>
      </c>
      <c r="AU148" s="231" t="s">
        <v>81</v>
      </c>
      <c r="AY148" s="17" t="s">
        <v>116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123</v>
      </c>
      <c r="BM148" s="231" t="s">
        <v>275</v>
      </c>
    </row>
    <row r="149" s="13" customFormat="1">
      <c r="A149" s="13"/>
      <c r="B149" s="233"/>
      <c r="C149" s="234"/>
      <c r="D149" s="235" t="s">
        <v>125</v>
      </c>
      <c r="E149" s="236" t="s">
        <v>1</v>
      </c>
      <c r="F149" s="237" t="s">
        <v>276</v>
      </c>
      <c r="G149" s="234"/>
      <c r="H149" s="238">
        <v>135.886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125</v>
      </c>
      <c r="AU149" s="244" t="s">
        <v>81</v>
      </c>
      <c r="AV149" s="13" t="s">
        <v>83</v>
      </c>
      <c r="AW149" s="13" t="s">
        <v>30</v>
      </c>
      <c r="AX149" s="13" t="s">
        <v>81</v>
      </c>
      <c r="AY149" s="244" t="s">
        <v>116</v>
      </c>
    </row>
    <row r="150" s="2" customFormat="1" ht="33" customHeight="1">
      <c r="A150" s="38"/>
      <c r="B150" s="39"/>
      <c r="C150" s="219" t="s">
        <v>150</v>
      </c>
      <c r="D150" s="219" t="s">
        <v>119</v>
      </c>
      <c r="E150" s="220" t="s">
        <v>277</v>
      </c>
      <c r="F150" s="221" t="s">
        <v>278</v>
      </c>
      <c r="G150" s="222" t="s">
        <v>129</v>
      </c>
      <c r="H150" s="223">
        <v>100.2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123</v>
      </c>
      <c r="AT150" s="231" t="s">
        <v>119</v>
      </c>
      <c r="AU150" s="231" t="s">
        <v>81</v>
      </c>
      <c r="AY150" s="17" t="s">
        <v>116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123</v>
      </c>
      <c r="BM150" s="231" t="s">
        <v>279</v>
      </c>
    </row>
    <row r="151" s="13" customFormat="1">
      <c r="A151" s="13"/>
      <c r="B151" s="233"/>
      <c r="C151" s="234"/>
      <c r="D151" s="235" t="s">
        <v>125</v>
      </c>
      <c r="E151" s="236" t="s">
        <v>1</v>
      </c>
      <c r="F151" s="237" t="s">
        <v>280</v>
      </c>
      <c r="G151" s="234"/>
      <c r="H151" s="238">
        <v>80.200000000000003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125</v>
      </c>
      <c r="AU151" s="244" t="s">
        <v>81</v>
      </c>
      <c r="AV151" s="13" t="s">
        <v>83</v>
      </c>
      <c r="AW151" s="13" t="s">
        <v>30</v>
      </c>
      <c r="AX151" s="13" t="s">
        <v>73</v>
      </c>
      <c r="AY151" s="244" t="s">
        <v>116</v>
      </c>
    </row>
    <row r="152" s="13" customFormat="1">
      <c r="A152" s="13"/>
      <c r="B152" s="233"/>
      <c r="C152" s="234"/>
      <c r="D152" s="235" t="s">
        <v>125</v>
      </c>
      <c r="E152" s="236" t="s">
        <v>1</v>
      </c>
      <c r="F152" s="237" t="s">
        <v>281</v>
      </c>
      <c r="G152" s="234"/>
      <c r="H152" s="238">
        <v>20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125</v>
      </c>
      <c r="AU152" s="244" t="s">
        <v>81</v>
      </c>
      <c r="AV152" s="13" t="s">
        <v>83</v>
      </c>
      <c r="AW152" s="13" t="s">
        <v>30</v>
      </c>
      <c r="AX152" s="13" t="s">
        <v>73</v>
      </c>
      <c r="AY152" s="244" t="s">
        <v>116</v>
      </c>
    </row>
    <row r="153" s="14" customFormat="1">
      <c r="A153" s="14"/>
      <c r="B153" s="256"/>
      <c r="C153" s="257"/>
      <c r="D153" s="235" t="s">
        <v>125</v>
      </c>
      <c r="E153" s="258" t="s">
        <v>1</v>
      </c>
      <c r="F153" s="259" t="s">
        <v>207</v>
      </c>
      <c r="G153" s="257"/>
      <c r="H153" s="260">
        <v>100.2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125</v>
      </c>
      <c r="AU153" s="266" t="s">
        <v>81</v>
      </c>
      <c r="AV153" s="14" t="s">
        <v>123</v>
      </c>
      <c r="AW153" s="14" t="s">
        <v>30</v>
      </c>
      <c r="AX153" s="14" t="s">
        <v>81</v>
      </c>
      <c r="AY153" s="266" t="s">
        <v>116</v>
      </c>
    </row>
    <row r="154" s="2" customFormat="1" ht="33" customHeight="1">
      <c r="A154" s="38"/>
      <c r="B154" s="39"/>
      <c r="C154" s="219" t="s">
        <v>155</v>
      </c>
      <c r="D154" s="219" t="s">
        <v>119</v>
      </c>
      <c r="E154" s="220" t="s">
        <v>282</v>
      </c>
      <c r="F154" s="221" t="s">
        <v>283</v>
      </c>
      <c r="G154" s="222" t="s">
        <v>203</v>
      </c>
      <c r="H154" s="223">
        <v>241.28999999999999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123</v>
      </c>
      <c r="AT154" s="231" t="s">
        <v>119</v>
      </c>
      <c r="AU154" s="231" t="s">
        <v>81</v>
      </c>
      <c r="AY154" s="17" t="s">
        <v>116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123</v>
      </c>
      <c r="BM154" s="231" t="s">
        <v>284</v>
      </c>
    </row>
    <row r="155" s="13" customFormat="1">
      <c r="A155" s="13"/>
      <c r="B155" s="233"/>
      <c r="C155" s="234"/>
      <c r="D155" s="235" t="s">
        <v>125</v>
      </c>
      <c r="E155" s="236" t="s">
        <v>1</v>
      </c>
      <c r="F155" s="237" t="s">
        <v>285</v>
      </c>
      <c r="G155" s="234"/>
      <c r="H155" s="238">
        <v>241.28999999999999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125</v>
      </c>
      <c r="AU155" s="244" t="s">
        <v>81</v>
      </c>
      <c r="AV155" s="13" t="s">
        <v>83</v>
      </c>
      <c r="AW155" s="13" t="s">
        <v>30</v>
      </c>
      <c r="AX155" s="13" t="s">
        <v>81</v>
      </c>
      <c r="AY155" s="244" t="s">
        <v>116</v>
      </c>
    </row>
    <row r="156" s="2" customFormat="1" ht="16.5" customHeight="1">
      <c r="A156" s="38"/>
      <c r="B156" s="39"/>
      <c r="C156" s="245" t="s">
        <v>162</v>
      </c>
      <c r="D156" s="245" t="s">
        <v>156</v>
      </c>
      <c r="E156" s="246" t="s">
        <v>286</v>
      </c>
      <c r="F156" s="247" t="s">
        <v>287</v>
      </c>
      <c r="G156" s="248" t="s">
        <v>203</v>
      </c>
      <c r="H156" s="249">
        <v>180.36000000000001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38</v>
      </c>
      <c r="O156" s="91"/>
      <c r="P156" s="229">
        <f>O156*H156</f>
        <v>0</v>
      </c>
      <c r="Q156" s="229">
        <v>1</v>
      </c>
      <c r="R156" s="229">
        <f>Q156*H156</f>
        <v>180.36000000000001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155</v>
      </c>
      <c r="AT156" s="231" t="s">
        <v>156</v>
      </c>
      <c r="AU156" s="231" t="s">
        <v>81</v>
      </c>
      <c r="AY156" s="17" t="s">
        <v>116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81</v>
      </c>
      <c r="BK156" s="232">
        <f>ROUND(I156*H156,2)</f>
        <v>0</v>
      </c>
      <c r="BL156" s="17" t="s">
        <v>123</v>
      </c>
      <c r="BM156" s="231" t="s">
        <v>288</v>
      </c>
    </row>
    <row r="157" s="13" customFormat="1">
      <c r="A157" s="13"/>
      <c r="B157" s="233"/>
      <c r="C157" s="234"/>
      <c r="D157" s="235" t="s">
        <v>125</v>
      </c>
      <c r="E157" s="236" t="s">
        <v>1</v>
      </c>
      <c r="F157" s="237" t="s">
        <v>289</v>
      </c>
      <c r="G157" s="234"/>
      <c r="H157" s="238">
        <v>180.36000000000001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125</v>
      </c>
      <c r="AU157" s="244" t="s">
        <v>81</v>
      </c>
      <c r="AV157" s="13" t="s">
        <v>83</v>
      </c>
      <c r="AW157" s="13" t="s">
        <v>30</v>
      </c>
      <c r="AX157" s="13" t="s">
        <v>81</v>
      </c>
      <c r="AY157" s="244" t="s">
        <v>116</v>
      </c>
    </row>
    <row r="158" s="2" customFormat="1" ht="21.75" customHeight="1">
      <c r="A158" s="38"/>
      <c r="B158" s="39"/>
      <c r="C158" s="219" t="s">
        <v>167</v>
      </c>
      <c r="D158" s="219" t="s">
        <v>119</v>
      </c>
      <c r="E158" s="220" t="s">
        <v>290</v>
      </c>
      <c r="F158" s="221" t="s">
        <v>291</v>
      </c>
      <c r="G158" s="222" t="s">
        <v>292</v>
      </c>
      <c r="H158" s="223">
        <v>720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123</v>
      </c>
      <c r="AT158" s="231" t="s">
        <v>119</v>
      </c>
      <c r="AU158" s="231" t="s">
        <v>81</v>
      </c>
      <c r="AY158" s="17" t="s">
        <v>116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123</v>
      </c>
      <c r="BM158" s="231" t="s">
        <v>293</v>
      </c>
    </row>
    <row r="159" s="13" customFormat="1">
      <c r="A159" s="13"/>
      <c r="B159" s="233"/>
      <c r="C159" s="234"/>
      <c r="D159" s="235" t="s">
        <v>125</v>
      </c>
      <c r="E159" s="236" t="s">
        <v>1</v>
      </c>
      <c r="F159" s="237" t="s">
        <v>294</v>
      </c>
      <c r="G159" s="234"/>
      <c r="H159" s="238">
        <v>360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125</v>
      </c>
      <c r="AU159" s="244" t="s">
        <v>81</v>
      </c>
      <c r="AV159" s="13" t="s">
        <v>83</v>
      </c>
      <c r="AW159" s="13" t="s">
        <v>30</v>
      </c>
      <c r="AX159" s="13" t="s">
        <v>73</v>
      </c>
      <c r="AY159" s="244" t="s">
        <v>116</v>
      </c>
    </row>
    <row r="160" s="13" customFormat="1">
      <c r="A160" s="13"/>
      <c r="B160" s="233"/>
      <c r="C160" s="234"/>
      <c r="D160" s="235" t="s">
        <v>125</v>
      </c>
      <c r="E160" s="236" t="s">
        <v>1</v>
      </c>
      <c r="F160" s="237" t="s">
        <v>295</v>
      </c>
      <c r="G160" s="234"/>
      <c r="H160" s="238">
        <v>360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125</v>
      </c>
      <c r="AU160" s="244" t="s">
        <v>81</v>
      </c>
      <c r="AV160" s="13" t="s">
        <v>83</v>
      </c>
      <c r="AW160" s="13" t="s">
        <v>30</v>
      </c>
      <c r="AX160" s="13" t="s">
        <v>73</v>
      </c>
      <c r="AY160" s="244" t="s">
        <v>116</v>
      </c>
    </row>
    <row r="161" s="14" customFormat="1">
      <c r="A161" s="14"/>
      <c r="B161" s="256"/>
      <c r="C161" s="257"/>
      <c r="D161" s="235" t="s">
        <v>125</v>
      </c>
      <c r="E161" s="258" t="s">
        <v>1</v>
      </c>
      <c r="F161" s="259" t="s">
        <v>207</v>
      </c>
      <c r="G161" s="257"/>
      <c r="H161" s="260">
        <v>720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125</v>
      </c>
      <c r="AU161" s="266" t="s">
        <v>81</v>
      </c>
      <c r="AV161" s="14" t="s">
        <v>123</v>
      </c>
      <c r="AW161" s="14" t="s">
        <v>30</v>
      </c>
      <c r="AX161" s="14" t="s">
        <v>81</v>
      </c>
      <c r="AY161" s="266" t="s">
        <v>116</v>
      </c>
    </row>
    <row r="162" s="12" customFormat="1" ht="25.92" customHeight="1">
      <c r="A162" s="12"/>
      <c r="B162" s="203"/>
      <c r="C162" s="204"/>
      <c r="D162" s="205" t="s">
        <v>72</v>
      </c>
      <c r="E162" s="206" t="s">
        <v>114</v>
      </c>
      <c r="F162" s="206" t="s">
        <v>115</v>
      </c>
      <c r="G162" s="204"/>
      <c r="H162" s="204"/>
      <c r="I162" s="207"/>
      <c r="J162" s="208">
        <f>BK162</f>
        <v>0</v>
      </c>
      <c r="K162" s="204"/>
      <c r="L162" s="209"/>
      <c r="M162" s="210"/>
      <c r="N162" s="211"/>
      <c r="O162" s="211"/>
      <c r="P162" s="212">
        <f>P163+P189+P215+P224+P229+P345+P356</f>
        <v>0</v>
      </c>
      <c r="Q162" s="211"/>
      <c r="R162" s="212">
        <f>R163+R189+R215+R224+R229+R345+R356</f>
        <v>284.14032553239997</v>
      </c>
      <c r="S162" s="211"/>
      <c r="T162" s="213">
        <f>T163+T189+T215+T224+T229+T345+T356</f>
        <v>191.87241799999998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81</v>
      </c>
      <c r="AT162" s="215" t="s">
        <v>72</v>
      </c>
      <c r="AU162" s="215" t="s">
        <v>73</v>
      </c>
      <c r="AY162" s="214" t="s">
        <v>116</v>
      </c>
      <c r="BK162" s="216">
        <f>BK163+BK189+BK215+BK224+BK229+BK345+BK356</f>
        <v>0</v>
      </c>
    </row>
    <row r="163" s="12" customFormat="1" ht="22.8" customHeight="1">
      <c r="A163" s="12"/>
      <c r="B163" s="203"/>
      <c r="C163" s="204"/>
      <c r="D163" s="205" t="s">
        <v>72</v>
      </c>
      <c r="E163" s="217" t="s">
        <v>83</v>
      </c>
      <c r="F163" s="217" t="s">
        <v>296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SUM(P164:P188)</f>
        <v>0</v>
      </c>
      <c r="Q163" s="211"/>
      <c r="R163" s="212">
        <f>SUM(R164:R188)</f>
        <v>91.265748509999995</v>
      </c>
      <c r="S163" s="211"/>
      <c r="T163" s="213">
        <f>SUM(T164:T188)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81</v>
      </c>
      <c r="AT163" s="215" t="s">
        <v>72</v>
      </c>
      <c r="AU163" s="215" t="s">
        <v>81</v>
      </c>
      <c r="AY163" s="214" t="s">
        <v>116</v>
      </c>
      <c r="BK163" s="216">
        <f>SUM(BK164:BK188)</f>
        <v>0</v>
      </c>
    </row>
    <row r="164" s="2" customFormat="1" ht="33" customHeight="1">
      <c r="A164" s="38"/>
      <c r="B164" s="39"/>
      <c r="C164" s="219" t="s">
        <v>172</v>
      </c>
      <c r="D164" s="219" t="s">
        <v>119</v>
      </c>
      <c r="E164" s="220" t="s">
        <v>297</v>
      </c>
      <c r="F164" s="221" t="s">
        <v>298</v>
      </c>
      <c r="G164" s="222" t="s">
        <v>193</v>
      </c>
      <c r="H164" s="223">
        <v>55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38</v>
      </c>
      <c r="O164" s="91"/>
      <c r="P164" s="229">
        <f>O164*H164</f>
        <v>0</v>
      </c>
      <c r="Q164" s="229">
        <v>1.52477</v>
      </c>
      <c r="R164" s="229">
        <f>Q164*H164</f>
        <v>83.862349999999992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123</v>
      </c>
      <c r="AT164" s="231" t="s">
        <v>119</v>
      </c>
      <c r="AU164" s="231" t="s">
        <v>83</v>
      </c>
      <c r="AY164" s="17" t="s">
        <v>116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123</v>
      </c>
      <c r="BM164" s="231" t="s">
        <v>299</v>
      </c>
    </row>
    <row r="165" s="13" customFormat="1">
      <c r="A165" s="13"/>
      <c r="B165" s="233"/>
      <c r="C165" s="234"/>
      <c r="D165" s="235" t="s">
        <v>125</v>
      </c>
      <c r="E165" s="236" t="s">
        <v>1</v>
      </c>
      <c r="F165" s="237" t="s">
        <v>300</v>
      </c>
      <c r="G165" s="234"/>
      <c r="H165" s="238">
        <v>55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125</v>
      </c>
      <c r="AU165" s="244" t="s">
        <v>83</v>
      </c>
      <c r="AV165" s="13" t="s">
        <v>83</v>
      </c>
      <c r="AW165" s="13" t="s">
        <v>30</v>
      </c>
      <c r="AX165" s="13" t="s">
        <v>81</v>
      </c>
      <c r="AY165" s="244" t="s">
        <v>116</v>
      </c>
    </row>
    <row r="166" s="2" customFormat="1" ht="21.75" customHeight="1">
      <c r="A166" s="38"/>
      <c r="B166" s="39"/>
      <c r="C166" s="219" t="s">
        <v>177</v>
      </c>
      <c r="D166" s="219" t="s">
        <v>119</v>
      </c>
      <c r="E166" s="220" t="s">
        <v>301</v>
      </c>
      <c r="F166" s="221" t="s">
        <v>302</v>
      </c>
      <c r="G166" s="222" t="s">
        <v>292</v>
      </c>
      <c r="H166" s="223">
        <v>554.26800000000003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0.00013750000000000001</v>
      </c>
      <c r="R166" s="229">
        <f>Q166*H166</f>
        <v>0.076211850000000012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123</v>
      </c>
      <c r="AT166" s="231" t="s">
        <v>119</v>
      </c>
      <c r="AU166" s="231" t="s">
        <v>83</v>
      </c>
      <c r="AY166" s="17" t="s">
        <v>116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123</v>
      </c>
      <c r="BM166" s="231" t="s">
        <v>303</v>
      </c>
    </row>
    <row r="167" s="13" customFormat="1">
      <c r="A167" s="13"/>
      <c r="B167" s="233"/>
      <c r="C167" s="234"/>
      <c r="D167" s="235" t="s">
        <v>125</v>
      </c>
      <c r="E167" s="236" t="s">
        <v>1</v>
      </c>
      <c r="F167" s="237" t="s">
        <v>304</v>
      </c>
      <c r="G167" s="234"/>
      <c r="H167" s="238">
        <v>18.719999999999999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125</v>
      </c>
      <c r="AU167" s="244" t="s">
        <v>83</v>
      </c>
      <c r="AV167" s="13" t="s">
        <v>83</v>
      </c>
      <c r="AW167" s="13" t="s">
        <v>30</v>
      </c>
      <c r="AX167" s="13" t="s">
        <v>73</v>
      </c>
      <c r="AY167" s="244" t="s">
        <v>116</v>
      </c>
    </row>
    <row r="168" s="13" customFormat="1">
      <c r="A168" s="13"/>
      <c r="B168" s="233"/>
      <c r="C168" s="234"/>
      <c r="D168" s="235" t="s">
        <v>125</v>
      </c>
      <c r="E168" s="236" t="s">
        <v>1</v>
      </c>
      <c r="F168" s="237" t="s">
        <v>305</v>
      </c>
      <c r="G168" s="234"/>
      <c r="H168" s="238">
        <v>175.548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125</v>
      </c>
      <c r="AU168" s="244" t="s">
        <v>83</v>
      </c>
      <c r="AV168" s="13" t="s">
        <v>83</v>
      </c>
      <c r="AW168" s="13" t="s">
        <v>30</v>
      </c>
      <c r="AX168" s="13" t="s">
        <v>73</v>
      </c>
      <c r="AY168" s="244" t="s">
        <v>116</v>
      </c>
    </row>
    <row r="169" s="13" customFormat="1">
      <c r="A169" s="13"/>
      <c r="B169" s="233"/>
      <c r="C169" s="234"/>
      <c r="D169" s="235" t="s">
        <v>125</v>
      </c>
      <c r="E169" s="236" t="s">
        <v>1</v>
      </c>
      <c r="F169" s="237" t="s">
        <v>306</v>
      </c>
      <c r="G169" s="234"/>
      <c r="H169" s="238">
        <v>360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125</v>
      </c>
      <c r="AU169" s="244" t="s">
        <v>83</v>
      </c>
      <c r="AV169" s="13" t="s">
        <v>83</v>
      </c>
      <c r="AW169" s="13" t="s">
        <v>30</v>
      </c>
      <c r="AX169" s="13" t="s">
        <v>73</v>
      </c>
      <c r="AY169" s="244" t="s">
        <v>116</v>
      </c>
    </row>
    <row r="170" s="14" customFormat="1">
      <c r="A170" s="14"/>
      <c r="B170" s="256"/>
      <c r="C170" s="257"/>
      <c r="D170" s="235" t="s">
        <v>125</v>
      </c>
      <c r="E170" s="258" t="s">
        <v>1</v>
      </c>
      <c r="F170" s="259" t="s">
        <v>207</v>
      </c>
      <c r="G170" s="257"/>
      <c r="H170" s="260">
        <v>554.26800000000003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125</v>
      </c>
      <c r="AU170" s="266" t="s">
        <v>83</v>
      </c>
      <c r="AV170" s="14" t="s">
        <v>123</v>
      </c>
      <c r="AW170" s="14" t="s">
        <v>30</v>
      </c>
      <c r="AX170" s="14" t="s">
        <v>81</v>
      </c>
      <c r="AY170" s="266" t="s">
        <v>116</v>
      </c>
    </row>
    <row r="171" s="2" customFormat="1" ht="16.5" customHeight="1">
      <c r="A171" s="38"/>
      <c r="B171" s="39"/>
      <c r="C171" s="245" t="s">
        <v>182</v>
      </c>
      <c r="D171" s="245" t="s">
        <v>156</v>
      </c>
      <c r="E171" s="246" t="s">
        <v>307</v>
      </c>
      <c r="F171" s="247" t="s">
        <v>308</v>
      </c>
      <c r="G171" s="248" t="s">
        <v>292</v>
      </c>
      <c r="H171" s="249">
        <v>609.69399999999996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38</v>
      </c>
      <c r="O171" s="91"/>
      <c r="P171" s="229">
        <f>O171*H171</f>
        <v>0</v>
      </c>
      <c r="Q171" s="229">
        <v>0.0021700000000000001</v>
      </c>
      <c r="R171" s="229">
        <f>Q171*H171</f>
        <v>1.32303598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155</v>
      </c>
      <c r="AT171" s="231" t="s">
        <v>156</v>
      </c>
      <c r="AU171" s="231" t="s">
        <v>83</v>
      </c>
      <c r="AY171" s="17" t="s">
        <v>116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123</v>
      </c>
      <c r="BM171" s="231" t="s">
        <v>309</v>
      </c>
    </row>
    <row r="172" s="15" customFormat="1">
      <c r="A172" s="15"/>
      <c r="B172" s="270"/>
      <c r="C172" s="271"/>
      <c r="D172" s="235" t="s">
        <v>125</v>
      </c>
      <c r="E172" s="272" t="s">
        <v>1</v>
      </c>
      <c r="F172" s="273" t="s">
        <v>310</v>
      </c>
      <c r="G172" s="271"/>
      <c r="H172" s="272" t="s">
        <v>1</v>
      </c>
      <c r="I172" s="274"/>
      <c r="J172" s="271"/>
      <c r="K172" s="271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125</v>
      </c>
      <c r="AU172" s="279" t="s">
        <v>83</v>
      </c>
      <c r="AV172" s="15" t="s">
        <v>81</v>
      </c>
      <c r="AW172" s="15" t="s">
        <v>30</v>
      </c>
      <c r="AX172" s="15" t="s">
        <v>73</v>
      </c>
      <c r="AY172" s="279" t="s">
        <v>116</v>
      </c>
    </row>
    <row r="173" s="13" customFormat="1">
      <c r="A173" s="13"/>
      <c r="B173" s="233"/>
      <c r="C173" s="234"/>
      <c r="D173" s="235" t="s">
        <v>125</v>
      </c>
      <c r="E173" s="236" t="s">
        <v>1</v>
      </c>
      <c r="F173" s="237" t="s">
        <v>311</v>
      </c>
      <c r="G173" s="234"/>
      <c r="H173" s="238">
        <v>20.591999999999999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125</v>
      </c>
      <c r="AU173" s="244" t="s">
        <v>83</v>
      </c>
      <c r="AV173" s="13" t="s">
        <v>83</v>
      </c>
      <c r="AW173" s="13" t="s">
        <v>30</v>
      </c>
      <c r="AX173" s="13" t="s">
        <v>73</v>
      </c>
      <c r="AY173" s="244" t="s">
        <v>116</v>
      </c>
    </row>
    <row r="174" s="13" customFormat="1">
      <c r="A174" s="13"/>
      <c r="B174" s="233"/>
      <c r="C174" s="234"/>
      <c r="D174" s="235" t="s">
        <v>125</v>
      </c>
      <c r="E174" s="236" t="s">
        <v>1</v>
      </c>
      <c r="F174" s="237" t="s">
        <v>312</v>
      </c>
      <c r="G174" s="234"/>
      <c r="H174" s="238">
        <v>193.102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125</v>
      </c>
      <c r="AU174" s="244" t="s">
        <v>83</v>
      </c>
      <c r="AV174" s="13" t="s">
        <v>83</v>
      </c>
      <c r="AW174" s="13" t="s">
        <v>30</v>
      </c>
      <c r="AX174" s="13" t="s">
        <v>73</v>
      </c>
      <c r="AY174" s="244" t="s">
        <v>116</v>
      </c>
    </row>
    <row r="175" s="13" customFormat="1">
      <c r="A175" s="13"/>
      <c r="B175" s="233"/>
      <c r="C175" s="234"/>
      <c r="D175" s="235" t="s">
        <v>125</v>
      </c>
      <c r="E175" s="236" t="s">
        <v>1</v>
      </c>
      <c r="F175" s="237" t="s">
        <v>313</v>
      </c>
      <c r="G175" s="234"/>
      <c r="H175" s="238">
        <v>396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125</v>
      </c>
      <c r="AU175" s="244" t="s">
        <v>83</v>
      </c>
      <c r="AV175" s="13" t="s">
        <v>83</v>
      </c>
      <c r="AW175" s="13" t="s">
        <v>30</v>
      </c>
      <c r="AX175" s="13" t="s">
        <v>73</v>
      </c>
      <c r="AY175" s="244" t="s">
        <v>116</v>
      </c>
    </row>
    <row r="176" s="14" customFormat="1">
      <c r="A176" s="14"/>
      <c r="B176" s="256"/>
      <c r="C176" s="257"/>
      <c r="D176" s="235" t="s">
        <v>125</v>
      </c>
      <c r="E176" s="258" t="s">
        <v>1</v>
      </c>
      <c r="F176" s="259" t="s">
        <v>207</v>
      </c>
      <c r="G176" s="257"/>
      <c r="H176" s="260">
        <v>609.69399999999996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125</v>
      </c>
      <c r="AU176" s="266" t="s">
        <v>83</v>
      </c>
      <c r="AV176" s="14" t="s">
        <v>123</v>
      </c>
      <c r="AW176" s="14" t="s">
        <v>30</v>
      </c>
      <c r="AX176" s="14" t="s">
        <v>81</v>
      </c>
      <c r="AY176" s="266" t="s">
        <v>116</v>
      </c>
    </row>
    <row r="177" s="2" customFormat="1" ht="16.5" customHeight="1">
      <c r="A177" s="38"/>
      <c r="B177" s="39"/>
      <c r="C177" s="245" t="s">
        <v>187</v>
      </c>
      <c r="D177" s="245" t="s">
        <v>156</v>
      </c>
      <c r="E177" s="246" t="s">
        <v>314</v>
      </c>
      <c r="F177" s="247" t="s">
        <v>315</v>
      </c>
      <c r="G177" s="248" t="s">
        <v>292</v>
      </c>
      <c r="H177" s="249">
        <v>737.70399999999995</v>
      </c>
      <c r="I177" s="250"/>
      <c r="J177" s="251">
        <f>ROUND(I177*H177,2)</f>
        <v>0</v>
      </c>
      <c r="K177" s="252"/>
      <c r="L177" s="253"/>
      <c r="M177" s="254" t="s">
        <v>1</v>
      </c>
      <c r="N177" s="255" t="s">
        <v>38</v>
      </c>
      <c r="O177" s="91"/>
      <c r="P177" s="229">
        <f>O177*H177</f>
        <v>0</v>
      </c>
      <c r="Q177" s="229">
        <v>0.00792</v>
      </c>
      <c r="R177" s="229">
        <f>Q177*H177</f>
        <v>5.8426156799999998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155</v>
      </c>
      <c r="AT177" s="231" t="s">
        <v>156</v>
      </c>
      <c r="AU177" s="231" t="s">
        <v>83</v>
      </c>
      <c r="AY177" s="17" t="s">
        <v>116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123</v>
      </c>
      <c r="BM177" s="231" t="s">
        <v>316</v>
      </c>
    </row>
    <row r="178" s="13" customFormat="1">
      <c r="A178" s="13"/>
      <c r="B178" s="233"/>
      <c r="C178" s="234"/>
      <c r="D178" s="235" t="s">
        <v>125</v>
      </c>
      <c r="E178" s="236" t="s">
        <v>1</v>
      </c>
      <c r="F178" s="237" t="s">
        <v>317</v>
      </c>
      <c r="G178" s="234"/>
      <c r="H178" s="238">
        <v>298.71600000000001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125</v>
      </c>
      <c r="AU178" s="244" t="s">
        <v>83</v>
      </c>
      <c r="AV178" s="13" t="s">
        <v>83</v>
      </c>
      <c r="AW178" s="13" t="s">
        <v>30</v>
      </c>
      <c r="AX178" s="13" t="s">
        <v>73</v>
      </c>
      <c r="AY178" s="244" t="s">
        <v>116</v>
      </c>
    </row>
    <row r="179" s="13" customFormat="1">
      <c r="A179" s="13"/>
      <c r="B179" s="233"/>
      <c r="C179" s="234"/>
      <c r="D179" s="235" t="s">
        <v>125</v>
      </c>
      <c r="E179" s="236" t="s">
        <v>1</v>
      </c>
      <c r="F179" s="237" t="s">
        <v>318</v>
      </c>
      <c r="G179" s="234"/>
      <c r="H179" s="238">
        <v>438.988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125</v>
      </c>
      <c r="AU179" s="244" t="s">
        <v>83</v>
      </c>
      <c r="AV179" s="13" t="s">
        <v>83</v>
      </c>
      <c r="AW179" s="13" t="s">
        <v>30</v>
      </c>
      <c r="AX179" s="13" t="s">
        <v>73</v>
      </c>
      <c r="AY179" s="244" t="s">
        <v>116</v>
      </c>
    </row>
    <row r="180" s="14" customFormat="1">
      <c r="A180" s="14"/>
      <c r="B180" s="256"/>
      <c r="C180" s="257"/>
      <c r="D180" s="235" t="s">
        <v>125</v>
      </c>
      <c r="E180" s="258" t="s">
        <v>1</v>
      </c>
      <c r="F180" s="259" t="s">
        <v>207</v>
      </c>
      <c r="G180" s="257"/>
      <c r="H180" s="260">
        <v>737.70399999999995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125</v>
      </c>
      <c r="AU180" s="266" t="s">
        <v>83</v>
      </c>
      <c r="AV180" s="14" t="s">
        <v>123</v>
      </c>
      <c r="AW180" s="14" t="s">
        <v>30</v>
      </c>
      <c r="AX180" s="14" t="s">
        <v>81</v>
      </c>
      <c r="AY180" s="266" t="s">
        <v>116</v>
      </c>
    </row>
    <row r="181" s="2" customFormat="1" ht="16.5" customHeight="1">
      <c r="A181" s="38"/>
      <c r="B181" s="39"/>
      <c r="C181" s="245" t="s">
        <v>8</v>
      </c>
      <c r="D181" s="245" t="s">
        <v>156</v>
      </c>
      <c r="E181" s="246" t="s">
        <v>319</v>
      </c>
      <c r="F181" s="247" t="s">
        <v>320</v>
      </c>
      <c r="G181" s="248" t="s">
        <v>292</v>
      </c>
      <c r="H181" s="249">
        <v>36.299999999999997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38</v>
      </c>
      <c r="O181" s="91"/>
      <c r="P181" s="229">
        <f>O181*H181</f>
        <v>0</v>
      </c>
      <c r="Q181" s="229">
        <v>0.00445</v>
      </c>
      <c r="R181" s="229">
        <f>Q181*H181</f>
        <v>0.16153499999999998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155</v>
      </c>
      <c r="AT181" s="231" t="s">
        <v>156</v>
      </c>
      <c r="AU181" s="231" t="s">
        <v>83</v>
      </c>
      <c r="AY181" s="17" t="s">
        <v>116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123</v>
      </c>
      <c r="BM181" s="231" t="s">
        <v>321</v>
      </c>
    </row>
    <row r="182" s="15" customFormat="1">
      <c r="A182" s="15"/>
      <c r="B182" s="270"/>
      <c r="C182" s="271"/>
      <c r="D182" s="235" t="s">
        <v>125</v>
      </c>
      <c r="E182" s="272" t="s">
        <v>1</v>
      </c>
      <c r="F182" s="273" t="s">
        <v>322</v>
      </c>
      <c r="G182" s="271"/>
      <c r="H182" s="272" t="s">
        <v>1</v>
      </c>
      <c r="I182" s="274"/>
      <c r="J182" s="271"/>
      <c r="K182" s="271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125</v>
      </c>
      <c r="AU182" s="279" t="s">
        <v>83</v>
      </c>
      <c r="AV182" s="15" t="s">
        <v>81</v>
      </c>
      <c r="AW182" s="15" t="s">
        <v>30</v>
      </c>
      <c r="AX182" s="15" t="s">
        <v>73</v>
      </c>
      <c r="AY182" s="279" t="s">
        <v>116</v>
      </c>
    </row>
    <row r="183" s="13" customFormat="1">
      <c r="A183" s="13"/>
      <c r="B183" s="233"/>
      <c r="C183" s="234"/>
      <c r="D183" s="235" t="s">
        <v>125</v>
      </c>
      <c r="E183" s="236" t="s">
        <v>1</v>
      </c>
      <c r="F183" s="237" t="s">
        <v>323</v>
      </c>
      <c r="G183" s="234"/>
      <c r="H183" s="238">
        <v>2.2000000000000002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125</v>
      </c>
      <c r="AU183" s="244" t="s">
        <v>83</v>
      </c>
      <c r="AV183" s="13" t="s">
        <v>83</v>
      </c>
      <c r="AW183" s="13" t="s">
        <v>30</v>
      </c>
      <c r="AX183" s="13" t="s">
        <v>73</v>
      </c>
      <c r="AY183" s="244" t="s">
        <v>116</v>
      </c>
    </row>
    <row r="184" s="13" customFormat="1">
      <c r="A184" s="13"/>
      <c r="B184" s="233"/>
      <c r="C184" s="234"/>
      <c r="D184" s="235" t="s">
        <v>125</v>
      </c>
      <c r="E184" s="236" t="s">
        <v>1</v>
      </c>
      <c r="F184" s="237" t="s">
        <v>324</v>
      </c>
      <c r="G184" s="234"/>
      <c r="H184" s="238">
        <v>18.699999999999999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125</v>
      </c>
      <c r="AU184" s="244" t="s">
        <v>83</v>
      </c>
      <c r="AV184" s="13" t="s">
        <v>83</v>
      </c>
      <c r="AW184" s="13" t="s">
        <v>30</v>
      </c>
      <c r="AX184" s="13" t="s">
        <v>73</v>
      </c>
      <c r="AY184" s="244" t="s">
        <v>116</v>
      </c>
    </row>
    <row r="185" s="13" customFormat="1">
      <c r="A185" s="13"/>
      <c r="B185" s="233"/>
      <c r="C185" s="234"/>
      <c r="D185" s="235" t="s">
        <v>125</v>
      </c>
      <c r="E185" s="236" t="s">
        <v>1</v>
      </c>
      <c r="F185" s="237" t="s">
        <v>325</v>
      </c>
      <c r="G185" s="234"/>
      <c r="H185" s="238">
        <v>15.4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125</v>
      </c>
      <c r="AU185" s="244" t="s">
        <v>83</v>
      </c>
      <c r="AV185" s="13" t="s">
        <v>83</v>
      </c>
      <c r="AW185" s="13" t="s">
        <v>30</v>
      </c>
      <c r="AX185" s="13" t="s">
        <v>73</v>
      </c>
      <c r="AY185" s="244" t="s">
        <v>116</v>
      </c>
    </row>
    <row r="186" s="14" customFormat="1">
      <c r="A186" s="14"/>
      <c r="B186" s="256"/>
      <c r="C186" s="257"/>
      <c r="D186" s="235" t="s">
        <v>125</v>
      </c>
      <c r="E186" s="258" t="s">
        <v>1</v>
      </c>
      <c r="F186" s="259" t="s">
        <v>207</v>
      </c>
      <c r="G186" s="257"/>
      <c r="H186" s="260">
        <v>36.299999999999997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125</v>
      </c>
      <c r="AU186" s="266" t="s">
        <v>83</v>
      </c>
      <c r="AV186" s="14" t="s">
        <v>123</v>
      </c>
      <c r="AW186" s="14" t="s">
        <v>30</v>
      </c>
      <c r="AX186" s="14" t="s">
        <v>81</v>
      </c>
      <c r="AY186" s="266" t="s">
        <v>116</v>
      </c>
    </row>
    <row r="187" s="2" customFormat="1" ht="21.75" customHeight="1">
      <c r="A187" s="38"/>
      <c r="B187" s="39"/>
      <c r="C187" s="219" t="s">
        <v>196</v>
      </c>
      <c r="D187" s="219" t="s">
        <v>119</v>
      </c>
      <c r="E187" s="220" t="s">
        <v>326</v>
      </c>
      <c r="F187" s="221" t="s">
        <v>327</v>
      </c>
      <c r="G187" s="222" t="s">
        <v>129</v>
      </c>
      <c r="H187" s="223">
        <v>0.59999999999999998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123</v>
      </c>
      <c r="AT187" s="231" t="s">
        <v>119</v>
      </c>
      <c r="AU187" s="231" t="s">
        <v>83</v>
      </c>
      <c r="AY187" s="17" t="s">
        <v>116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81</v>
      </c>
      <c r="BK187" s="232">
        <f>ROUND(I187*H187,2)</f>
        <v>0</v>
      </c>
      <c r="BL187" s="17" t="s">
        <v>123</v>
      </c>
      <c r="BM187" s="231" t="s">
        <v>328</v>
      </c>
    </row>
    <row r="188" s="13" customFormat="1">
      <c r="A188" s="13"/>
      <c r="B188" s="233"/>
      <c r="C188" s="234"/>
      <c r="D188" s="235" t="s">
        <v>125</v>
      </c>
      <c r="E188" s="236" t="s">
        <v>1</v>
      </c>
      <c r="F188" s="237" t="s">
        <v>329</v>
      </c>
      <c r="G188" s="234"/>
      <c r="H188" s="238">
        <v>0.59999999999999998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125</v>
      </c>
      <c r="AU188" s="244" t="s">
        <v>83</v>
      </c>
      <c r="AV188" s="13" t="s">
        <v>83</v>
      </c>
      <c r="AW188" s="13" t="s">
        <v>30</v>
      </c>
      <c r="AX188" s="13" t="s">
        <v>81</v>
      </c>
      <c r="AY188" s="244" t="s">
        <v>116</v>
      </c>
    </row>
    <row r="189" s="12" customFormat="1" ht="22.8" customHeight="1">
      <c r="A189" s="12"/>
      <c r="B189" s="203"/>
      <c r="C189" s="204"/>
      <c r="D189" s="205" t="s">
        <v>72</v>
      </c>
      <c r="E189" s="217" t="s">
        <v>132</v>
      </c>
      <c r="F189" s="217" t="s">
        <v>330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P190+SUM(P191:P200)</f>
        <v>0</v>
      </c>
      <c r="Q189" s="211"/>
      <c r="R189" s="212">
        <f>R190+SUM(R191:R200)</f>
        <v>39.427626044</v>
      </c>
      <c r="S189" s="211"/>
      <c r="T189" s="213">
        <f>T190+SUM(T191:T200)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81</v>
      </c>
      <c r="AT189" s="215" t="s">
        <v>72</v>
      </c>
      <c r="AU189" s="215" t="s">
        <v>81</v>
      </c>
      <c r="AY189" s="214" t="s">
        <v>116</v>
      </c>
      <c r="BK189" s="216">
        <f>BK190+SUM(BK191:BK200)</f>
        <v>0</v>
      </c>
    </row>
    <row r="190" s="2" customFormat="1" ht="16.5" customHeight="1">
      <c r="A190" s="38"/>
      <c r="B190" s="39"/>
      <c r="C190" s="219" t="s">
        <v>200</v>
      </c>
      <c r="D190" s="219" t="s">
        <v>119</v>
      </c>
      <c r="E190" s="220" t="s">
        <v>331</v>
      </c>
      <c r="F190" s="221" t="s">
        <v>332</v>
      </c>
      <c r="G190" s="222" t="s">
        <v>129</v>
      </c>
      <c r="H190" s="223">
        <v>2.0600000000000001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38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123</v>
      </c>
      <c r="AT190" s="231" t="s">
        <v>119</v>
      </c>
      <c r="AU190" s="231" t="s">
        <v>83</v>
      </c>
      <c r="AY190" s="17" t="s">
        <v>116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123</v>
      </c>
      <c r="BM190" s="231" t="s">
        <v>333</v>
      </c>
    </row>
    <row r="191" s="13" customFormat="1">
      <c r="A191" s="13"/>
      <c r="B191" s="233"/>
      <c r="C191" s="234"/>
      <c r="D191" s="235" t="s">
        <v>125</v>
      </c>
      <c r="E191" s="236" t="s">
        <v>1</v>
      </c>
      <c r="F191" s="237" t="s">
        <v>334</v>
      </c>
      <c r="G191" s="234"/>
      <c r="H191" s="238">
        <v>2.0600000000000001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125</v>
      </c>
      <c r="AU191" s="244" t="s">
        <v>83</v>
      </c>
      <c r="AV191" s="13" t="s">
        <v>83</v>
      </c>
      <c r="AW191" s="13" t="s">
        <v>30</v>
      </c>
      <c r="AX191" s="13" t="s">
        <v>81</v>
      </c>
      <c r="AY191" s="244" t="s">
        <v>116</v>
      </c>
    </row>
    <row r="192" s="2" customFormat="1" ht="16.5" customHeight="1">
      <c r="A192" s="38"/>
      <c r="B192" s="39"/>
      <c r="C192" s="219" t="s">
        <v>208</v>
      </c>
      <c r="D192" s="219" t="s">
        <v>119</v>
      </c>
      <c r="E192" s="220" t="s">
        <v>335</v>
      </c>
      <c r="F192" s="221" t="s">
        <v>336</v>
      </c>
      <c r="G192" s="222" t="s">
        <v>292</v>
      </c>
      <c r="H192" s="223">
        <v>9.3339999999999996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0.041744200000000002</v>
      </c>
      <c r="R192" s="229">
        <f>Q192*H192</f>
        <v>0.38964036280000003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123</v>
      </c>
      <c r="AT192" s="231" t="s">
        <v>119</v>
      </c>
      <c r="AU192" s="231" t="s">
        <v>83</v>
      </c>
      <c r="AY192" s="17" t="s">
        <v>116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123</v>
      </c>
      <c r="BM192" s="231" t="s">
        <v>337</v>
      </c>
    </row>
    <row r="193" s="13" customFormat="1">
      <c r="A193" s="13"/>
      <c r="B193" s="233"/>
      <c r="C193" s="234"/>
      <c r="D193" s="235" t="s">
        <v>125</v>
      </c>
      <c r="E193" s="236" t="s">
        <v>1</v>
      </c>
      <c r="F193" s="237" t="s">
        <v>338</v>
      </c>
      <c r="G193" s="234"/>
      <c r="H193" s="238">
        <v>9.3339999999999996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125</v>
      </c>
      <c r="AU193" s="244" t="s">
        <v>83</v>
      </c>
      <c r="AV193" s="13" t="s">
        <v>83</v>
      </c>
      <c r="AW193" s="13" t="s">
        <v>30</v>
      </c>
      <c r="AX193" s="13" t="s">
        <v>81</v>
      </c>
      <c r="AY193" s="244" t="s">
        <v>116</v>
      </c>
    </row>
    <row r="194" s="2" customFormat="1" ht="16.5" customHeight="1">
      <c r="A194" s="38"/>
      <c r="B194" s="39"/>
      <c r="C194" s="219" t="s">
        <v>213</v>
      </c>
      <c r="D194" s="219" t="s">
        <v>119</v>
      </c>
      <c r="E194" s="220" t="s">
        <v>339</v>
      </c>
      <c r="F194" s="221" t="s">
        <v>340</v>
      </c>
      <c r="G194" s="222" t="s">
        <v>292</v>
      </c>
      <c r="H194" s="223">
        <v>9.3339999999999996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1.5E-05</v>
      </c>
      <c r="R194" s="229">
        <f>Q194*H194</f>
        <v>0.00014001000000000001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123</v>
      </c>
      <c r="AT194" s="231" t="s">
        <v>119</v>
      </c>
      <c r="AU194" s="231" t="s">
        <v>83</v>
      </c>
      <c r="AY194" s="17" t="s">
        <v>116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123</v>
      </c>
      <c r="BM194" s="231" t="s">
        <v>341</v>
      </c>
    </row>
    <row r="195" s="13" customFormat="1">
      <c r="A195" s="13"/>
      <c r="B195" s="233"/>
      <c r="C195" s="234"/>
      <c r="D195" s="235" t="s">
        <v>125</v>
      </c>
      <c r="E195" s="236" t="s">
        <v>1</v>
      </c>
      <c r="F195" s="237" t="s">
        <v>338</v>
      </c>
      <c r="G195" s="234"/>
      <c r="H195" s="238">
        <v>9.3339999999999996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125</v>
      </c>
      <c r="AU195" s="244" t="s">
        <v>83</v>
      </c>
      <c r="AV195" s="13" t="s">
        <v>83</v>
      </c>
      <c r="AW195" s="13" t="s">
        <v>30</v>
      </c>
      <c r="AX195" s="13" t="s">
        <v>81</v>
      </c>
      <c r="AY195" s="244" t="s">
        <v>116</v>
      </c>
    </row>
    <row r="196" s="2" customFormat="1" ht="16.5" customHeight="1">
      <c r="A196" s="38"/>
      <c r="B196" s="39"/>
      <c r="C196" s="219" t="s">
        <v>219</v>
      </c>
      <c r="D196" s="219" t="s">
        <v>119</v>
      </c>
      <c r="E196" s="220" t="s">
        <v>342</v>
      </c>
      <c r="F196" s="221" t="s">
        <v>343</v>
      </c>
      <c r="G196" s="222" t="s">
        <v>203</v>
      </c>
      <c r="H196" s="223">
        <v>0.40600000000000003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38</v>
      </c>
      <c r="O196" s="91"/>
      <c r="P196" s="229">
        <f>O196*H196</f>
        <v>0</v>
      </c>
      <c r="Q196" s="229">
        <v>1.0487652000000001</v>
      </c>
      <c r="R196" s="229">
        <f>Q196*H196</f>
        <v>0.42579867120000003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123</v>
      </c>
      <c r="AT196" s="231" t="s">
        <v>119</v>
      </c>
      <c r="AU196" s="231" t="s">
        <v>83</v>
      </c>
      <c r="AY196" s="17" t="s">
        <v>116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81</v>
      </c>
      <c r="BK196" s="232">
        <f>ROUND(I196*H196,2)</f>
        <v>0</v>
      </c>
      <c r="BL196" s="17" t="s">
        <v>123</v>
      </c>
      <c r="BM196" s="231" t="s">
        <v>344</v>
      </c>
    </row>
    <row r="197" s="13" customFormat="1">
      <c r="A197" s="13"/>
      <c r="B197" s="233"/>
      <c r="C197" s="234"/>
      <c r="D197" s="235" t="s">
        <v>125</v>
      </c>
      <c r="E197" s="236" t="s">
        <v>1</v>
      </c>
      <c r="F197" s="237" t="s">
        <v>345</v>
      </c>
      <c r="G197" s="234"/>
      <c r="H197" s="238">
        <v>0.40600000000000003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125</v>
      </c>
      <c r="AU197" s="244" t="s">
        <v>83</v>
      </c>
      <c r="AV197" s="13" t="s">
        <v>83</v>
      </c>
      <c r="AW197" s="13" t="s">
        <v>30</v>
      </c>
      <c r="AX197" s="13" t="s">
        <v>81</v>
      </c>
      <c r="AY197" s="244" t="s">
        <v>116</v>
      </c>
    </row>
    <row r="198" s="2" customFormat="1" ht="33" customHeight="1">
      <c r="A198" s="38"/>
      <c r="B198" s="39"/>
      <c r="C198" s="219" t="s">
        <v>7</v>
      </c>
      <c r="D198" s="219" t="s">
        <v>119</v>
      </c>
      <c r="E198" s="220" t="s">
        <v>346</v>
      </c>
      <c r="F198" s="221" t="s">
        <v>347</v>
      </c>
      <c r="G198" s="222" t="s">
        <v>129</v>
      </c>
      <c r="H198" s="223">
        <v>2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2.2912400000000002</v>
      </c>
      <c r="R198" s="229">
        <f>Q198*H198</f>
        <v>4.5824800000000003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123</v>
      </c>
      <c r="AT198" s="231" t="s">
        <v>119</v>
      </c>
      <c r="AU198" s="231" t="s">
        <v>83</v>
      </c>
      <c r="AY198" s="17" t="s">
        <v>116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123</v>
      </c>
      <c r="BM198" s="231" t="s">
        <v>348</v>
      </c>
    </row>
    <row r="199" s="13" customFormat="1">
      <c r="A199" s="13"/>
      <c r="B199" s="233"/>
      <c r="C199" s="234"/>
      <c r="D199" s="235" t="s">
        <v>125</v>
      </c>
      <c r="E199" s="236" t="s">
        <v>1</v>
      </c>
      <c r="F199" s="237" t="s">
        <v>349</v>
      </c>
      <c r="G199" s="234"/>
      <c r="H199" s="238">
        <v>2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125</v>
      </c>
      <c r="AU199" s="244" t="s">
        <v>83</v>
      </c>
      <c r="AV199" s="13" t="s">
        <v>83</v>
      </c>
      <c r="AW199" s="13" t="s">
        <v>30</v>
      </c>
      <c r="AX199" s="13" t="s">
        <v>81</v>
      </c>
      <c r="AY199" s="244" t="s">
        <v>116</v>
      </c>
    </row>
    <row r="200" s="12" customFormat="1" ht="20.88" customHeight="1">
      <c r="A200" s="12"/>
      <c r="B200" s="203"/>
      <c r="C200" s="204"/>
      <c r="D200" s="205" t="s">
        <v>72</v>
      </c>
      <c r="E200" s="217" t="s">
        <v>123</v>
      </c>
      <c r="F200" s="217" t="s">
        <v>350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SUM(P201:P214)</f>
        <v>0</v>
      </c>
      <c r="Q200" s="211"/>
      <c r="R200" s="212">
        <f>SUM(R201:R214)</f>
        <v>34.029567</v>
      </c>
      <c r="S200" s="211"/>
      <c r="T200" s="213">
        <f>SUM(T201:T214)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81</v>
      </c>
      <c r="AT200" s="215" t="s">
        <v>72</v>
      </c>
      <c r="AU200" s="215" t="s">
        <v>83</v>
      </c>
      <c r="AY200" s="214" t="s">
        <v>116</v>
      </c>
      <c r="BK200" s="216">
        <f>SUM(BK201:BK214)</f>
        <v>0</v>
      </c>
    </row>
    <row r="201" s="2" customFormat="1" ht="21.75" customHeight="1">
      <c r="A201" s="38"/>
      <c r="B201" s="39"/>
      <c r="C201" s="219" t="s">
        <v>230</v>
      </c>
      <c r="D201" s="219" t="s">
        <v>119</v>
      </c>
      <c r="E201" s="220" t="s">
        <v>351</v>
      </c>
      <c r="F201" s="221" t="s">
        <v>352</v>
      </c>
      <c r="G201" s="222" t="s">
        <v>129</v>
      </c>
      <c r="H201" s="223">
        <v>53.899999999999999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123</v>
      </c>
      <c r="AT201" s="231" t="s">
        <v>119</v>
      </c>
      <c r="AU201" s="231" t="s">
        <v>132</v>
      </c>
      <c r="AY201" s="17" t="s">
        <v>116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123</v>
      </c>
      <c r="BM201" s="231" t="s">
        <v>353</v>
      </c>
    </row>
    <row r="202" s="13" customFormat="1">
      <c r="A202" s="13"/>
      <c r="B202" s="233"/>
      <c r="C202" s="234"/>
      <c r="D202" s="235" t="s">
        <v>125</v>
      </c>
      <c r="E202" s="236" t="s">
        <v>1</v>
      </c>
      <c r="F202" s="237" t="s">
        <v>354</v>
      </c>
      <c r="G202" s="234"/>
      <c r="H202" s="238">
        <v>21.899999999999999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125</v>
      </c>
      <c r="AU202" s="244" t="s">
        <v>132</v>
      </c>
      <c r="AV202" s="13" t="s">
        <v>83</v>
      </c>
      <c r="AW202" s="13" t="s">
        <v>30</v>
      </c>
      <c r="AX202" s="13" t="s">
        <v>73</v>
      </c>
      <c r="AY202" s="244" t="s">
        <v>116</v>
      </c>
    </row>
    <row r="203" s="13" customFormat="1">
      <c r="A203" s="13"/>
      <c r="B203" s="233"/>
      <c r="C203" s="234"/>
      <c r="D203" s="235" t="s">
        <v>125</v>
      </c>
      <c r="E203" s="236" t="s">
        <v>1</v>
      </c>
      <c r="F203" s="237" t="s">
        <v>355</v>
      </c>
      <c r="G203" s="234"/>
      <c r="H203" s="238">
        <v>32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125</v>
      </c>
      <c r="AU203" s="244" t="s">
        <v>132</v>
      </c>
      <c r="AV203" s="13" t="s">
        <v>83</v>
      </c>
      <c r="AW203" s="13" t="s">
        <v>30</v>
      </c>
      <c r="AX203" s="13" t="s">
        <v>73</v>
      </c>
      <c r="AY203" s="244" t="s">
        <v>116</v>
      </c>
    </row>
    <row r="204" s="14" customFormat="1">
      <c r="A204" s="14"/>
      <c r="B204" s="256"/>
      <c r="C204" s="257"/>
      <c r="D204" s="235" t="s">
        <v>125</v>
      </c>
      <c r="E204" s="258" t="s">
        <v>1</v>
      </c>
      <c r="F204" s="259" t="s">
        <v>207</v>
      </c>
      <c r="G204" s="257"/>
      <c r="H204" s="260">
        <v>53.899999999999999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125</v>
      </c>
      <c r="AU204" s="266" t="s">
        <v>132</v>
      </c>
      <c r="AV204" s="14" t="s">
        <v>123</v>
      </c>
      <c r="AW204" s="14" t="s">
        <v>30</v>
      </c>
      <c r="AX204" s="14" t="s">
        <v>81</v>
      </c>
      <c r="AY204" s="266" t="s">
        <v>116</v>
      </c>
    </row>
    <row r="205" s="2" customFormat="1" ht="33" customHeight="1">
      <c r="A205" s="38"/>
      <c r="B205" s="39"/>
      <c r="C205" s="219" t="s">
        <v>356</v>
      </c>
      <c r="D205" s="219" t="s">
        <v>119</v>
      </c>
      <c r="E205" s="220" t="s">
        <v>357</v>
      </c>
      <c r="F205" s="221" t="s">
        <v>358</v>
      </c>
      <c r="G205" s="222" t="s">
        <v>292</v>
      </c>
      <c r="H205" s="223">
        <v>33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123</v>
      </c>
      <c r="AT205" s="231" t="s">
        <v>119</v>
      </c>
      <c r="AU205" s="231" t="s">
        <v>132</v>
      </c>
      <c r="AY205" s="17" t="s">
        <v>116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81</v>
      </c>
      <c r="BK205" s="232">
        <f>ROUND(I205*H205,2)</f>
        <v>0</v>
      </c>
      <c r="BL205" s="17" t="s">
        <v>123</v>
      </c>
      <c r="BM205" s="231" t="s">
        <v>359</v>
      </c>
    </row>
    <row r="206" s="13" customFormat="1">
      <c r="A206" s="13"/>
      <c r="B206" s="233"/>
      <c r="C206" s="234"/>
      <c r="D206" s="235" t="s">
        <v>125</v>
      </c>
      <c r="E206" s="236" t="s">
        <v>1</v>
      </c>
      <c r="F206" s="237" t="s">
        <v>360</v>
      </c>
      <c r="G206" s="234"/>
      <c r="H206" s="238">
        <v>2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125</v>
      </c>
      <c r="AU206" s="244" t="s">
        <v>132</v>
      </c>
      <c r="AV206" s="13" t="s">
        <v>83</v>
      </c>
      <c r="AW206" s="13" t="s">
        <v>30</v>
      </c>
      <c r="AX206" s="13" t="s">
        <v>73</v>
      </c>
      <c r="AY206" s="244" t="s">
        <v>116</v>
      </c>
    </row>
    <row r="207" s="13" customFormat="1">
      <c r="A207" s="13"/>
      <c r="B207" s="233"/>
      <c r="C207" s="234"/>
      <c r="D207" s="235" t="s">
        <v>125</v>
      </c>
      <c r="E207" s="236" t="s">
        <v>1</v>
      </c>
      <c r="F207" s="237" t="s">
        <v>361</v>
      </c>
      <c r="G207" s="234"/>
      <c r="H207" s="238">
        <v>17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125</v>
      </c>
      <c r="AU207" s="244" t="s">
        <v>132</v>
      </c>
      <c r="AV207" s="13" t="s">
        <v>83</v>
      </c>
      <c r="AW207" s="13" t="s">
        <v>30</v>
      </c>
      <c r="AX207" s="13" t="s">
        <v>73</v>
      </c>
      <c r="AY207" s="244" t="s">
        <v>116</v>
      </c>
    </row>
    <row r="208" s="13" customFormat="1">
      <c r="A208" s="13"/>
      <c r="B208" s="233"/>
      <c r="C208" s="234"/>
      <c r="D208" s="235" t="s">
        <v>125</v>
      </c>
      <c r="E208" s="236" t="s">
        <v>1</v>
      </c>
      <c r="F208" s="237" t="s">
        <v>362</v>
      </c>
      <c r="G208" s="234"/>
      <c r="H208" s="238">
        <v>14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125</v>
      </c>
      <c r="AU208" s="244" t="s">
        <v>132</v>
      </c>
      <c r="AV208" s="13" t="s">
        <v>83</v>
      </c>
      <c r="AW208" s="13" t="s">
        <v>30</v>
      </c>
      <c r="AX208" s="13" t="s">
        <v>73</v>
      </c>
      <c r="AY208" s="244" t="s">
        <v>116</v>
      </c>
    </row>
    <row r="209" s="14" customFormat="1">
      <c r="A209" s="14"/>
      <c r="B209" s="256"/>
      <c r="C209" s="257"/>
      <c r="D209" s="235" t="s">
        <v>125</v>
      </c>
      <c r="E209" s="258" t="s">
        <v>1</v>
      </c>
      <c r="F209" s="259" t="s">
        <v>207</v>
      </c>
      <c r="G209" s="257"/>
      <c r="H209" s="260">
        <v>33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125</v>
      </c>
      <c r="AU209" s="266" t="s">
        <v>132</v>
      </c>
      <c r="AV209" s="14" t="s">
        <v>123</v>
      </c>
      <c r="AW209" s="14" t="s">
        <v>30</v>
      </c>
      <c r="AX209" s="14" t="s">
        <v>81</v>
      </c>
      <c r="AY209" s="266" t="s">
        <v>116</v>
      </c>
    </row>
    <row r="210" s="2" customFormat="1" ht="33" customHeight="1">
      <c r="A210" s="38"/>
      <c r="B210" s="39"/>
      <c r="C210" s="219" t="s">
        <v>363</v>
      </c>
      <c r="D210" s="219" t="s">
        <v>119</v>
      </c>
      <c r="E210" s="220" t="s">
        <v>364</v>
      </c>
      <c r="F210" s="221" t="s">
        <v>365</v>
      </c>
      <c r="G210" s="222" t="s">
        <v>292</v>
      </c>
      <c r="H210" s="223">
        <v>33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1.031199</v>
      </c>
      <c r="R210" s="229">
        <f>Q210*H210</f>
        <v>34.029567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123</v>
      </c>
      <c r="AT210" s="231" t="s">
        <v>119</v>
      </c>
      <c r="AU210" s="231" t="s">
        <v>132</v>
      </c>
      <c r="AY210" s="17" t="s">
        <v>116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81</v>
      </c>
      <c r="BK210" s="232">
        <f>ROUND(I210*H210,2)</f>
        <v>0</v>
      </c>
      <c r="BL210" s="17" t="s">
        <v>123</v>
      </c>
      <c r="BM210" s="231" t="s">
        <v>366</v>
      </c>
    </row>
    <row r="211" s="13" customFormat="1">
      <c r="A211" s="13"/>
      <c r="B211" s="233"/>
      <c r="C211" s="234"/>
      <c r="D211" s="235" t="s">
        <v>125</v>
      </c>
      <c r="E211" s="236" t="s">
        <v>1</v>
      </c>
      <c r="F211" s="237" t="s">
        <v>360</v>
      </c>
      <c r="G211" s="234"/>
      <c r="H211" s="238">
        <v>2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125</v>
      </c>
      <c r="AU211" s="244" t="s">
        <v>132</v>
      </c>
      <c r="AV211" s="13" t="s">
        <v>83</v>
      </c>
      <c r="AW211" s="13" t="s">
        <v>30</v>
      </c>
      <c r="AX211" s="13" t="s">
        <v>73</v>
      </c>
      <c r="AY211" s="244" t="s">
        <v>116</v>
      </c>
    </row>
    <row r="212" s="13" customFormat="1">
      <c r="A212" s="13"/>
      <c r="B212" s="233"/>
      <c r="C212" s="234"/>
      <c r="D212" s="235" t="s">
        <v>125</v>
      </c>
      <c r="E212" s="236" t="s">
        <v>1</v>
      </c>
      <c r="F212" s="237" t="s">
        <v>361</v>
      </c>
      <c r="G212" s="234"/>
      <c r="H212" s="238">
        <v>17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125</v>
      </c>
      <c r="AU212" s="244" t="s">
        <v>132</v>
      </c>
      <c r="AV212" s="13" t="s">
        <v>83</v>
      </c>
      <c r="AW212" s="13" t="s">
        <v>30</v>
      </c>
      <c r="AX212" s="13" t="s">
        <v>73</v>
      </c>
      <c r="AY212" s="244" t="s">
        <v>116</v>
      </c>
    </row>
    <row r="213" s="13" customFormat="1">
      <c r="A213" s="13"/>
      <c r="B213" s="233"/>
      <c r="C213" s="234"/>
      <c r="D213" s="235" t="s">
        <v>125</v>
      </c>
      <c r="E213" s="236" t="s">
        <v>1</v>
      </c>
      <c r="F213" s="237" t="s">
        <v>362</v>
      </c>
      <c r="G213" s="234"/>
      <c r="H213" s="238">
        <v>14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125</v>
      </c>
      <c r="AU213" s="244" t="s">
        <v>132</v>
      </c>
      <c r="AV213" s="13" t="s">
        <v>83</v>
      </c>
      <c r="AW213" s="13" t="s">
        <v>30</v>
      </c>
      <c r="AX213" s="13" t="s">
        <v>73</v>
      </c>
      <c r="AY213" s="244" t="s">
        <v>116</v>
      </c>
    </row>
    <row r="214" s="14" customFormat="1">
      <c r="A214" s="14"/>
      <c r="B214" s="256"/>
      <c r="C214" s="257"/>
      <c r="D214" s="235" t="s">
        <v>125</v>
      </c>
      <c r="E214" s="258" t="s">
        <v>1</v>
      </c>
      <c r="F214" s="259" t="s">
        <v>207</v>
      </c>
      <c r="G214" s="257"/>
      <c r="H214" s="260">
        <v>33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125</v>
      </c>
      <c r="AU214" s="266" t="s">
        <v>132</v>
      </c>
      <c r="AV214" s="14" t="s">
        <v>123</v>
      </c>
      <c r="AW214" s="14" t="s">
        <v>30</v>
      </c>
      <c r="AX214" s="14" t="s">
        <v>81</v>
      </c>
      <c r="AY214" s="266" t="s">
        <v>116</v>
      </c>
    </row>
    <row r="215" s="12" customFormat="1" ht="22.8" customHeight="1">
      <c r="A215" s="12"/>
      <c r="B215" s="203"/>
      <c r="C215" s="204"/>
      <c r="D215" s="205" t="s">
        <v>72</v>
      </c>
      <c r="E215" s="217" t="s">
        <v>145</v>
      </c>
      <c r="F215" s="217" t="s">
        <v>367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SUM(P216:P223)</f>
        <v>0</v>
      </c>
      <c r="Q215" s="211"/>
      <c r="R215" s="212">
        <f>SUM(R216:R223)</f>
        <v>10.943228214400001</v>
      </c>
      <c r="S215" s="211"/>
      <c r="T215" s="213">
        <f>SUM(T216:T223)</f>
        <v>11.712888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81</v>
      </c>
      <c r="AT215" s="215" t="s">
        <v>72</v>
      </c>
      <c r="AU215" s="215" t="s">
        <v>81</v>
      </c>
      <c r="AY215" s="214" t="s">
        <v>116</v>
      </c>
      <c r="BK215" s="216">
        <f>SUM(BK216:BK223)</f>
        <v>0</v>
      </c>
    </row>
    <row r="216" s="2" customFormat="1" ht="33" customHeight="1">
      <c r="A216" s="38"/>
      <c r="B216" s="39"/>
      <c r="C216" s="219" t="s">
        <v>368</v>
      </c>
      <c r="D216" s="219" t="s">
        <v>119</v>
      </c>
      <c r="E216" s="220" t="s">
        <v>369</v>
      </c>
      <c r="F216" s="221" t="s">
        <v>370</v>
      </c>
      <c r="G216" s="222" t="s">
        <v>292</v>
      </c>
      <c r="H216" s="223">
        <v>65.075999999999993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0.12881000000000001</v>
      </c>
      <c r="R216" s="229">
        <f>Q216*H216</f>
        <v>8.3824395599999999</v>
      </c>
      <c r="S216" s="229">
        <v>0.13800000000000001</v>
      </c>
      <c r="T216" s="230">
        <f>S216*H216</f>
        <v>8.9804879999999994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123</v>
      </c>
      <c r="AT216" s="231" t="s">
        <v>119</v>
      </c>
      <c r="AU216" s="231" t="s">
        <v>83</v>
      </c>
      <c r="AY216" s="17" t="s">
        <v>116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123</v>
      </c>
      <c r="BM216" s="231" t="s">
        <v>371</v>
      </c>
    </row>
    <row r="217" s="13" customFormat="1">
      <c r="A217" s="13"/>
      <c r="B217" s="233"/>
      <c r="C217" s="234"/>
      <c r="D217" s="235" t="s">
        <v>125</v>
      </c>
      <c r="E217" s="236" t="s">
        <v>1</v>
      </c>
      <c r="F217" s="237" t="s">
        <v>372</v>
      </c>
      <c r="G217" s="234"/>
      <c r="H217" s="238">
        <v>65.075999999999993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125</v>
      </c>
      <c r="AU217" s="244" t="s">
        <v>83</v>
      </c>
      <c r="AV217" s="13" t="s">
        <v>83</v>
      </c>
      <c r="AW217" s="13" t="s">
        <v>30</v>
      </c>
      <c r="AX217" s="13" t="s">
        <v>81</v>
      </c>
      <c r="AY217" s="244" t="s">
        <v>116</v>
      </c>
    </row>
    <row r="218" s="2" customFormat="1" ht="21.75" customHeight="1">
      <c r="A218" s="38"/>
      <c r="B218" s="39"/>
      <c r="C218" s="219" t="s">
        <v>373</v>
      </c>
      <c r="D218" s="219" t="s">
        <v>119</v>
      </c>
      <c r="E218" s="220" t="s">
        <v>374</v>
      </c>
      <c r="F218" s="221" t="s">
        <v>375</v>
      </c>
      <c r="G218" s="222" t="s">
        <v>292</v>
      </c>
      <c r="H218" s="223">
        <v>36.432000000000002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38</v>
      </c>
      <c r="O218" s="91"/>
      <c r="P218" s="229">
        <f>O218*H218</f>
        <v>0</v>
      </c>
      <c r="Q218" s="229">
        <v>0.066961699999999999</v>
      </c>
      <c r="R218" s="229">
        <f>Q218*H218</f>
        <v>2.4395486544000002</v>
      </c>
      <c r="S218" s="229">
        <v>0.074999999999999997</v>
      </c>
      <c r="T218" s="230">
        <f>S218*H218</f>
        <v>2.7324000000000002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123</v>
      </c>
      <c r="AT218" s="231" t="s">
        <v>119</v>
      </c>
      <c r="AU218" s="231" t="s">
        <v>83</v>
      </c>
      <c r="AY218" s="17" t="s">
        <v>116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123</v>
      </c>
      <c r="BM218" s="231" t="s">
        <v>376</v>
      </c>
    </row>
    <row r="219" s="13" customFormat="1">
      <c r="A219" s="13"/>
      <c r="B219" s="233"/>
      <c r="C219" s="234"/>
      <c r="D219" s="235" t="s">
        <v>125</v>
      </c>
      <c r="E219" s="236" t="s">
        <v>1</v>
      </c>
      <c r="F219" s="237" t="s">
        <v>377</v>
      </c>
      <c r="G219" s="234"/>
      <c r="H219" s="238">
        <v>15.708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125</v>
      </c>
      <c r="AU219" s="244" t="s">
        <v>83</v>
      </c>
      <c r="AV219" s="13" t="s">
        <v>83</v>
      </c>
      <c r="AW219" s="13" t="s">
        <v>30</v>
      </c>
      <c r="AX219" s="13" t="s">
        <v>73</v>
      </c>
      <c r="AY219" s="244" t="s">
        <v>116</v>
      </c>
    </row>
    <row r="220" s="13" customFormat="1">
      <c r="A220" s="13"/>
      <c r="B220" s="233"/>
      <c r="C220" s="234"/>
      <c r="D220" s="235" t="s">
        <v>125</v>
      </c>
      <c r="E220" s="236" t="s">
        <v>1</v>
      </c>
      <c r="F220" s="237" t="s">
        <v>378</v>
      </c>
      <c r="G220" s="234"/>
      <c r="H220" s="238">
        <v>20.724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125</v>
      </c>
      <c r="AU220" s="244" t="s">
        <v>83</v>
      </c>
      <c r="AV220" s="13" t="s">
        <v>83</v>
      </c>
      <c r="AW220" s="13" t="s">
        <v>30</v>
      </c>
      <c r="AX220" s="13" t="s">
        <v>73</v>
      </c>
      <c r="AY220" s="244" t="s">
        <v>116</v>
      </c>
    </row>
    <row r="221" s="14" customFormat="1">
      <c r="A221" s="14"/>
      <c r="B221" s="256"/>
      <c r="C221" s="257"/>
      <c r="D221" s="235" t="s">
        <v>125</v>
      </c>
      <c r="E221" s="258" t="s">
        <v>1</v>
      </c>
      <c r="F221" s="259" t="s">
        <v>207</v>
      </c>
      <c r="G221" s="257"/>
      <c r="H221" s="260">
        <v>36.432000000000002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125</v>
      </c>
      <c r="AU221" s="266" t="s">
        <v>83</v>
      </c>
      <c r="AV221" s="14" t="s">
        <v>123</v>
      </c>
      <c r="AW221" s="14" t="s">
        <v>30</v>
      </c>
      <c r="AX221" s="14" t="s">
        <v>81</v>
      </c>
      <c r="AY221" s="266" t="s">
        <v>116</v>
      </c>
    </row>
    <row r="222" s="2" customFormat="1" ht="21.75" customHeight="1">
      <c r="A222" s="38"/>
      <c r="B222" s="39"/>
      <c r="C222" s="219" t="s">
        <v>379</v>
      </c>
      <c r="D222" s="219" t="s">
        <v>119</v>
      </c>
      <c r="E222" s="220" t="s">
        <v>380</v>
      </c>
      <c r="F222" s="221" t="s">
        <v>381</v>
      </c>
      <c r="G222" s="222" t="s">
        <v>382</v>
      </c>
      <c r="H222" s="223">
        <v>866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38</v>
      </c>
      <c r="O222" s="91"/>
      <c r="P222" s="229">
        <f>O222*H222</f>
        <v>0</v>
      </c>
      <c r="Q222" s="229">
        <v>0.00013999999999999999</v>
      </c>
      <c r="R222" s="229">
        <f>Q222*H222</f>
        <v>0.12123999999999999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123</v>
      </c>
      <c r="AT222" s="231" t="s">
        <v>119</v>
      </c>
      <c r="AU222" s="231" t="s">
        <v>83</v>
      </c>
      <c r="AY222" s="17" t="s">
        <v>116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81</v>
      </c>
      <c r="BK222" s="232">
        <f>ROUND(I222*H222,2)</f>
        <v>0</v>
      </c>
      <c r="BL222" s="17" t="s">
        <v>123</v>
      </c>
      <c r="BM222" s="231" t="s">
        <v>383</v>
      </c>
    </row>
    <row r="223" s="13" customFormat="1">
      <c r="A223" s="13"/>
      <c r="B223" s="233"/>
      <c r="C223" s="234"/>
      <c r="D223" s="235" t="s">
        <v>125</v>
      </c>
      <c r="E223" s="236" t="s">
        <v>1</v>
      </c>
      <c r="F223" s="237" t="s">
        <v>384</v>
      </c>
      <c r="G223" s="234"/>
      <c r="H223" s="238">
        <v>866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125</v>
      </c>
      <c r="AU223" s="244" t="s">
        <v>83</v>
      </c>
      <c r="AV223" s="13" t="s">
        <v>83</v>
      </c>
      <c r="AW223" s="13" t="s">
        <v>30</v>
      </c>
      <c r="AX223" s="13" t="s">
        <v>81</v>
      </c>
      <c r="AY223" s="244" t="s">
        <v>116</v>
      </c>
    </row>
    <row r="224" s="12" customFormat="1" ht="22.8" customHeight="1">
      <c r="A224" s="12"/>
      <c r="B224" s="203"/>
      <c r="C224" s="204"/>
      <c r="D224" s="205" t="s">
        <v>72</v>
      </c>
      <c r="E224" s="217" t="s">
        <v>155</v>
      </c>
      <c r="F224" s="217" t="s">
        <v>385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SUM(P225:P228)</f>
        <v>0</v>
      </c>
      <c r="Q224" s="211"/>
      <c r="R224" s="212">
        <f>SUM(R225:R228)</f>
        <v>0.080547199999999999</v>
      </c>
      <c r="S224" s="211"/>
      <c r="T224" s="213">
        <f>SUM(T225:T228)</f>
        <v>2.4250000000000003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81</v>
      </c>
      <c r="AT224" s="215" t="s">
        <v>72</v>
      </c>
      <c r="AU224" s="215" t="s">
        <v>81</v>
      </c>
      <c r="AY224" s="214" t="s">
        <v>116</v>
      </c>
      <c r="BK224" s="216">
        <f>SUM(BK225:BK228)</f>
        <v>0</v>
      </c>
    </row>
    <row r="225" s="2" customFormat="1" ht="21.75" customHeight="1">
      <c r="A225" s="38"/>
      <c r="B225" s="39"/>
      <c r="C225" s="219" t="s">
        <v>386</v>
      </c>
      <c r="D225" s="219" t="s">
        <v>119</v>
      </c>
      <c r="E225" s="220" t="s">
        <v>387</v>
      </c>
      <c r="F225" s="221" t="s">
        <v>388</v>
      </c>
      <c r="G225" s="222" t="s">
        <v>193</v>
      </c>
      <c r="H225" s="223">
        <v>25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0.097000000000000003</v>
      </c>
      <c r="T225" s="230">
        <f>S225*H225</f>
        <v>2.4250000000000003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123</v>
      </c>
      <c r="AT225" s="231" t="s">
        <v>119</v>
      </c>
      <c r="AU225" s="231" t="s">
        <v>83</v>
      </c>
      <c r="AY225" s="17" t="s">
        <v>116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123</v>
      </c>
      <c r="BM225" s="231" t="s">
        <v>389</v>
      </c>
    </row>
    <row r="226" s="13" customFormat="1">
      <c r="A226" s="13"/>
      <c r="B226" s="233"/>
      <c r="C226" s="234"/>
      <c r="D226" s="235" t="s">
        <v>125</v>
      </c>
      <c r="E226" s="236" t="s">
        <v>1</v>
      </c>
      <c r="F226" s="237" t="s">
        <v>390</v>
      </c>
      <c r="G226" s="234"/>
      <c r="H226" s="238">
        <v>25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125</v>
      </c>
      <c r="AU226" s="244" t="s">
        <v>83</v>
      </c>
      <c r="AV226" s="13" t="s">
        <v>83</v>
      </c>
      <c r="AW226" s="13" t="s">
        <v>30</v>
      </c>
      <c r="AX226" s="13" t="s">
        <v>81</v>
      </c>
      <c r="AY226" s="244" t="s">
        <v>116</v>
      </c>
    </row>
    <row r="227" s="2" customFormat="1" ht="21.75" customHeight="1">
      <c r="A227" s="38"/>
      <c r="B227" s="39"/>
      <c r="C227" s="219" t="s">
        <v>391</v>
      </c>
      <c r="D227" s="219" t="s">
        <v>119</v>
      </c>
      <c r="E227" s="220" t="s">
        <v>392</v>
      </c>
      <c r="F227" s="221" t="s">
        <v>393</v>
      </c>
      <c r="G227" s="222" t="s">
        <v>159</v>
      </c>
      <c r="H227" s="223">
        <v>2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0.0402736</v>
      </c>
      <c r="R227" s="229">
        <f>Q227*H227</f>
        <v>0.080547199999999999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123</v>
      </c>
      <c r="AT227" s="231" t="s">
        <v>119</v>
      </c>
      <c r="AU227" s="231" t="s">
        <v>83</v>
      </c>
      <c r="AY227" s="17" t="s">
        <v>116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123</v>
      </c>
      <c r="BM227" s="231" t="s">
        <v>394</v>
      </c>
    </row>
    <row r="228" s="13" customFormat="1">
      <c r="A228" s="13"/>
      <c r="B228" s="233"/>
      <c r="C228" s="234"/>
      <c r="D228" s="235" t="s">
        <v>125</v>
      </c>
      <c r="E228" s="236" t="s">
        <v>1</v>
      </c>
      <c r="F228" s="237" t="s">
        <v>83</v>
      </c>
      <c r="G228" s="234"/>
      <c r="H228" s="238">
        <v>2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125</v>
      </c>
      <c r="AU228" s="244" t="s">
        <v>83</v>
      </c>
      <c r="AV228" s="13" t="s">
        <v>83</v>
      </c>
      <c r="AW228" s="13" t="s">
        <v>30</v>
      </c>
      <c r="AX228" s="13" t="s">
        <v>81</v>
      </c>
      <c r="AY228" s="244" t="s">
        <v>116</v>
      </c>
    </row>
    <row r="229" s="12" customFormat="1" ht="22.8" customHeight="1">
      <c r="A229" s="12"/>
      <c r="B229" s="203"/>
      <c r="C229" s="204"/>
      <c r="D229" s="205" t="s">
        <v>72</v>
      </c>
      <c r="E229" s="217" t="s">
        <v>162</v>
      </c>
      <c r="F229" s="217" t="s">
        <v>395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SUM(P230:P344)</f>
        <v>0</v>
      </c>
      <c r="Q229" s="211"/>
      <c r="R229" s="212">
        <f>SUM(R230:R344)</f>
        <v>142.42317556399993</v>
      </c>
      <c r="S229" s="211"/>
      <c r="T229" s="213">
        <f>SUM(T230:T344)</f>
        <v>177.73452999999998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81</v>
      </c>
      <c r="AT229" s="215" t="s">
        <v>72</v>
      </c>
      <c r="AU229" s="215" t="s">
        <v>81</v>
      </c>
      <c r="AY229" s="214" t="s">
        <v>116</v>
      </c>
      <c r="BK229" s="216">
        <f>SUM(BK230:BK344)</f>
        <v>0</v>
      </c>
    </row>
    <row r="230" s="2" customFormat="1" ht="16.5" customHeight="1">
      <c r="A230" s="38"/>
      <c r="B230" s="39"/>
      <c r="C230" s="219" t="s">
        <v>396</v>
      </c>
      <c r="D230" s="219" t="s">
        <v>119</v>
      </c>
      <c r="E230" s="220" t="s">
        <v>397</v>
      </c>
      <c r="F230" s="221" t="s">
        <v>398</v>
      </c>
      <c r="G230" s="222" t="s">
        <v>193</v>
      </c>
      <c r="H230" s="223">
        <v>33.119999999999997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38</v>
      </c>
      <c r="O230" s="91"/>
      <c r="P230" s="229">
        <f>O230*H230</f>
        <v>0</v>
      </c>
      <c r="Q230" s="229">
        <v>0.00117</v>
      </c>
      <c r="R230" s="229">
        <f>Q230*H230</f>
        <v>0.038750399999999997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123</v>
      </c>
      <c r="AT230" s="231" t="s">
        <v>119</v>
      </c>
      <c r="AU230" s="231" t="s">
        <v>83</v>
      </c>
      <c r="AY230" s="17" t="s">
        <v>116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81</v>
      </c>
      <c r="BK230" s="232">
        <f>ROUND(I230*H230,2)</f>
        <v>0</v>
      </c>
      <c r="BL230" s="17" t="s">
        <v>123</v>
      </c>
      <c r="BM230" s="231" t="s">
        <v>399</v>
      </c>
    </row>
    <row r="231" s="13" customFormat="1">
      <c r="A231" s="13"/>
      <c r="B231" s="233"/>
      <c r="C231" s="234"/>
      <c r="D231" s="235" t="s">
        <v>125</v>
      </c>
      <c r="E231" s="236" t="s">
        <v>1</v>
      </c>
      <c r="F231" s="237" t="s">
        <v>400</v>
      </c>
      <c r="G231" s="234"/>
      <c r="H231" s="238">
        <v>14.279999999999999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125</v>
      </c>
      <c r="AU231" s="244" t="s">
        <v>83</v>
      </c>
      <c r="AV231" s="13" t="s">
        <v>83</v>
      </c>
      <c r="AW231" s="13" t="s">
        <v>30</v>
      </c>
      <c r="AX231" s="13" t="s">
        <v>73</v>
      </c>
      <c r="AY231" s="244" t="s">
        <v>116</v>
      </c>
    </row>
    <row r="232" s="13" customFormat="1">
      <c r="A232" s="13"/>
      <c r="B232" s="233"/>
      <c r="C232" s="234"/>
      <c r="D232" s="235" t="s">
        <v>125</v>
      </c>
      <c r="E232" s="236" t="s">
        <v>1</v>
      </c>
      <c r="F232" s="237" t="s">
        <v>401</v>
      </c>
      <c r="G232" s="234"/>
      <c r="H232" s="238">
        <v>18.84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125</v>
      </c>
      <c r="AU232" s="244" t="s">
        <v>83</v>
      </c>
      <c r="AV232" s="13" t="s">
        <v>83</v>
      </c>
      <c r="AW232" s="13" t="s">
        <v>30</v>
      </c>
      <c r="AX232" s="13" t="s">
        <v>73</v>
      </c>
      <c r="AY232" s="244" t="s">
        <v>116</v>
      </c>
    </row>
    <row r="233" s="14" customFormat="1">
      <c r="A233" s="14"/>
      <c r="B233" s="256"/>
      <c r="C233" s="257"/>
      <c r="D233" s="235" t="s">
        <v>125</v>
      </c>
      <c r="E233" s="258" t="s">
        <v>1</v>
      </c>
      <c r="F233" s="259" t="s">
        <v>207</v>
      </c>
      <c r="G233" s="257"/>
      <c r="H233" s="260">
        <v>33.119999999999997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6" t="s">
        <v>125</v>
      </c>
      <c r="AU233" s="266" t="s">
        <v>83</v>
      </c>
      <c r="AV233" s="14" t="s">
        <v>123</v>
      </c>
      <c r="AW233" s="14" t="s">
        <v>30</v>
      </c>
      <c r="AX233" s="14" t="s">
        <v>81</v>
      </c>
      <c r="AY233" s="266" t="s">
        <v>116</v>
      </c>
    </row>
    <row r="234" s="2" customFormat="1" ht="16.5" customHeight="1">
      <c r="A234" s="38"/>
      <c r="B234" s="39"/>
      <c r="C234" s="219" t="s">
        <v>402</v>
      </c>
      <c r="D234" s="219" t="s">
        <v>119</v>
      </c>
      <c r="E234" s="220" t="s">
        <v>403</v>
      </c>
      <c r="F234" s="221" t="s">
        <v>404</v>
      </c>
      <c r="G234" s="222" t="s">
        <v>193</v>
      </c>
      <c r="H234" s="223">
        <v>33.119999999999997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0.00058049999999999996</v>
      </c>
      <c r="R234" s="229">
        <f>Q234*H234</f>
        <v>0.019226159999999996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123</v>
      </c>
      <c r="AT234" s="231" t="s">
        <v>119</v>
      </c>
      <c r="AU234" s="231" t="s">
        <v>83</v>
      </c>
      <c r="AY234" s="17" t="s">
        <v>116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123</v>
      </c>
      <c r="BM234" s="231" t="s">
        <v>405</v>
      </c>
    </row>
    <row r="235" s="13" customFormat="1">
      <c r="A235" s="13"/>
      <c r="B235" s="233"/>
      <c r="C235" s="234"/>
      <c r="D235" s="235" t="s">
        <v>125</v>
      </c>
      <c r="E235" s="236" t="s">
        <v>1</v>
      </c>
      <c r="F235" s="237" t="s">
        <v>400</v>
      </c>
      <c r="G235" s="234"/>
      <c r="H235" s="238">
        <v>14.279999999999999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125</v>
      </c>
      <c r="AU235" s="244" t="s">
        <v>83</v>
      </c>
      <c r="AV235" s="13" t="s">
        <v>83</v>
      </c>
      <c r="AW235" s="13" t="s">
        <v>30</v>
      </c>
      <c r="AX235" s="13" t="s">
        <v>73</v>
      </c>
      <c r="AY235" s="244" t="s">
        <v>116</v>
      </c>
    </row>
    <row r="236" s="13" customFormat="1">
      <c r="A236" s="13"/>
      <c r="B236" s="233"/>
      <c r="C236" s="234"/>
      <c r="D236" s="235" t="s">
        <v>125</v>
      </c>
      <c r="E236" s="236" t="s">
        <v>1</v>
      </c>
      <c r="F236" s="237" t="s">
        <v>401</v>
      </c>
      <c r="G236" s="234"/>
      <c r="H236" s="238">
        <v>18.84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125</v>
      </c>
      <c r="AU236" s="244" t="s">
        <v>83</v>
      </c>
      <c r="AV236" s="13" t="s">
        <v>83</v>
      </c>
      <c r="AW236" s="13" t="s">
        <v>30</v>
      </c>
      <c r="AX236" s="13" t="s">
        <v>73</v>
      </c>
      <c r="AY236" s="244" t="s">
        <v>116</v>
      </c>
    </row>
    <row r="237" s="14" customFormat="1">
      <c r="A237" s="14"/>
      <c r="B237" s="256"/>
      <c r="C237" s="257"/>
      <c r="D237" s="235" t="s">
        <v>125</v>
      </c>
      <c r="E237" s="258" t="s">
        <v>1</v>
      </c>
      <c r="F237" s="259" t="s">
        <v>207</v>
      </c>
      <c r="G237" s="257"/>
      <c r="H237" s="260">
        <v>33.119999999999997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125</v>
      </c>
      <c r="AU237" s="266" t="s">
        <v>83</v>
      </c>
      <c r="AV237" s="14" t="s">
        <v>123</v>
      </c>
      <c r="AW237" s="14" t="s">
        <v>30</v>
      </c>
      <c r="AX237" s="14" t="s">
        <v>81</v>
      </c>
      <c r="AY237" s="266" t="s">
        <v>116</v>
      </c>
    </row>
    <row r="238" s="2" customFormat="1" ht="21.75" customHeight="1">
      <c r="A238" s="38"/>
      <c r="B238" s="39"/>
      <c r="C238" s="245" t="s">
        <v>406</v>
      </c>
      <c r="D238" s="245" t="s">
        <v>156</v>
      </c>
      <c r="E238" s="246" t="s">
        <v>407</v>
      </c>
      <c r="F238" s="247" t="s">
        <v>408</v>
      </c>
      <c r="G238" s="248" t="s">
        <v>203</v>
      </c>
      <c r="H238" s="249">
        <v>0.86599999999999999</v>
      </c>
      <c r="I238" s="250"/>
      <c r="J238" s="251">
        <f>ROUND(I238*H238,2)</f>
        <v>0</v>
      </c>
      <c r="K238" s="252"/>
      <c r="L238" s="253"/>
      <c r="M238" s="254" t="s">
        <v>1</v>
      </c>
      <c r="N238" s="255" t="s">
        <v>38</v>
      </c>
      <c r="O238" s="91"/>
      <c r="P238" s="229">
        <f>O238*H238</f>
        <v>0</v>
      </c>
      <c r="Q238" s="229">
        <v>1</v>
      </c>
      <c r="R238" s="229">
        <f>Q238*H238</f>
        <v>0.86599999999999999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406</v>
      </c>
      <c r="AT238" s="231" t="s">
        <v>156</v>
      </c>
      <c r="AU238" s="231" t="s">
        <v>83</v>
      </c>
      <c r="AY238" s="17" t="s">
        <v>116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81</v>
      </c>
      <c r="BK238" s="232">
        <f>ROUND(I238*H238,2)</f>
        <v>0</v>
      </c>
      <c r="BL238" s="17" t="s">
        <v>196</v>
      </c>
      <c r="BM238" s="231" t="s">
        <v>409</v>
      </c>
    </row>
    <row r="239" s="15" customFormat="1">
      <c r="A239" s="15"/>
      <c r="B239" s="270"/>
      <c r="C239" s="271"/>
      <c r="D239" s="235" t="s">
        <v>125</v>
      </c>
      <c r="E239" s="272" t="s">
        <v>1</v>
      </c>
      <c r="F239" s="273" t="s">
        <v>410</v>
      </c>
      <c r="G239" s="271"/>
      <c r="H239" s="272" t="s">
        <v>1</v>
      </c>
      <c r="I239" s="274"/>
      <c r="J239" s="271"/>
      <c r="K239" s="271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125</v>
      </c>
      <c r="AU239" s="279" t="s">
        <v>83</v>
      </c>
      <c r="AV239" s="15" t="s">
        <v>81</v>
      </c>
      <c r="AW239" s="15" t="s">
        <v>30</v>
      </c>
      <c r="AX239" s="15" t="s">
        <v>73</v>
      </c>
      <c r="AY239" s="279" t="s">
        <v>116</v>
      </c>
    </row>
    <row r="240" s="13" customFormat="1">
      <c r="A240" s="13"/>
      <c r="B240" s="233"/>
      <c r="C240" s="234"/>
      <c r="D240" s="235" t="s">
        <v>125</v>
      </c>
      <c r="E240" s="236" t="s">
        <v>1</v>
      </c>
      <c r="F240" s="237" t="s">
        <v>411</v>
      </c>
      <c r="G240" s="234"/>
      <c r="H240" s="238">
        <v>0.48299999999999998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125</v>
      </c>
      <c r="AU240" s="244" t="s">
        <v>83</v>
      </c>
      <c r="AV240" s="13" t="s">
        <v>83</v>
      </c>
      <c r="AW240" s="13" t="s">
        <v>30</v>
      </c>
      <c r="AX240" s="13" t="s">
        <v>73</v>
      </c>
      <c r="AY240" s="244" t="s">
        <v>116</v>
      </c>
    </row>
    <row r="241" s="13" customFormat="1">
      <c r="A241" s="13"/>
      <c r="B241" s="233"/>
      <c r="C241" s="234"/>
      <c r="D241" s="235" t="s">
        <v>125</v>
      </c>
      <c r="E241" s="236" t="s">
        <v>1</v>
      </c>
      <c r="F241" s="237" t="s">
        <v>412</v>
      </c>
      <c r="G241" s="234"/>
      <c r="H241" s="238">
        <v>0.38300000000000001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125</v>
      </c>
      <c r="AU241" s="244" t="s">
        <v>83</v>
      </c>
      <c r="AV241" s="13" t="s">
        <v>83</v>
      </c>
      <c r="AW241" s="13" t="s">
        <v>30</v>
      </c>
      <c r="AX241" s="13" t="s">
        <v>73</v>
      </c>
      <c r="AY241" s="244" t="s">
        <v>116</v>
      </c>
    </row>
    <row r="242" s="14" customFormat="1">
      <c r="A242" s="14"/>
      <c r="B242" s="256"/>
      <c r="C242" s="257"/>
      <c r="D242" s="235" t="s">
        <v>125</v>
      </c>
      <c r="E242" s="258" t="s">
        <v>1</v>
      </c>
      <c r="F242" s="259" t="s">
        <v>207</v>
      </c>
      <c r="G242" s="257"/>
      <c r="H242" s="260">
        <v>0.86599999999999999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6" t="s">
        <v>125</v>
      </c>
      <c r="AU242" s="266" t="s">
        <v>83</v>
      </c>
      <c r="AV242" s="14" t="s">
        <v>123</v>
      </c>
      <c r="AW242" s="14" t="s">
        <v>30</v>
      </c>
      <c r="AX242" s="14" t="s">
        <v>81</v>
      </c>
      <c r="AY242" s="266" t="s">
        <v>116</v>
      </c>
    </row>
    <row r="243" s="2" customFormat="1" ht="16.5" customHeight="1">
      <c r="A243" s="38"/>
      <c r="B243" s="39"/>
      <c r="C243" s="245" t="s">
        <v>413</v>
      </c>
      <c r="D243" s="245" t="s">
        <v>156</v>
      </c>
      <c r="E243" s="246" t="s">
        <v>414</v>
      </c>
      <c r="F243" s="247" t="s">
        <v>415</v>
      </c>
      <c r="G243" s="248" t="s">
        <v>382</v>
      </c>
      <c r="H243" s="249">
        <v>300.33999999999997</v>
      </c>
      <c r="I243" s="250"/>
      <c r="J243" s="251">
        <f>ROUND(I243*H243,2)</f>
        <v>0</v>
      </c>
      <c r="K243" s="252"/>
      <c r="L243" s="253"/>
      <c r="M243" s="254" t="s">
        <v>1</v>
      </c>
      <c r="N243" s="255" t="s">
        <v>38</v>
      </c>
      <c r="O243" s="91"/>
      <c r="P243" s="229">
        <f>O243*H243</f>
        <v>0</v>
      </c>
      <c r="Q243" s="229">
        <v>0.070999999999999994</v>
      </c>
      <c r="R243" s="229">
        <f>Q243*H243</f>
        <v>21.324139999999996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155</v>
      </c>
      <c r="AT243" s="231" t="s">
        <v>156</v>
      </c>
      <c r="AU243" s="231" t="s">
        <v>83</v>
      </c>
      <c r="AY243" s="17" t="s">
        <v>116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81</v>
      </c>
      <c r="BK243" s="232">
        <f>ROUND(I243*H243,2)</f>
        <v>0</v>
      </c>
      <c r="BL243" s="17" t="s">
        <v>123</v>
      </c>
      <c r="BM243" s="231" t="s">
        <v>416</v>
      </c>
    </row>
    <row r="244" s="15" customFormat="1">
      <c r="A244" s="15"/>
      <c r="B244" s="270"/>
      <c r="C244" s="271"/>
      <c r="D244" s="235" t="s">
        <v>125</v>
      </c>
      <c r="E244" s="272" t="s">
        <v>1</v>
      </c>
      <c r="F244" s="273" t="s">
        <v>417</v>
      </c>
      <c r="G244" s="271"/>
      <c r="H244" s="272" t="s">
        <v>1</v>
      </c>
      <c r="I244" s="274"/>
      <c r="J244" s="271"/>
      <c r="K244" s="271"/>
      <c r="L244" s="275"/>
      <c r="M244" s="276"/>
      <c r="N244" s="277"/>
      <c r="O244" s="277"/>
      <c r="P244" s="277"/>
      <c r="Q244" s="277"/>
      <c r="R244" s="277"/>
      <c r="S244" s="277"/>
      <c r="T244" s="27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9" t="s">
        <v>125</v>
      </c>
      <c r="AU244" s="279" t="s">
        <v>83</v>
      </c>
      <c r="AV244" s="15" t="s">
        <v>81</v>
      </c>
      <c r="AW244" s="15" t="s">
        <v>30</v>
      </c>
      <c r="AX244" s="15" t="s">
        <v>73</v>
      </c>
      <c r="AY244" s="279" t="s">
        <v>116</v>
      </c>
    </row>
    <row r="245" s="13" customFormat="1">
      <c r="A245" s="13"/>
      <c r="B245" s="233"/>
      <c r="C245" s="234"/>
      <c r="D245" s="235" t="s">
        <v>125</v>
      </c>
      <c r="E245" s="236" t="s">
        <v>1</v>
      </c>
      <c r="F245" s="237" t="s">
        <v>418</v>
      </c>
      <c r="G245" s="234"/>
      <c r="H245" s="238">
        <v>159.40000000000001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125</v>
      </c>
      <c r="AU245" s="244" t="s">
        <v>83</v>
      </c>
      <c r="AV245" s="13" t="s">
        <v>83</v>
      </c>
      <c r="AW245" s="13" t="s">
        <v>30</v>
      </c>
      <c r="AX245" s="13" t="s">
        <v>73</v>
      </c>
      <c r="AY245" s="244" t="s">
        <v>116</v>
      </c>
    </row>
    <row r="246" s="13" customFormat="1">
      <c r="A246" s="13"/>
      <c r="B246" s="233"/>
      <c r="C246" s="234"/>
      <c r="D246" s="235" t="s">
        <v>125</v>
      </c>
      <c r="E246" s="236" t="s">
        <v>1</v>
      </c>
      <c r="F246" s="237" t="s">
        <v>419</v>
      </c>
      <c r="G246" s="234"/>
      <c r="H246" s="238">
        <v>140.94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125</v>
      </c>
      <c r="AU246" s="244" t="s">
        <v>83</v>
      </c>
      <c r="AV246" s="13" t="s">
        <v>83</v>
      </c>
      <c r="AW246" s="13" t="s">
        <v>30</v>
      </c>
      <c r="AX246" s="13" t="s">
        <v>73</v>
      </c>
      <c r="AY246" s="244" t="s">
        <v>116</v>
      </c>
    </row>
    <row r="247" s="14" customFormat="1">
      <c r="A247" s="14"/>
      <c r="B247" s="256"/>
      <c r="C247" s="257"/>
      <c r="D247" s="235" t="s">
        <v>125</v>
      </c>
      <c r="E247" s="258" t="s">
        <v>1</v>
      </c>
      <c r="F247" s="259" t="s">
        <v>207</v>
      </c>
      <c r="G247" s="257"/>
      <c r="H247" s="260">
        <v>300.34000000000003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6" t="s">
        <v>125</v>
      </c>
      <c r="AU247" s="266" t="s">
        <v>83</v>
      </c>
      <c r="AV247" s="14" t="s">
        <v>123</v>
      </c>
      <c r="AW247" s="14" t="s">
        <v>30</v>
      </c>
      <c r="AX247" s="14" t="s">
        <v>81</v>
      </c>
      <c r="AY247" s="266" t="s">
        <v>116</v>
      </c>
    </row>
    <row r="248" s="2" customFormat="1" ht="21.75" customHeight="1">
      <c r="A248" s="38"/>
      <c r="B248" s="39"/>
      <c r="C248" s="219" t="s">
        <v>420</v>
      </c>
      <c r="D248" s="219" t="s">
        <v>119</v>
      </c>
      <c r="E248" s="220" t="s">
        <v>421</v>
      </c>
      <c r="F248" s="221" t="s">
        <v>422</v>
      </c>
      <c r="G248" s="222" t="s">
        <v>292</v>
      </c>
      <c r="H248" s="223">
        <v>188.72999999999999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38</v>
      </c>
      <c r="O248" s="91"/>
      <c r="P248" s="229">
        <f>O248*H248</f>
        <v>0</v>
      </c>
      <c r="Q248" s="229">
        <v>0.30360999999999999</v>
      </c>
      <c r="R248" s="229">
        <f>Q248*H248</f>
        <v>57.300315299999994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123</v>
      </c>
      <c r="AT248" s="231" t="s">
        <v>119</v>
      </c>
      <c r="AU248" s="231" t="s">
        <v>83</v>
      </c>
      <c r="AY248" s="17" t="s">
        <v>116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81</v>
      </c>
      <c r="BK248" s="232">
        <f>ROUND(I248*H248,2)</f>
        <v>0</v>
      </c>
      <c r="BL248" s="17" t="s">
        <v>123</v>
      </c>
      <c r="BM248" s="231" t="s">
        <v>423</v>
      </c>
    </row>
    <row r="249" s="13" customFormat="1">
      <c r="A249" s="13"/>
      <c r="B249" s="233"/>
      <c r="C249" s="234"/>
      <c r="D249" s="235" t="s">
        <v>125</v>
      </c>
      <c r="E249" s="236" t="s">
        <v>1</v>
      </c>
      <c r="F249" s="237" t="s">
        <v>424</v>
      </c>
      <c r="G249" s="234"/>
      <c r="H249" s="238">
        <v>188.72999999999999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125</v>
      </c>
      <c r="AU249" s="244" t="s">
        <v>83</v>
      </c>
      <c r="AV249" s="13" t="s">
        <v>83</v>
      </c>
      <c r="AW249" s="13" t="s">
        <v>30</v>
      </c>
      <c r="AX249" s="13" t="s">
        <v>81</v>
      </c>
      <c r="AY249" s="244" t="s">
        <v>116</v>
      </c>
    </row>
    <row r="250" s="2" customFormat="1" ht="21.75" customHeight="1">
      <c r="A250" s="38"/>
      <c r="B250" s="39"/>
      <c r="C250" s="219" t="s">
        <v>425</v>
      </c>
      <c r="D250" s="219" t="s">
        <v>119</v>
      </c>
      <c r="E250" s="220" t="s">
        <v>426</v>
      </c>
      <c r="F250" s="221" t="s">
        <v>427</v>
      </c>
      <c r="G250" s="222" t="s">
        <v>292</v>
      </c>
      <c r="H250" s="223">
        <v>6.0899999999999999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38</v>
      </c>
      <c r="O250" s="91"/>
      <c r="P250" s="229">
        <f>O250*H250</f>
        <v>0</v>
      </c>
      <c r="Q250" s="229">
        <v>0.00063000000000000003</v>
      </c>
      <c r="R250" s="229">
        <f>Q250*H250</f>
        <v>0.0038367000000000002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123</v>
      </c>
      <c r="AT250" s="231" t="s">
        <v>119</v>
      </c>
      <c r="AU250" s="231" t="s">
        <v>83</v>
      </c>
      <c r="AY250" s="17" t="s">
        <v>116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81</v>
      </c>
      <c r="BK250" s="232">
        <f>ROUND(I250*H250,2)</f>
        <v>0</v>
      </c>
      <c r="BL250" s="17" t="s">
        <v>123</v>
      </c>
      <c r="BM250" s="231" t="s">
        <v>428</v>
      </c>
    </row>
    <row r="251" s="13" customFormat="1">
      <c r="A251" s="13"/>
      <c r="B251" s="233"/>
      <c r="C251" s="234"/>
      <c r="D251" s="235" t="s">
        <v>125</v>
      </c>
      <c r="E251" s="236" t="s">
        <v>1</v>
      </c>
      <c r="F251" s="237" t="s">
        <v>429</v>
      </c>
      <c r="G251" s="234"/>
      <c r="H251" s="238">
        <v>6.0899999999999999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125</v>
      </c>
      <c r="AU251" s="244" t="s">
        <v>83</v>
      </c>
      <c r="AV251" s="13" t="s">
        <v>83</v>
      </c>
      <c r="AW251" s="13" t="s">
        <v>30</v>
      </c>
      <c r="AX251" s="13" t="s">
        <v>81</v>
      </c>
      <c r="AY251" s="244" t="s">
        <v>116</v>
      </c>
    </row>
    <row r="252" s="2" customFormat="1" ht="21.75" customHeight="1">
      <c r="A252" s="38"/>
      <c r="B252" s="39"/>
      <c r="C252" s="219" t="s">
        <v>430</v>
      </c>
      <c r="D252" s="219" t="s">
        <v>119</v>
      </c>
      <c r="E252" s="220" t="s">
        <v>431</v>
      </c>
      <c r="F252" s="221" t="s">
        <v>432</v>
      </c>
      <c r="G252" s="222" t="s">
        <v>193</v>
      </c>
      <c r="H252" s="223">
        <v>2.2999999999999998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0.0020799999999999998</v>
      </c>
      <c r="R252" s="229">
        <f>Q252*H252</f>
        <v>0.0047839999999999992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123</v>
      </c>
      <c r="AT252" s="231" t="s">
        <v>119</v>
      </c>
      <c r="AU252" s="231" t="s">
        <v>83</v>
      </c>
      <c r="AY252" s="17" t="s">
        <v>116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81</v>
      </c>
      <c r="BK252" s="232">
        <f>ROUND(I252*H252,2)</f>
        <v>0</v>
      </c>
      <c r="BL252" s="17" t="s">
        <v>123</v>
      </c>
      <c r="BM252" s="231" t="s">
        <v>433</v>
      </c>
    </row>
    <row r="253" s="13" customFormat="1">
      <c r="A253" s="13"/>
      <c r="B253" s="233"/>
      <c r="C253" s="234"/>
      <c r="D253" s="235" t="s">
        <v>125</v>
      </c>
      <c r="E253" s="236" t="s">
        <v>1</v>
      </c>
      <c r="F253" s="237" t="s">
        <v>434</v>
      </c>
      <c r="G253" s="234"/>
      <c r="H253" s="238">
        <v>2.2999999999999998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125</v>
      </c>
      <c r="AU253" s="244" t="s">
        <v>83</v>
      </c>
      <c r="AV253" s="13" t="s">
        <v>83</v>
      </c>
      <c r="AW253" s="13" t="s">
        <v>30</v>
      </c>
      <c r="AX253" s="13" t="s">
        <v>81</v>
      </c>
      <c r="AY253" s="244" t="s">
        <v>116</v>
      </c>
    </row>
    <row r="254" s="2" customFormat="1" ht="33" customHeight="1">
      <c r="A254" s="38"/>
      <c r="B254" s="39"/>
      <c r="C254" s="219" t="s">
        <v>435</v>
      </c>
      <c r="D254" s="219" t="s">
        <v>119</v>
      </c>
      <c r="E254" s="220" t="s">
        <v>436</v>
      </c>
      <c r="F254" s="221" t="s">
        <v>437</v>
      </c>
      <c r="G254" s="222" t="s">
        <v>193</v>
      </c>
      <c r="H254" s="223">
        <v>2.2999999999999998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0.00071000000000000002</v>
      </c>
      <c r="R254" s="229">
        <f>Q254*H254</f>
        <v>0.0016329999999999999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123</v>
      </c>
      <c r="AT254" s="231" t="s">
        <v>119</v>
      </c>
      <c r="AU254" s="231" t="s">
        <v>83</v>
      </c>
      <c r="AY254" s="17" t="s">
        <v>116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81</v>
      </c>
      <c r="BK254" s="232">
        <f>ROUND(I254*H254,2)</f>
        <v>0</v>
      </c>
      <c r="BL254" s="17" t="s">
        <v>123</v>
      </c>
      <c r="BM254" s="231" t="s">
        <v>438</v>
      </c>
    </row>
    <row r="255" s="13" customFormat="1">
      <c r="A255" s="13"/>
      <c r="B255" s="233"/>
      <c r="C255" s="234"/>
      <c r="D255" s="235" t="s">
        <v>125</v>
      </c>
      <c r="E255" s="236" t="s">
        <v>1</v>
      </c>
      <c r="F255" s="237" t="s">
        <v>439</v>
      </c>
      <c r="G255" s="234"/>
      <c r="H255" s="238">
        <v>2.2999999999999998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125</v>
      </c>
      <c r="AU255" s="244" t="s">
        <v>83</v>
      </c>
      <c r="AV255" s="13" t="s">
        <v>83</v>
      </c>
      <c r="AW255" s="13" t="s">
        <v>30</v>
      </c>
      <c r="AX255" s="13" t="s">
        <v>81</v>
      </c>
      <c r="AY255" s="244" t="s">
        <v>116</v>
      </c>
    </row>
    <row r="256" s="2" customFormat="1" ht="33" customHeight="1">
      <c r="A256" s="38"/>
      <c r="B256" s="39"/>
      <c r="C256" s="219" t="s">
        <v>440</v>
      </c>
      <c r="D256" s="219" t="s">
        <v>119</v>
      </c>
      <c r="E256" s="220" t="s">
        <v>441</v>
      </c>
      <c r="F256" s="221" t="s">
        <v>442</v>
      </c>
      <c r="G256" s="222" t="s">
        <v>193</v>
      </c>
      <c r="H256" s="223">
        <v>41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0.0051999999999999998</v>
      </c>
      <c r="R256" s="229">
        <f>Q256*H256</f>
        <v>0.2132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123</v>
      </c>
      <c r="AT256" s="231" t="s">
        <v>119</v>
      </c>
      <c r="AU256" s="231" t="s">
        <v>83</v>
      </c>
      <c r="AY256" s="17" t="s">
        <v>116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123</v>
      </c>
      <c r="BM256" s="231" t="s">
        <v>443</v>
      </c>
    </row>
    <row r="257" s="13" customFormat="1">
      <c r="A257" s="13"/>
      <c r="B257" s="233"/>
      <c r="C257" s="234"/>
      <c r="D257" s="235" t="s">
        <v>125</v>
      </c>
      <c r="E257" s="236" t="s">
        <v>1</v>
      </c>
      <c r="F257" s="237" t="s">
        <v>444</v>
      </c>
      <c r="G257" s="234"/>
      <c r="H257" s="238">
        <v>41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125</v>
      </c>
      <c r="AU257" s="244" t="s">
        <v>83</v>
      </c>
      <c r="AV257" s="13" t="s">
        <v>83</v>
      </c>
      <c r="AW257" s="13" t="s">
        <v>30</v>
      </c>
      <c r="AX257" s="13" t="s">
        <v>81</v>
      </c>
      <c r="AY257" s="244" t="s">
        <v>116</v>
      </c>
    </row>
    <row r="258" s="2" customFormat="1" ht="21.75" customHeight="1">
      <c r="A258" s="38"/>
      <c r="B258" s="39"/>
      <c r="C258" s="219" t="s">
        <v>445</v>
      </c>
      <c r="D258" s="219" t="s">
        <v>119</v>
      </c>
      <c r="E258" s="220" t="s">
        <v>446</v>
      </c>
      <c r="F258" s="221" t="s">
        <v>447</v>
      </c>
      <c r="G258" s="222" t="s">
        <v>159</v>
      </c>
      <c r="H258" s="223">
        <v>2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38</v>
      </c>
      <c r="O258" s="91"/>
      <c r="P258" s="229">
        <f>O258*H258</f>
        <v>0</v>
      </c>
      <c r="Q258" s="229">
        <v>0.0064850000000000003</v>
      </c>
      <c r="R258" s="229">
        <f>Q258*H258</f>
        <v>0.012970000000000001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123</v>
      </c>
      <c r="AT258" s="231" t="s">
        <v>119</v>
      </c>
      <c r="AU258" s="231" t="s">
        <v>83</v>
      </c>
      <c r="AY258" s="17" t="s">
        <v>116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81</v>
      </c>
      <c r="BK258" s="232">
        <f>ROUND(I258*H258,2)</f>
        <v>0</v>
      </c>
      <c r="BL258" s="17" t="s">
        <v>123</v>
      </c>
      <c r="BM258" s="231" t="s">
        <v>448</v>
      </c>
    </row>
    <row r="259" s="13" customFormat="1">
      <c r="A259" s="13"/>
      <c r="B259" s="233"/>
      <c r="C259" s="234"/>
      <c r="D259" s="235" t="s">
        <v>125</v>
      </c>
      <c r="E259" s="236" t="s">
        <v>1</v>
      </c>
      <c r="F259" s="237" t="s">
        <v>83</v>
      </c>
      <c r="G259" s="234"/>
      <c r="H259" s="238">
        <v>2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125</v>
      </c>
      <c r="AU259" s="244" t="s">
        <v>83</v>
      </c>
      <c r="AV259" s="13" t="s">
        <v>83</v>
      </c>
      <c r="AW259" s="13" t="s">
        <v>30</v>
      </c>
      <c r="AX259" s="13" t="s">
        <v>73</v>
      </c>
      <c r="AY259" s="244" t="s">
        <v>116</v>
      </c>
    </row>
    <row r="260" s="2" customFormat="1" ht="33" customHeight="1">
      <c r="A260" s="38"/>
      <c r="B260" s="39"/>
      <c r="C260" s="219" t="s">
        <v>449</v>
      </c>
      <c r="D260" s="219" t="s">
        <v>119</v>
      </c>
      <c r="E260" s="220" t="s">
        <v>450</v>
      </c>
      <c r="F260" s="221" t="s">
        <v>451</v>
      </c>
      <c r="G260" s="222" t="s">
        <v>292</v>
      </c>
      <c r="H260" s="223">
        <v>160.25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38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123</v>
      </c>
      <c r="AT260" s="231" t="s">
        <v>119</v>
      </c>
      <c r="AU260" s="231" t="s">
        <v>83</v>
      </c>
      <c r="AY260" s="17" t="s">
        <v>116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81</v>
      </c>
      <c r="BK260" s="232">
        <f>ROUND(I260*H260,2)</f>
        <v>0</v>
      </c>
      <c r="BL260" s="17" t="s">
        <v>123</v>
      </c>
      <c r="BM260" s="231" t="s">
        <v>452</v>
      </c>
    </row>
    <row r="261" s="13" customFormat="1">
      <c r="A261" s="13"/>
      <c r="B261" s="233"/>
      <c r="C261" s="234"/>
      <c r="D261" s="235" t="s">
        <v>125</v>
      </c>
      <c r="E261" s="236" t="s">
        <v>1</v>
      </c>
      <c r="F261" s="237" t="s">
        <v>453</v>
      </c>
      <c r="G261" s="234"/>
      <c r="H261" s="238">
        <v>71.25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125</v>
      </c>
      <c r="AU261" s="244" t="s">
        <v>83</v>
      </c>
      <c r="AV261" s="13" t="s">
        <v>83</v>
      </c>
      <c r="AW261" s="13" t="s">
        <v>30</v>
      </c>
      <c r="AX261" s="13" t="s">
        <v>73</v>
      </c>
      <c r="AY261" s="244" t="s">
        <v>116</v>
      </c>
    </row>
    <row r="262" s="13" customFormat="1">
      <c r="A262" s="13"/>
      <c r="B262" s="233"/>
      <c r="C262" s="234"/>
      <c r="D262" s="235" t="s">
        <v>125</v>
      </c>
      <c r="E262" s="236" t="s">
        <v>1</v>
      </c>
      <c r="F262" s="237" t="s">
        <v>454</v>
      </c>
      <c r="G262" s="234"/>
      <c r="H262" s="238">
        <v>89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125</v>
      </c>
      <c r="AU262" s="244" t="s">
        <v>83</v>
      </c>
      <c r="AV262" s="13" t="s">
        <v>83</v>
      </c>
      <c r="AW262" s="13" t="s">
        <v>30</v>
      </c>
      <c r="AX262" s="13" t="s">
        <v>73</v>
      </c>
      <c r="AY262" s="244" t="s">
        <v>116</v>
      </c>
    </row>
    <row r="263" s="14" customFormat="1">
      <c r="A263" s="14"/>
      <c r="B263" s="256"/>
      <c r="C263" s="257"/>
      <c r="D263" s="235" t="s">
        <v>125</v>
      </c>
      <c r="E263" s="258" t="s">
        <v>1</v>
      </c>
      <c r="F263" s="259" t="s">
        <v>207</v>
      </c>
      <c r="G263" s="257"/>
      <c r="H263" s="260">
        <v>160.25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125</v>
      </c>
      <c r="AU263" s="266" t="s">
        <v>83</v>
      </c>
      <c r="AV263" s="14" t="s">
        <v>123</v>
      </c>
      <c r="AW263" s="14" t="s">
        <v>30</v>
      </c>
      <c r="AX263" s="14" t="s">
        <v>81</v>
      </c>
      <c r="AY263" s="266" t="s">
        <v>116</v>
      </c>
    </row>
    <row r="264" s="2" customFormat="1" ht="33" customHeight="1">
      <c r="A264" s="38"/>
      <c r="B264" s="39"/>
      <c r="C264" s="219" t="s">
        <v>455</v>
      </c>
      <c r="D264" s="219" t="s">
        <v>119</v>
      </c>
      <c r="E264" s="220" t="s">
        <v>456</v>
      </c>
      <c r="F264" s="221" t="s">
        <v>457</v>
      </c>
      <c r="G264" s="222" t="s">
        <v>292</v>
      </c>
      <c r="H264" s="223">
        <v>3155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38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123</v>
      </c>
      <c r="AT264" s="231" t="s">
        <v>119</v>
      </c>
      <c r="AU264" s="231" t="s">
        <v>83</v>
      </c>
      <c r="AY264" s="17" t="s">
        <v>116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81</v>
      </c>
      <c r="BK264" s="232">
        <f>ROUND(I264*H264,2)</f>
        <v>0</v>
      </c>
      <c r="BL264" s="17" t="s">
        <v>123</v>
      </c>
      <c r="BM264" s="231" t="s">
        <v>458</v>
      </c>
    </row>
    <row r="265" s="13" customFormat="1">
      <c r="A265" s="13"/>
      <c r="B265" s="233"/>
      <c r="C265" s="234"/>
      <c r="D265" s="235" t="s">
        <v>125</v>
      </c>
      <c r="E265" s="236" t="s">
        <v>1</v>
      </c>
      <c r="F265" s="237" t="s">
        <v>459</v>
      </c>
      <c r="G265" s="234"/>
      <c r="H265" s="238">
        <v>3155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125</v>
      </c>
      <c r="AU265" s="244" t="s">
        <v>83</v>
      </c>
      <c r="AV265" s="13" t="s">
        <v>83</v>
      </c>
      <c r="AW265" s="13" t="s">
        <v>30</v>
      </c>
      <c r="AX265" s="13" t="s">
        <v>73</v>
      </c>
      <c r="AY265" s="244" t="s">
        <v>116</v>
      </c>
    </row>
    <row r="266" s="14" customFormat="1">
      <c r="A266" s="14"/>
      <c r="B266" s="256"/>
      <c r="C266" s="257"/>
      <c r="D266" s="235" t="s">
        <v>125</v>
      </c>
      <c r="E266" s="258" t="s">
        <v>1</v>
      </c>
      <c r="F266" s="259" t="s">
        <v>207</v>
      </c>
      <c r="G266" s="257"/>
      <c r="H266" s="260">
        <v>3155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6" t="s">
        <v>125</v>
      </c>
      <c r="AU266" s="266" t="s">
        <v>83</v>
      </c>
      <c r="AV266" s="14" t="s">
        <v>123</v>
      </c>
      <c r="AW266" s="14" t="s">
        <v>30</v>
      </c>
      <c r="AX266" s="14" t="s">
        <v>81</v>
      </c>
      <c r="AY266" s="266" t="s">
        <v>116</v>
      </c>
    </row>
    <row r="267" s="2" customFormat="1" ht="33" customHeight="1">
      <c r="A267" s="38"/>
      <c r="B267" s="39"/>
      <c r="C267" s="219" t="s">
        <v>460</v>
      </c>
      <c r="D267" s="219" t="s">
        <v>119</v>
      </c>
      <c r="E267" s="220" t="s">
        <v>461</v>
      </c>
      <c r="F267" s="221" t="s">
        <v>462</v>
      </c>
      <c r="G267" s="222" t="s">
        <v>292</v>
      </c>
      <c r="H267" s="223">
        <v>157.75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38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123</v>
      </c>
      <c r="AT267" s="231" t="s">
        <v>119</v>
      </c>
      <c r="AU267" s="231" t="s">
        <v>83</v>
      </c>
      <c r="AY267" s="17" t="s">
        <v>116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81</v>
      </c>
      <c r="BK267" s="232">
        <f>ROUND(I267*H267,2)</f>
        <v>0</v>
      </c>
      <c r="BL267" s="17" t="s">
        <v>123</v>
      </c>
      <c r="BM267" s="231" t="s">
        <v>463</v>
      </c>
    </row>
    <row r="268" s="13" customFormat="1">
      <c r="A268" s="13"/>
      <c r="B268" s="233"/>
      <c r="C268" s="234"/>
      <c r="D268" s="235" t="s">
        <v>125</v>
      </c>
      <c r="E268" s="236" t="s">
        <v>1</v>
      </c>
      <c r="F268" s="237" t="s">
        <v>464</v>
      </c>
      <c r="G268" s="234"/>
      <c r="H268" s="238">
        <v>68.75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125</v>
      </c>
      <c r="AU268" s="244" t="s">
        <v>83</v>
      </c>
      <c r="AV268" s="13" t="s">
        <v>83</v>
      </c>
      <c r="AW268" s="13" t="s">
        <v>30</v>
      </c>
      <c r="AX268" s="13" t="s">
        <v>73</v>
      </c>
      <c r="AY268" s="244" t="s">
        <v>116</v>
      </c>
    </row>
    <row r="269" s="13" customFormat="1">
      <c r="A269" s="13"/>
      <c r="B269" s="233"/>
      <c r="C269" s="234"/>
      <c r="D269" s="235" t="s">
        <v>125</v>
      </c>
      <c r="E269" s="236" t="s">
        <v>1</v>
      </c>
      <c r="F269" s="237" t="s">
        <v>454</v>
      </c>
      <c r="G269" s="234"/>
      <c r="H269" s="238">
        <v>89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125</v>
      </c>
      <c r="AU269" s="244" t="s">
        <v>83</v>
      </c>
      <c r="AV269" s="13" t="s">
        <v>83</v>
      </c>
      <c r="AW269" s="13" t="s">
        <v>30</v>
      </c>
      <c r="AX269" s="13" t="s">
        <v>73</v>
      </c>
      <c r="AY269" s="244" t="s">
        <v>116</v>
      </c>
    </row>
    <row r="270" s="14" customFormat="1">
      <c r="A270" s="14"/>
      <c r="B270" s="256"/>
      <c r="C270" s="257"/>
      <c r="D270" s="235" t="s">
        <v>125</v>
      </c>
      <c r="E270" s="258" t="s">
        <v>1</v>
      </c>
      <c r="F270" s="259" t="s">
        <v>207</v>
      </c>
      <c r="G270" s="257"/>
      <c r="H270" s="260">
        <v>157.75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6" t="s">
        <v>125</v>
      </c>
      <c r="AU270" s="266" t="s">
        <v>83</v>
      </c>
      <c r="AV270" s="14" t="s">
        <v>123</v>
      </c>
      <c r="AW270" s="14" t="s">
        <v>30</v>
      </c>
      <c r="AX270" s="14" t="s">
        <v>81</v>
      </c>
      <c r="AY270" s="266" t="s">
        <v>116</v>
      </c>
    </row>
    <row r="271" s="2" customFormat="1" ht="33" customHeight="1">
      <c r="A271" s="38"/>
      <c r="B271" s="39"/>
      <c r="C271" s="219" t="s">
        <v>465</v>
      </c>
      <c r="D271" s="219" t="s">
        <v>119</v>
      </c>
      <c r="E271" s="220" t="s">
        <v>466</v>
      </c>
      <c r="F271" s="221" t="s">
        <v>467</v>
      </c>
      <c r="G271" s="222" t="s">
        <v>129</v>
      </c>
      <c r="H271" s="223">
        <v>602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38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123</v>
      </c>
      <c r="AT271" s="231" t="s">
        <v>119</v>
      </c>
      <c r="AU271" s="231" t="s">
        <v>83</v>
      </c>
      <c r="AY271" s="17" t="s">
        <v>116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81</v>
      </c>
      <c r="BK271" s="232">
        <f>ROUND(I271*H271,2)</f>
        <v>0</v>
      </c>
      <c r="BL271" s="17" t="s">
        <v>123</v>
      </c>
      <c r="BM271" s="231" t="s">
        <v>468</v>
      </c>
    </row>
    <row r="272" s="13" customFormat="1">
      <c r="A272" s="13"/>
      <c r="B272" s="233"/>
      <c r="C272" s="234"/>
      <c r="D272" s="235" t="s">
        <v>125</v>
      </c>
      <c r="E272" s="236" t="s">
        <v>1</v>
      </c>
      <c r="F272" s="237" t="s">
        <v>469</v>
      </c>
      <c r="G272" s="234"/>
      <c r="H272" s="238">
        <v>602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125</v>
      </c>
      <c r="AU272" s="244" t="s">
        <v>83</v>
      </c>
      <c r="AV272" s="13" t="s">
        <v>83</v>
      </c>
      <c r="AW272" s="13" t="s">
        <v>30</v>
      </c>
      <c r="AX272" s="13" t="s">
        <v>81</v>
      </c>
      <c r="AY272" s="244" t="s">
        <v>116</v>
      </c>
    </row>
    <row r="273" s="2" customFormat="1" ht="33" customHeight="1">
      <c r="A273" s="38"/>
      <c r="B273" s="39"/>
      <c r="C273" s="219" t="s">
        <v>470</v>
      </c>
      <c r="D273" s="219" t="s">
        <v>119</v>
      </c>
      <c r="E273" s="220" t="s">
        <v>471</v>
      </c>
      <c r="F273" s="221" t="s">
        <v>472</v>
      </c>
      <c r="G273" s="222" t="s">
        <v>129</v>
      </c>
      <c r="H273" s="223">
        <v>24080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38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123</v>
      </c>
      <c r="AT273" s="231" t="s">
        <v>119</v>
      </c>
      <c r="AU273" s="231" t="s">
        <v>83</v>
      </c>
      <c r="AY273" s="17" t="s">
        <v>116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81</v>
      </c>
      <c r="BK273" s="232">
        <f>ROUND(I273*H273,2)</f>
        <v>0</v>
      </c>
      <c r="BL273" s="17" t="s">
        <v>123</v>
      </c>
      <c r="BM273" s="231" t="s">
        <v>473</v>
      </c>
    </row>
    <row r="274" s="13" customFormat="1">
      <c r="A274" s="13"/>
      <c r="B274" s="233"/>
      <c r="C274" s="234"/>
      <c r="D274" s="235" t="s">
        <v>125</v>
      </c>
      <c r="E274" s="236" t="s">
        <v>1</v>
      </c>
      <c r="F274" s="237" t="s">
        <v>474</v>
      </c>
      <c r="G274" s="234"/>
      <c r="H274" s="238">
        <v>24080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125</v>
      </c>
      <c r="AU274" s="244" t="s">
        <v>83</v>
      </c>
      <c r="AV274" s="13" t="s">
        <v>83</v>
      </c>
      <c r="AW274" s="13" t="s">
        <v>30</v>
      </c>
      <c r="AX274" s="13" t="s">
        <v>81</v>
      </c>
      <c r="AY274" s="244" t="s">
        <v>116</v>
      </c>
    </row>
    <row r="275" s="2" customFormat="1" ht="33" customHeight="1">
      <c r="A275" s="38"/>
      <c r="B275" s="39"/>
      <c r="C275" s="219" t="s">
        <v>475</v>
      </c>
      <c r="D275" s="219" t="s">
        <v>119</v>
      </c>
      <c r="E275" s="220" t="s">
        <v>476</v>
      </c>
      <c r="F275" s="221" t="s">
        <v>477</v>
      </c>
      <c r="G275" s="222" t="s">
        <v>129</v>
      </c>
      <c r="H275" s="223">
        <v>602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38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123</v>
      </c>
      <c r="AT275" s="231" t="s">
        <v>119</v>
      </c>
      <c r="AU275" s="231" t="s">
        <v>83</v>
      </c>
      <c r="AY275" s="17" t="s">
        <v>116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81</v>
      </c>
      <c r="BK275" s="232">
        <f>ROUND(I275*H275,2)</f>
        <v>0</v>
      </c>
      <c r="BL275" s="17" t="s">
        <v>123</v>
      </c>
      <c r="BM275" s="231" t="s">
        <v>478</v>
      </c>
    </row>
    <row r="276" s="13" customFormat="1">
      <c r="A276" s="13"/>
      <c r="B276" s="233"/>
      <c r="C276" s="234"/>
      <c r="D276" s="235" t="s">
        <v>125</v>
      </c>
      <c r="E276" s="236" t="s">
        <v>1</v>
      </c>
      <c r="F276" s="237" t="s">
        <v>469</v>
      </c>
      <c r="G276" s="234"/>
      <c r="H276" s="238">
        <v>602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125</v>
      </c>
      <c r="AU276" s="244" t="s">
        <v>83</v>
      </c>
      <c r="AV276" s="13" t="s">
        <v>83</v>
      </c>
      <c r="AW276" s="13" t="s">
        <v>30</v>
      </c>
      <c r="AX276" s="13" t="s">
        <v>81</v>
      </c>
      <c r="AY276" s="244" t="s">
        <v>116</v>
      </c>
    </row>
    <row r="277" s="2" customFormat="1" ht="21.75" customHeight="1">
      <c r="A277" s="38"/>
      <c r="B277" s="39"/>
      <c r="C277" s="219" t="s">
        <v>479</v>
      </c>
      <c r="D277" s="219" t="s">
        <v>119</v>
      </c>
      <c r="E277" s="220" t="s">
        <v>480</v>
      </c>
      <c r="F277" s="221" t="s">
        <v>481</v>
      </c>
      <c r="G277" s="222" t="s">
        <v>193</v>
      </c>
      <c r="H277" s="223">
        <v>14.359999999999999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38</v>
      </c>
      <c r="O277" s="91"/>
      <c r="P277" s="229">
        <f>O277*H277</f>
        <v>0</v>
      </c>
      <c r="Q277" s="229">
        <v>0.008201</v>
      </c>
      <c r="R277" s="229">
        <f>Q277*H277</f>
        <v>0.11776636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123</v>
      </c>
      <c r="AT277" s="231" t="s">
        <v>119</v>
      </c>
      <c r="AU277" s="231" t="s">
        <v>83</v>
      </c>
      <c r="AY277" s="17" t="s">
        <v>116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81</v>
      </c>
      <c r="BK277" s="232">
        <f>ROUND(I277*H277,2)</f>
        <v>0</v>
      </c>
      <c r="BL277" s="17" t="s">
        <v>123</v>
      </c>
      <c r="BM277" s="231" t="s">
        <v>482</v>
      </c>
    </row>
    <row r="278" s="13" customFormat="1">
      <c r="A278" s="13"/>
      <c r="B278" s="233"/>
      <c r="C278" s="234"/>
      <c r="D278" s="235" t="s">
        <v>125</v>
      </c>
      <c r="E278" s="236" t="s">
        <v>1</v>
      </c>
      <c r="F278" s="237" t="s">
        <v>483</v>
      </c>
      <c r="G278" s="234"/>
      <c r="H278" s="238">
        <v>14.359999999999999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125</v>
      </c>
      <c r="AU278" s="244" t="s">
        <v>83</v>
      </c>
      <c r="AV278" s="13" t="s">
        <v>83</v>
      </c>
      <c r="AW278" s="13" t="s">
        <v>30</v>
      </c>
      <c r="AX278" s="13" t="s">
        <v>73</v>
      </c>
      <c r="AY278" s="244" t="s">
        <v>116</v>
      </c>
    </row>
    <row r="279" s="2" customFormat="1" ht="21.75" customHeight="1">
      <c r="A279" s="38"/>
      <c r="B279" s="39"/>
      <c r="C279" s="219" t="s">
        <v>484</v>
      </c>
      <c r="D279" s="219" t="s">
        <v>119</v>
      </c>
      <c r="E279" s="220" t="s">
        <v>485</v>
      </c>
      <c r="F279" s="221" t="s">
        <v>486</v>
      </c>
      <c r="G279" s="222" t="s">
        <v>193</v>
      </c>
      <c r="H279" s="223">
        <v>14.359999999999999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38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123</v>
      </c>
      <c r="AT279" s="231" t="s">
        <v>119</v>
      </c>
      <c r="AU279" s="231" t="s">
        <v>83</v>
      </c>
      <c r="AY279" s="17" t="s">
        <v>116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81</v>
      </c>
      <c r="BK279" s="232">
        <f>ROUND(I279*H279,2)</f>
        <v>0</v>
      </c>
      <c r="BL279" s="17" t="s">
        <v>123</v>
      </c>
      <c r="BM279" s="231" t="s">
        <v>487</v>
      </c>
    </row>
    <row r="280" s="13" customFormat="1">
      <c r="A280" s="13"/>
      <c r="B280" s="233"/>
      <c r="C280" s="234"/>
      <c r="D280" s="235" t="s">
        <v>125</v>
      </c>
      <c r="E280" s="236" t="s">
        <v>1</v>
      </c>
      <c r="F280" s="237" t="s">
        <v>483</v>
      </c>
      <c r="G280" s="234"/>
      <c r="H280" s="238">
        <v>14.359999999999999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125</v>
      </c>
      <c r="AU280" s="244" t="s">
        <v>83</v>
      </c>
      <c r="AV280" s="13" t="s">
        <v>83</v>
      </c>
      <c r="AW280" s="13" t="s">
        <v>30</v>
      </c>
      <c r="AX280" s="13" t="s">
        <v>73</v>
      </c>
      <c r="AY280" s="244" t="s">
        <v>116</v>
      </c>
    </row>
    <row r="281" s="2" customFormat="1" ht="16.5" customHeight="1">
      <c r="A281" s="38"/>
      <c r="B281" s="39"/>
      <c r="C281" s="219" t="s">
        <v>488</v>
      </c>
      <c r="D281" s="219" t="s">
        <v>119</v>
      </c>
      <c r="E281" s="220" t="s">
        <v>489</v>
      </c>
      <c r="F281" s="221" t="s">
        <v>490</v>
      </c>
      <c r="G281" s="222" t="s">
        <v>129</v>
      </c>
      <c r="H281" s="223">
        <v>2.1600000000000001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38</v>
      </c>
      <c r="O281" s="91"/>
      <c r="P281" s="229">
        <f>O281*H281</f>
        <v>0</v>
      </c>
      <c r="Q281" s="229">
        <v>0.12171</v>
      </c>
      <c r="R281" s="229">
        <f>Q281*H281</f>
        <v>0.26289360000000001</v>
      </c>
      <c r="S281" s="229">
        <v>2.3999999999999999</v>
      </c>
      <c r="T281" s="230">
        <f>S281*H281</f>
        <v>5.1840000000000002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123</v>
      </c>
      <c r="AT281" s="231" t="s">
        <v>119</v>
      </c>
      <c r="AU281" s="231" t="s">
        <v>83</v>
      </c>
      <c r="AY281" s="17" t="s">
        <v>116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123</v>
      </c>
      <c r="BM281" s="231" t="s">
        <v>491</v>
      </c>
    </row>
    <row r="282" s="13" customFormat="1">
      <c r="A282" s="13"/>
      <c r="B282" s="233"/>
      <c r="C282" s="234"/>
      <c r="D282" s="235" t="s">
        <v>125</v>
      </c>
      <c r="E282" s="236" t="s">
        <v>1</v>
      </c>
      <c r="F282" s="237" t="s">
        <v>492</v>
      </c>
      <c r="G282" s="234"/>
      <c r="H282" s="238">
        <v>2.1600000000000001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125</v>
      </c>
      <c r="AU282" s="244" t="s">
        <v>83</v>
      </c>
      <c r="AV282" s="13" t="s">
        <v>83</v>
      </c>
      <c r="AW282" s="13" t="s">
        <v>30</v>
      </c>
      <c r="AX282" s="13" t="s">
        <v>81</v>
      </c>
      <c r="AY282" s="244" t="s">
        <v>116</v>
      </c>
    </row>
    <row r="283" s="2" customFormat="1" ht="21.75" customHeight="1">
      <c r="A283" s="38"/>
      <c r="B283" s="39"/>
      <c r="C283" s="219" t="s">
        <v>493</v>
      </c>
      <c r="D283" s="219" t="s">
        <v>119</v>
      </c>
      <c r="E283" s="220" t="s">
        <v>494</v>
      </c>
      <c r="F283" s="221" t="s">
        <v>495</v>
      </c>
      <c r="G283" s="222" t="s">
        <v>292</v>
      </c>
      <c r="H283" s="223">
        <v>176.30000000000001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38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0.089999999999999997</v>
      </c>
      <c r="T283" s="230">
        <f>S283*H283</f>
        <v>15.867000000000001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123</v>
      </c>
      <c r="AT283" s="231" t="s">
        <v>119</v>
      </c>
      <c r="AU283" s="231" t="s">
        <v>83</v>
      </c>
      <c r="AY283" s="17" t="s">
        <v>116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81</v>
      </c>
      <c r="BK283" s="232">
        <f>ROUND(I283*H283,2)</f>
        <v>0</v>
      </c>
      <c r="BL283" s="17" t="s">
        <v>123</v>
      </c>
      <c r="BM283" s="231" t="s">
        <v>496</v>
      </c>
    </row>
    <row r="284" s="13" customFormat="1">
      <c r="A284" s="13"/>
      <c r="B284" s="233"/>
      <c r="C284" s="234"/>
      <c r="D284" s="235" t="s">
        <v>125</v>
      </c>
      <c r="E284" s="236" t="s">
        <v>1</v>
      </c>
      <c r="F284" s="237" t="s">
        <v>497</v>
      </c>
      <c r="G284" s="234"/>
      <c r="H284" s="238">
        <v>176.30000000000001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125</v>
      </c>
      <c r="AU284" s="244" t="s">
        <v>83</v>
      </c>
      <c r="AV284" s="13" t="s">
        <v>83</v>
      </c>
      <c r="AW284" s="13" t="s">
        <v>30</v>
      </c>
      <c r="AX284" s="13" t="s">
        <v>81</v>
      </c>
      <c r="AY284" s="244" t="s">
        <v>116</v>
      </c>
    </row>
    <row r="285" s="2" customFormat="1" ht="21.75" customHeight="1">
      <c r="A285" s="38"/>
      <c r="B285" s="39"/>
      <c r="C285" s="219" t="s">
        <v>498</v>
      </c>
      <c r="D285" s="219" t="s">
        <v>119</v>
      </c>
      <c r="E285" s="220" t="s">
        <v>499</v>
      </c>
      <c r="F285" s="221" t="s">
        <v>500</v>
      </c>
      <c r="G285" s="222" t="s">
        <v>193</v>
      </c>
      <c r="H285" s="223">
        <v>25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38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0.59999999999999998</v>
      </c>
      <c r="T285" s="230">
        <f>S285*H285</f>
        <v>15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123</v>
      </c>
      <c r="AT285" s="231" t="s">
        <v>119</v>
      </c>
      <c r="AU285" s="231" t="s">
        <v>83</v>
      </c>
      <c r="AY285" s="17" t="s">
        <v>116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81</v>
      </c>
      <c r="BK285" s="232">
        <f>ROUND(I285*H285,2)</f>
        <v>0</v>
      </c>
      <c r="BL285" s="17" t="s">
        <v>123</v>
      </c>
      <c r="BM285" s="231" t="s">
        <v>501</v>
      </c>
    </row>
    <row r="286" s="13" customFormat="1">
      <c r="A286" s="13"/>
      <c r="B286" s="233"/>
      <c r="C286" s="234"/>
      <c r="D286" s="235" t="s">
        <v>125</v>
      </c>
      <c r="E286" s="236" t="s">
        <v>1</v>
      </c>
      <c r="F286" s="237" t="s">
        <v>502</v>
      </c>
      <c r="G286" s="234"/>
      <c r="H286" s="238">
        <v>25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125</v>
      </c>
      <c r="AU286" s="244" t="s">
        <v>83</v>
      </c>
      <c r="AV286" s="13" t="s">
        <v>83</v>
      </c>
      <c r="AW286" s="13" t="s">
        <v>30</v>
      </c>
      <c r="AX286" s="13" t="s">
        <v>81</v>
      </c>
      <c r="AY286" s="244" t="s">
        <v>116</v>
      </c>
    </row>
    <row r="287" s="2" customFormat="1" ht="16.5" customHeight="1">
      <c r="A287" s="38"/>
      <c r="B287" s="39"/>
      <c r="C287" s="219" t="s">
        <v>503</v>
      </c>
      <c r="D287" s="219" t="s">
        <v>119</v>
      </c>
      <c r="E287" s="220" t="s">
        <v>504</v>
      </c>
      <c r="F287" s="221" t="s">
        <v>505</v>
      </c>
      <c r="G287" s="222" t="s">
        <v>193</v>
      </c>
      <c r="H287" s="223">
        <v>33.439999999999998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38</v>
      </c>
      <c r="O287" s="91"/>
      <c r="P287" s="229">
        <f>O287*H287</f>
        <v>0</v>
      </c>
      <c r="Q287" s="229">
        <v>8.3599999999999999E-05</v>
      </c>
      <c r="R287" s="229">
        <f>Q287*H287</f>
        <v>0.0027955839999999998</v>
      </c>
      <c r="S287" s="229">
        <v>0.017999999999999999</v>
      </c>
      <c r="T287" s="230">
        <f>S287*H287</f>
        <v>0.6019199999999999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123</v>
      </c>
      <c r="AT287" s="231" t="s">
        <v>119</v>
      </c>
      <c r="AU287" s="231" t="s">
        <v>83</v>
      </c>
      <c r="AY287" s="17" t="s">
        <v>116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81</v>
      </c>
      <c r="BK287" s="232">
        <f>ROUND(I287*H287,2)</f>
        <v>0</v>
      </c>
      <c r="BL287" s="17" t="s">
        <v>123</v>
      </c>
      <c r="BM287" s="231" t="s">
        <v>506</v>
      </c>
    </row>
    <row r="288" s="13" customFormat="1">
      <c r="A288" s="13"/>
      <c r="B288" s="233"/>
      <c r="C288" s="234"/>
      <c r="D288" s="235" t="s">
        <v>125</v>
      </c>
      <c r="E288" s="236" t="s">
        <v>1</v>
      </c>
      <c r="F288" s="237" t="s">
        <v>507</v>
      </c>
      <c r="G288" s="234"/>
      <c r="H288" s="238">
        <v>19.039999999999999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125</v>
      </c>
      <c r="AU288" s="244" t="s">
        <v>83</v>
      </c>
      <c r="AV288" s="13" t="s">
        <v>83</v>
      </c>
      <c r="AW288" s="13" t="s">
        <v>30</v>
      </c>
      <c r="AX288" s="13" t="s">
        <v>73</v>
      </c>
      <c r="AY288" s="244" t="s">
        <v>116</v>
      </c>
    </row>
    <row r="289" s="13" customFormat="1">
      <c r="A289" s="13"/>
      <c r="B289" s="233"/>
      <c r="C289" s="234"/>
      <c r="D289" s="235" t="s">
        <v>125</v>
      </c>
      <c r="E289" s="236" t="s">
        <v>1</v>
      </c>
      <c r="F289" s="237" t="s">
        <v>508</v>
      </c>
      <c r="G289" s="234"/>
      <c r="H289" s="238">
        <v>14.4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125</v>
      </c>
      <c r="AU289" s="244" t="s">
        <v>83</v>
      </c>
      <c r="AV289" s="13" t="s">
        <v>83</v>
      </c>
      <c r="AW289" s="13" t="s">
        <v>30</v>
      </c>
      <c r="AX289" s="13" t="s">
        <v>73</v>
      </c>
      <c r="AY289" s="244" t="s">
        <v>116</v>
      </c>
    </row>
    <row r="290" s="14" customFormat="1">
      <c r="A290" s="14"/>
      <c r="B290" s="256"/>
      <c r="C290" s="257"/>
      <c r="D290" s="235" t="s">
        <v>125</v>
      </c>
      <c r="E290" s="258" t="s">
        <v>1</v>
      </c>
      <c r="F290" s="259" t="s">
        <v>207</v>
      </c>
      <c r="G290" s="257"/>
      <c r="H290" s="260">
        <v>33.439999999999998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6" t="s">
        <v>125</v>
      </c>
      <c r="AU290" s="266" t="s">
        <v>83</v>
      </c>
      <c r="AV290" s="14" t="s">
        <v>123</v>
      </c>
      <c r="AW290" s="14" t="s">
        <v>30</v>
      </c>
      <c r="AX290" s="14" t="s">
        <v>81</v>
      </c>
      <c r="AY290" s="266" t="s">
        <v>116</v>
      </c>
    </row>
    <row r="291" s="2" customFormat="1" ht="21.75" customHeight="1">
      <c r="A291" s="38"/>
      <c r="B291" s="39"/>
      <c r="C291" s="219" t="s">
        <v>509</v>
      </c>
      <c r="D291" s="219" t="s">
        <v>119</v>
      </c>
      <c r="E291" s="220" t="s">
        <v>510</v>
      </c>
      <c r="F291" s="221" t="s">
        <v>511</v>
      </c>
      <c r="G291" s="222" t="s">
        <v>292</v>
      </c>
      <c r="H291" s="223">
        <v>149.29499999999999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38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0.188</v>
      </c>
      <c r="T291" s="230">
        <f>S291*H291</f>
        <v>28.067459999999997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123</v>
      </c>
      <c r="AT291" s="231" t="s">
        <v>119</v>
      </c>
      <c r="AU291" s="231" t="s">
        <v>83</v>
      </c>
      <c r="AY291" s="17" t="s">
        <v>116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81</v>
      </c>
      <c r="BK291" s="232">
        <f>ROUND(I291*H291,2)</f>
        <v>0</v>
      </c>
      <c r="BL291" s="17" t="s">
        <v>123</v>
      </c>
      <c r="BM291" s="231" t="s">
        <v>512</v>
      </c>
    </row>
    <row r="292" s="13" customFormat="1">
      <c r="A292" s="13"/>
      <c r="B292" s="233"/>
      <c r="C292" s="234"/>
      <c r="D292" s="235" t="s">
        <v>125</v>
      </c>
      <c r="E292" s="236" t="s">
        <v>1</v>
      </c>
      <c r="F292" s="237" t="s">
        <v>513</v>
      </c>
      <c r="G292" s="234"/>
      <c r="H292" s="238">
        <v>149.29499999999999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125</v>
      </c>
      <c r="AU292" s="244" t="s">
        <v>83</v>
      </c>
      <c r="AV292" s="13" t="s">
        <v>83</v>
      </c>
      <c r="AW292" s="13" t="s">
        <v>30</v>
      </c>
      <c r="AX292" s="13" t="s">
        <v>81</v>
      </c>
      <c r="AY292" s="244" t="s">
        <v>116</v>
      </c>
    </row>
    <row r="293" s="2" customFormat="1" ht="21.75" customHeight="1">
      <c r="A293" s="38"/>
      <c r="B293" s="39"/>
      <c r="C293" s="219" t="s">
        <v>514</v>
      </c>
      <c r="D293" s="219" t="s">
        <v>119</v>
      </c>
      <c r="E293" s="220" t="s">
        <v>515</v>
      </c>
      <c r="F293" s="221" t="s">
        <v>516</v>
      </c>
      <c r="G293" s="222" t="s">
        <v>292</v>
      </c>
      <c r="H293" s="223">
        <v>536.29999999999995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38</v>
      </c>
      <c r="O293" s="91"/>
      <c r="P293" s="229">
        <f>O293*H293</f>
        <v>0</v>
      </c>
      <c r="Q293" s="229">
        <v>0.065000000000000002</v>
      </c>
      <c r="R293" s="229">
        <f>Q293*H293</f>
        <v>34.859499999999997</v>
      </c>
      <c r="S293" s="229">
        <v>0.13</v>
      </c>
      <c r="T293" s="230">
        <f>S293*H293</f>
        <v>69.718999999999994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123</v>
      </c>
      <c r="AT293" s="231" t="s">
        <v>119</v>
      </c>
      <c r="AU293" s="231" t="s">
        <v>83</v>
      </c>
      <c r="AY293" s="17" t="s">
        <v>116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81</v>
      </c>
      <c r="BK293" s="232">
        <f>ROUND(I293*H293,2)</f>
        <v>0</v>
      </c>
      <c r="BL293" s="17" t="s">
        <v>123</v>
      </c>
      <c r="BM293" s="231" t="s">
        <v>517</v>
      </c>
    </row>
    <row r="294" s="13" customFormat="1">
      <c r="A294" s="13"/>
      <c r="B294" s="233"/>
      <c r="C294" s="234"/>
      <c r="D294" s="235" t="s">
        <v>125</v>
      </c>
      <c r="E294" s="236" t="s">
        <v>1</v>
      </c>
      <c r="F294" s="237" t="s">
        <v>518</v>
      </c>
      <c r="G294" s="234"/>
      <c r="H294" s="238">
        <v>536.29999999999995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125</v>
      </c>
      <c r="AU294" s="244" t="s">
        <v>83</v>
      </c>
      <c r="AV294" s="13" t="s">
        <v>83</v>
      </c>
      <c r="AW294" s="13" t="s">
        <v>30</v>
      </c>
      <c r="AX294" s="13" t="s">
        <v>81</v>
      </c>
      <c r="AY294" s="244" t="s">
        <v>116</v>
      </c>
    </row>
    <row r="295" s="2" customFormat="1" ht="21.75" customHeight="1">
      <c r="A295" s="38"/>
      <c r="B295" s="39"/>
      <c r="C295" s="219" t="s">
        <v>519</v>
      </c>
      <c r="D295" s="219" t="s">
        <v>119</v>
      </c>
      <c r="E295" s="220" t="s">
        <v>520</v>
      </c>
      <c r="F295" s="221" t="s">
        <v>521</v>
      </c>
      <c r="G295" s="222" t="s">
        <v>292</v>
      </c>
      <c r="H295" s="223">
        <v>468.858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38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0.070000000000000007</v>
      </c>
      <c r="T295" s="230">
        <f>S295*H295</f>
        <v>32.820060000000005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123</v>
      </c>
      <c r="AT295" s="231" t="s">
        <v>119</v>
      </c>
      <c r="AU295" s="231" t="s">
        <v>83</v>
      </c>
      <c r="AY295" s="17" t="s">
        <v>116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81</v>
      </c>
      <c r="BK295" s="232">
        <f>ROUND(I295*H295,2)</f>
        <v>0</v>
      </c>
      <c r="BL295" s="17" t="s">
        <v>123</v>
      </c>
      <c r="BM295" s="231" t="s">
        <v>522</v>
      </c>
    </row>
    <row r="296" s="13" customFormat="1">
      <c r="A296" s="13"/>
      <c r="B296" s="233"/>
      <c r="C296" s="234"/>
      <c r="D296" s="235" t="s">
        <v>125</v>
      </c>
      <c r="E296" s="236" t="s">
        <v>1</v>
      </c>
      <c r="F296" s="237" t="s">
        <v>523</v>
      </c>
      <c r="G296" s="234"/>
      <c r="H296" s="238">
        <v>44.418999999999997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125</v>
      </c>
      <c r="AU296" s="244" t="s">
        <v>83</v>
      </c>
      <c r="AV296" s="13" t="s">
        <v>83</v>
      </c>
      <c r="AW296" s="13" t="s">
        <v>30</v>
      </c>
      <c r="AX296" s="13" t="s">
        <v>73</v>
      </c>
      <c r="AY296" s="244" t="s">
        <v>116</v>
      </c>
    </row>
    <row r="297" s="13" customFormat="1">
      <c r="A297" s="13"/>
      <c r="B297" s="233"/>
      <c r="C297" s="234"/>
      <c r="D297" s="235" t="s">
        <v>125</v>
      </c>
      <c r="E297" s="236" t="s">
        <v>1</v>
      </c>
      <c r="F297" s="237" t="s">
        <v>524</v>
      </c>
      <c r="G297" s="234"/>
      <c r="H297" s="238">
        <v>54.289999999999999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125</v>
      </c>
      <c r="AU297" s="244" t="s">
        <v>83</v>
      </c>
      <c r="AV297" s="13" t="s">
        <v>83</v>
      </c>
      <c r="AW297" s="13" t="s">
        <v>30</v>
      </c>
      <c r="AX297" s="13" t="s">
        <v>73</v>
      </c>
      <c r="AY297" s="244" t="s">
        <v>116</v>
      </c>
    </row>
    <row r="298" s="13" customFormat="1">
      <c r="A298" s="13"/>
      <c r="B298" s="233"/>
      <c r="C298" s="234"/>
      <c r="D298" s="235" t="s">
        <v>125</v>
      </c>
      <c r="E298" s="236" t="s">
        <v>1</v>
      </c>
      <c r="F298" s="237" t="s">
        <v>525</v>
      </c>
      <c r="G298" s="234"/>
      <c r="H298" s="238">
        <v>22.872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125</v>
      </c>
      <c r="AU298" s="244" t="s">
        <v>83</v>
      </c>
      <c r="AV298" s="13" t="s">
        <v>83</v>
      </c>
      <c r="AW298" s="13" t="s">
        <v>30</v>
      </c>
      <c r="AX298" s="13" t="s">
        <v>73</v>
      </c>
      <c r="AY298" s="244" t="s">
        <v>116</v>
      </c>
    </row>
    <row r="299" s="13" customFormat="1">
      <c r="A299" s="13"/>
      <c r="B299" s="233"/>
      <c r="C299" s="234"/>
      <c r="D299" s="235" t="s">
        <v>125</v>
      </c>
      <c r="E299" s="236" t="s">
        <v>1</v>
      </c>
      <c r="F299" s="237" t="s">
        <v>526</v>
      </c>
      <c r="G299" s="234"/>
      <c r="H299" s="238">
        <v>169.33699999999999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125</v>
      </c>
      <c r="AU299" s="244" t="s">
        <v>83</v>
      </c>
      <c r="AV299" s="13" t="s">
        <v>83</v>
      </c>
      <c r="AW299" s="13" t="s">
        <v>30</v>
      </c>
      <c r="AX299" s="13" t="s">
        <v>73</v>
      </c>
      <c r="AY299" s="244" t="s">
        <v>116</v>
      </c>
    </row>
    <row r="300" s="13" customFormat="1">
      <c r="A300" s="13"/>
      <c r="B300" s="233"/>
      <c r="C300" s="234"/>
      <c r="D300" s="235" t="s">
        <v>125</v>
      </c>
      <c r="E300" s="236" t="s">
        <v>1</v>
      </c>
      <c r="F300" s="237" t="s">
        <v>527</v>
      </c>
      <c r="G300" s="234"/>
      <c r="H300" s="238">
        <v>177.94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125</v>
      </c>
      <c r="AU300" s="244" t="s">
        <v>83</v>
      </c>
      <c r="AV300" s="13" t="s">
        <v>83</v>
      </c>
      <c r="AW300" s="13" t="s">
        <v>30</v>
      </c>
      <c r="AX300" s="13" t="s">
        <v>73</v>
      </c>
      <c r="AY300" s="244" t="s">
        <v>116</v>
      </c>
    </row>
    <row r="301" s="14" customFormat="1">
      <c r="A301" s="14"/>
      <c r="B301" s="256"/>
      <c r="C301" s="257"/>
      <c r="D301" s="235" t="s">
        <v>125</v>
      </c>
      <c r="E301" s="258" t="s">
        <v>1</v>
      </c>
      <c r="F301" s="259" t="s">
        <v>207</v>
      </c>
      <c r="G301" s="257"/>
      <c r="H301" s="260">
        <v>468.858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6" t="s">
        <v>125</v>
      </c>
      <c r="AU301" s="266" t="s">
        <v>83</v>
      </c>
      <c r="AV301" s="14" t="s">
        <v>123</v>
      </c>
      <c r="AW301" s="14" t="s">
        <v>30</v>
      </c>
      <c r="AX301" s="14" t="s">
        <v>81</v>
      </c>
      <c r="AY301" s="266" t="s">
        <v>116</v>
      </c>
    </row>
    <row r="302" s="2" customFormat="1" ht="21.75" customHeight="1">
      <c r="A302" s="38"/>
      <c r="B302" s="39"/>
      <c r="C302" s="219" t="s">
        <v>528</v>
      </c>
      <c r="D302" s="219" t="s">
        <v>119</v>
      </c>
      <c r="E302" s="220" t="s">
        <v>529</v>
      </c>
      <c r="F302" s="221" t="s">
        <v>530</v>
      </c>
      <c r="G302" s="222" t="s">
        <v>292</v>
      </c>
      <c r="H302" s="223">
        <v>149.29499999999999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38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0.070000000000000007</v>
      </c>
      <c r="T302" s="230">
        <f>S302*H302</f>
        <v>10.45065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123</v>
      </c>
      <c r="AT302" s="231" t="s">
        <v>119</v>
      </c>
      <c r="AU302" s="231" t="s">
        <v>83</v>
      </c>
      <c r="AY302" s="17" t="s">
        <v>116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81</v>
      </c>
      <c r="BK302" s="232">
        <f>ROUND(I302*H302,2)</f>
        <v>0</v>
      </c>
      <c r="BL302" s="17" t="s">
        <v>123</v>
      </c>
      <c r="BM302" s="231" t="s">
        <v>531</v>
      </c>
    </row>
    <row r="303" s="13" customFormat="1">
      <c r="A303" s="13"/>
      <c r="B303" s="233"/>
      <c r="C303" s="234"/>
      <c r="D303" s="235" t="s">
        <v>125</v>
      </c>
      <c r="E303" s="236" t="s">
        <v>1</v>
      </c>
      <c r="F303" s="237" t="s">
        <v>532</v>
      </c>
      <c r="G303" s="234"/>
      <c r="H303" s="238">
        <v>149.29499999999999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125</v>
      </c>
      <c r="AU303" s="244" t="s">
        <v>83</v>
      </c>
      <c r="AV303" s="13" t="s">
        <v>83</v>
      </c>
      <c r="AW303" s="13" t="s">
        <v>30</v>
      </c>
      <c r="AX303" s="13" t="s">
        <v>81</v>
      </c>
      <c r="AY303" s="244" t="s">
        <v>116</v>
      </c>
    </row>
    <row r="304" s="2" customFormat="1" ht="21.75" customHeight="1">
      <c r="A304" s="38"/>
      <c r="B304" s="39"/>
      <c r="C304" s="219" t="s">
        <v>533</v>
      </c>
      <c r="D304" s="219" t="s">
        <v>119</v>
      </c>
      <c r="E304" s="220" t="s">
        <v>534</v>
      </c>
      <c r="F304" s="221" t="s">
        <v>535</v>
      </c>
      <c r="G304" s="222" t="s">
        <v>292</v>
      </c>
      <c r="H304" s="223">
        <v>290.91800000000001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38</v>
      </c>
      <c r="O304" s="91"/>
      <c r="P304" s="229">
        <f>O304*H304</f>
        <v>0</v>
      </c>
      <c r="Q304" s="229">
        <v>0.058279999999999998</v>
      </c>
      <c r="R304" s="229">
        <f>Q304*H304</f>
        <v>16.95470104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123</v>
      </c>
      <c r="AT304" s="231" t="s">
        <v>119</v>
      </c>
      <c r="AU304" s="231" t="s">
        <v>83</v>
      </c>
      <c r="AY304" s="17" t="s">
        <v>116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81</v>
      </c>
      <c r="BK304" s="232">
        <f>ROUND(I304*H304,2)</f>
        <v>0</v>
      </c>
      <c r="BL304" s="17" t="s">
        <v>123</v>
      </c>
      <c r="BM304" s="231" t="s">
        <v>536</v>
      </c>
    </row>
    <row r="305" s="13" customFormat="1">
      <c r="A305" s="13"/>
      <c r="B305" s="233"/>
      <c r="C305" s="234"/>
      <c r="D305" s="235" t="s">
        <v>125</v>
      </c>
      <c r="E305" s="236" t="s">
        <v>1</v>
      </c>
      <c r="F305" s="237" t="s">
        <v>523</v>
      </c>
      <c r="G305" s="234"/>
      <c r="H305" s="238">
        <v>44.418999999999997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125</v>
      </c>
      <c r="AU305" s="244" t="s">
        <v>83</v>
      </c>
      <c r="AV305" s="13" t="s">
        <v>83</v>
      </c>
      <c r="AW305" s="13" t="s">
        <v>30</v>
      </c>
      <c r="AX305" s="13" t="s">
        <v>73</v>
      </c>
      <c r="AY305" s="244" t="s">
        <v>116</v>
      </c>
    </row>
    <row r="306" s="13" customFormat="1">
      <c r="A306" s="13"/>
      <c r="B306" s="233"/>
      <c r="C306" s="234"/>
      <c r="D306" s="235" t="s">
        <v>125</v>
      </c>
      <c r="E306" s="236" t="s">
        <v>1</v>
      </c>
      <c r="F306" s="237" t="s">
        <v>524</v>
      </c>
      <c r="G306" s="234"/>
      <c r="H306" s="238">
        <v>54.289999999999999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125</v>
      </c>
      <c r="AU306" s="244" t="s">
        <v>83</v>
      </c>
      <c r="AV306" s="13" t="s">
        <v>83</v>
      </c>
      <c r="AW306" s="13" t="s">
        <v>30</v>
      </c>
      <c r="AX306" s="13" t="s">
        <v>73</v>
      </c>
      <c r="AY306" s="244" t="s">
        <v>116</v>
      </c>
    </row>
    <row r="307" s="13" customFormat="1">
      <c r="A307" s="13"/>
      <c r="B307" s="233"/>
      <c r="C307" s="234"/>
      <c r="D307" s="235" t="s">
        <v>125</v>
      </c>
      <c r="E307" s="236" t="s">
        <v>1</v>
      </c>
      <c r="F307" s="237" t="s">
        <v>525</v>
      </c>
      <c r="G307" s="234"/>
      <c r="H307" s="238">
        <v>22.872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125</v>
      </c>
      <c r="AU307" s="244" t="s">
        <v>83</v>
      </c>
      <c r="AV307" s="13" t="s">
        <v>83</v>
      </c>
      <c r="AW307" s="13" t="s">
        <v>30</v>
      </c>
      <c r="AX307" s="13" t="s">
        <v>73</v>
      </c>
      <c r="AY307" s="244" t="s">
        <v>116</v>
      </c>
    </row>
    <row r="308" s="13" customFormat="1">
      <c r="A308" s="13"/>
      <c r="B308" s="233"/>
      <c r="C308" s="234"/>
      <c r="D308" s="235" t="s">
        <v>125</v>
      </c>
      <c r="E308" s="236" t="s">
        <v>1</v>
      </c>
      <c r="F308" s="237" t="s">
        <v>526</v>
      </c>
      <c r="G308" s="234"/>
      <c r="H308" s="238">
        <v>169.33699999999999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125</v>
      </c>
      <c r="AU308" s="244" t="s">
        <v>83</v>
      </c>
      <c r="AV308" s="13" t="s">
        <v>83</v>
      </c>
      <c r="AW308" s="13" t="s">
        <v>30</v>
      </c>
      <c r="AX308" s="13" t="s">
        <v>73</v>
      </c>
      <c r="AY308" s="244" t="s">
        <v>116</v>
      </c>
    </row>
    <row r="309" s="14" customFormat="1">
      <c r="A309" s="14"/>
      <c r="B309" s="256"/>
      <c r="C309" s="257"/>
      <c r="D309" s="235" t="s">
        <v>125</v>
      </c>
      <c r="E309" s="258" t="s">
        <v>1</v>
      </c>
      <c r="F309" s="259" t="s">
        <v>207</v>
      </c>
      <c r="G309" s="257"/>
      <c r="H309" s="260">
        <v>290.91800000000001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6" t="s">
        <v>125</v>
      </c>
      <c r="AU309" s="266" t="s">
        <v>83</v>
      </c>
      <c r="AV309" s="14" t="s">
        <v>123</v>
      </c>
      <c r="AW309" s="14" t="s">
        <v>30</v>
      </c>
      <c r="AX309" s="14" t="s">
        <v>81</v>
      </c>
      <c r="AY309" s="266" t="s">
        <v>116</v>
      </c>
    </row>
    <row r="310" s="2" customFormat="1" ht="21.75" customHeight="1">
      <c r="A310" s="38"/>
      <c r="B310" s="39"/>
      <c r="C310" s="219" t="s">
        <v>537</v>
      </c>
      <c r="D310" s="219" t="s">
        <v>119</v>
      </c>
      <c r="E310" s="220" t="s">
        <v>538</v>
      </c>
      <c r="F310" s="221" t="s">
        <v>539</v>
      </c>
      <c r="G310" s="222" t="s">
        <v>292</v>
      </c>
      <c r="H310" s="223">
        <v>88.150000000000006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38</v>
      </c>
      <c r="O310" s="91"/>
      <c r="P310" s="229">
        <f>O310*H310</f>
        <v>0</v>
      </c>
      <c r="Q310" s="229">
        <v>0.038850000000000003</v>
      </c>
      <c r="R310" s="229">
        <f>Q310*H310</f>
        <v>3.4246275000000006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123</v>
      </c>
      <c r="AT310" s="231" t="s">
        <v>119</v>
      </c>
      <c r="AU310" s="231" t="s">
        <v>83</v>
      </c>
      <c r="AY310" s="17" t="s">
        <v>116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81</v>
      </c>
      <c r="BK310" s="232">
        <f>ROUND(I310*H310,2)</f>
        <v>0</v>
      </c>
      <c r="BL310" s="17" t="s">
        <v>123</v>
      </c>
      <c r="BM310" s="231" t="s">
        <v>540</v>
      </c>
    </row>
    <row r="311" s="13" customFormat="1">
      <c r="A311" s="13"/>
      <c r="B311" s="233"/>
      <c r="C311" s="234"/>
      <c r="D311" s="235" t="s">
        <v>125</v>
      </c>
      <c r="E311" s="236" t="s">
        <v>1</v>
      </c>
      <c r="F311" s="237" t="s">
        <v>541</v>
      </c>
      <c r="G311" s="234"/>
      <c r="H311" s="238">
        <v>88.150000000000006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125</v>
      </c>
      <c r="AU311" s="244" t="s">
        <v>83</v>
      </c>
      <c r="AV311" s="13" t="s">
        <v>83</v>
      </c>
      <c r="AW311" s="13" t="s">
        <v>30</v>
      </c>
      <c r="AX311" s="13" t="s">
        <v>81</v>
      </c>
      <c r="AY311" s="244" t="s">
        <v>116</v>
      </c>
    </row>
    <row r="312" s="2" customFormat="1" ht="21.75" customHeight="1">
      <c r="A312" s="38"/>
      <c r="B312" s="39"/>
      <c r="C312" s="219" t="s">
        <v>542</v>
      </c>
      <c r="D312" s="219" t="s">
        <v>119</v>
      </c>
      <c r="E312" s="220" t="s">
        <v>543</v>
      </c>
      <c r="F312" s="221" t="s">
        <v>544</v>
      </c>
      <c r="G312" s="222" t="s">
        <v>292</v>
      </c>
      <c r="H312" s="223">
        <v>83.844999999999999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38</v>
      </c>
      <c r="O312" s="91"/>
      <c r="P312" s="229">
        <f>O312*H312</f>
        <v>0</v>
      </c>
      <c r="Q312" s="229">
        <v>0.058279999999999998</v>
      </c>
      <c r="R312" s="229">
        <f>Q312*H312</f>
        <v>4.8864865999999996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123</v>
      </c>
      <c r="AT312" s="231" t="s">
        <v>119</v>
      </c>
      <c r="AU312" s="231" t="s">
        <v>83</v>
      </c>
      <c r="AY312" s="17" t="s">
        <v>116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81</v>
      </c>
      <c r="BK312" s="232">
        <f>ROUND(I312*H312,2)</f>
        <v>0</v>
      </c>
      <c r="BL312" s="17" t="s">
        <v>123</v>
      </c>
      <c r="BM312" s="231" t="s">
        <v>545</v>
      </c>
    </row>
    <row r="313" s="13" customFormat="1">
      <c r="A313" s="13"/>
      <c r="B313" s="233"/>
      <c r="C313" s="234"/>
      <c r="D313" s="235" t="s">
        <v>125</v>
      </c>
      <c r="E313" s="236" t="s">
        <v>1</v>
      </c>
      <c r="F313" s="237" t="s">
        <v>546</v>
      </c>
      <c r="G313" s="234"/>
      <c r="H313" s="238">
        <v>149.29499999999999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125</v>
      </c>
      <c r="AU313" s="244" t="s">
        <v>83</v>
      </c>
      <c r="AV313" s="13" t="s">
        <v>83</v>
      </c>
      <c r="AW313" s="13" t="s">
        <v>30</v>
      </c>
      <c r="AX313" s="13" t="s">
        <v>73</v>
      </c>
      <c r="AY313" s="244" t="s">
        <v>116</v>
      </c>
    </row>
    <row r="314" s="13" customFormat="1">
      <c r="A314" s="13"/>
      <c r="B314" s="233"/>
      <c r="C314" s="234"/>
      <c r="D314" s="235" t="s">
        <v>125</v>
      </c>
      <c r="E314" s="236" t="s">
        <v>1</v>
      </c>
      <c r="F314" s="237" t="s">
        <v>547</v>
      </c>
      <c r="G314" s="234"/>
      <c r="H314" s="238">
        <v>-65.450000000000003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125</v>
      </c>
      <c r="AU314" s="244" t="s">
        <v>83</v>
      </c>
      <c r="AV314" s="13" t="s">
        <v>83</v>
      </c>
      <c r="AW314" s="13" t="s">
        <v>30</v>
      </c>
      <c r="AX314" s="13" t="s">
        <v>73</v>
      </c>
      <c r="AY314" s="244" t="s">
        <v>116</v>
      </c>
    </row>
    <row r="315" s="14" customFormat="1">
      <c r="A315" s="14"/>
      <c r="B315" s="256"/>
      <c r="C315" s="257"/>
      <c r="D315" s="235" t="s">
        <v>125</v>
      </c>
      <c r="E315" s="258" t="s">
        <v>1</v>
      </c>
      <c r="F315" s="259" t="s">
        <v>207</v>
      </c>
      <c r="G315" s="257"/>
      <c r="H315" s="260">
        <v>83.844999999999985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6" t="s">
        <v>125</v>
      </c>
      <c r="AU315" s="266" t="s">
        <v>83</v>
      </c>
      <c r="AV315" s="14" t="s">
        <v>123</v>
      </c>
      <c r="AW315" s="14" t="s">
        <v>30</v>
      </c>
      <c r="AX315" s="14" t="s">
        <v>81</v>
      </c>
      <c r="AY315" s="266" t="s">
        <v>116</v>
      </c>
    </row>
    <row r="316" s="2" customFormat="1" ht="21.75" customHeight="1">
      <c r="A316" s="38"/>
      <c r="B316" s="39"/>
      <c r="C316" s="219" t="s">
        <v>548</v>
      </c>
      <c r="D316" s="219" t="s">
        <v>119</v>
      </c>
      <c r="E316" s="220" t="s">
        <v>549</v>
      </c>
      <c r="F316" s="221" t="s">
        <v>550</v>
      </c>
      <c r="G316" s="222" t="s">
        <v>292</v>
      </c>
      <c r="H316" s="223">
        <v>290.91800000000001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38</v>
      </c>
      <c r="O316" s="91"/>
      <c r="P316" s="229">
        <f>O316*H316</f>
        <v>0</v>
      </c>
      <c r="Q316" s="229">
        <v>0.0035599999999999998</v>
      </c>
      <c r="R316" s="229">
        <f>Q316*H316</f>
        <v>1.03566808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123</v>
      </c>
      <c r="AT316" s="231" t="s">
        <v>119</v>
      </c>
      <c r="AU316" s="231" t="s">
        <v>83</v>
      </c>
      <c r="AY316" s="17" t="s">
        <v>116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81</v>
      </c>
      <c r="BK316" s="232">
        <f>ROUND(I316*H316,2)</f>
        <v>0</v>
      </c>
      <c r="BL316" s="17" t="s">
        <v>123</v>
      </c>
      <c r="BM316" s="231" t="s">
        <v>551</v>
      </c>
    </row>
    <row r="317" s="13" customFormat="1">
      <c r="A317" s="13"/>
      <c r="B317" s="233"/>
      <c r="C317" s="234"/>
      <c r="D317" s="235" t="s">
        <v>125</v>
      </c>
      <c r="E317" s="236" t="s">
        <v>1</v>
      </c>
      <c r="F317" s="237" t="s">
        <v>523</v>
      </c>
      <c r="G317" s="234"/>
      <c r="H317" s="238">
        <v>44.418999999999997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125</v>
      </c>
      <c r="AU317" s="244" t="s">
        <v>83</v>
      </c>
      <c r="AV317" s="13" t="s">
        <v>83</v>
      </c>
      <c r="AW317" s="13" t="s">
        <v>30</v>
      </c>
      <c r="AX317" s="13" t="s">
        <v>73</v>
      </c>
      <c r="AY317" s="244" t="s">
        <v>116</v>
      </c>
    </row>
    <row r="318" s="13" customFormat="1">
      <c r="A318" s="13"/>
      <c r="B318" s="233"/>
      <c r="C318" s="234"/>
      <c r="D318" s="235" t="s">
        <v>125</v>
      </c>
      <c r="E318" s="236" t="s">
        <v>1</v>
      </c>
      <c r="F318" s="237" t="s">
        <v>524</v>
      </c>
      <c r="G318" s="234"/>
      <c r="H318" s="238">
        <v>54.289999999999999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125</v>
      </c>
      <c r="AU318" s="244" t="s">
        <v>83</v>
      </c>
      <c r="AV318" s="13" t="s">
        <v>83</v>
      </c>
      <c r="AW318" s="13" t="s">
        <v>30</v>
      </c>
      <c r="AX318" s="13" t="s">
        <v>73</v>
      </c>
      <c r="AY318" s="244" t="s">
        <v>116</v>
      </c>
    </row>
    <row r="319" s="13" customFormat="1">
      <c r="A319" s="13"/>
      <c r="B319" s="233"/>
      <c r="C319" s="234"/>
      <c r="D319" s="235" t="s">
        <v>125</v>
      </c>
      <c r="E319" s="236" t="s">
        <v>1</v>
      </c>
      <c r="F319" s="237" t="s">
        <v>525</v>
      </c>
      <c r="G319" s="234"/>
      <c r="H319" s="238">
        <v>22.872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125</v>
      </c>
      <c r="AU319" s="244" t="s">
        <v>83</v>
      </c>
      <c r="AV319" s="13" t="s">
        <v>83</v>
      </c>
      <c r="AW319" s="13" t="s">
        <v>30</v>
      </c>
      <c r="AX319" s="13" t="s">
        <v>73</v>
      </c>
      <c r="AY319" s="244" t="s">
        <v>116</v>
      </c>
    </row>
    <row r="320" s="13" customFormat="1">
      <c r="A320" s="13"/>
      <c r="B320" s="233"/>
      <c r="C320" s="234"/>
      <c r="D320" s="235" t="s">
        <v>125</v>
      </c>
      <c r="E320" s="236" t="s">
        <v>1</v>
      </c>
      <c r="F320" s="237" t="s">
        <v>526</v>
      </c>
      <c r="G320" s="234"/>
      <c r="H320" s="238">
        <v>169.33699999999999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125</v>
      </c>
      <c r="AU320" s="244" t="s">
        <v>83</v>
      </c>
      <c r="AV320" s="13" t="s">
        <v>83</v>
      </c>
      <c r="AW320" s="13" t="s">
        <v>30</v>
      </c>
      <c r="AX320" s="13" t="s">
        <v>73</v>
      </c>
      <c r="AY320" s="244" t="s">
        <v>116</v>
      </c>
    </row>
    <row r="321" s="14" customFormat="1">
      <c r="A321" s="14"/>
      <c r="B321" s="256"/>
      <c r="C321" s="257"/>
      <c r="D321" s="235" t="s">
        <v>125</v>
      </c>
      <c r="E321" s="258" t="s">
        <v>1</v>
      </c>
      <c r="F321" s="259" t="s">
        <v>207</v>
      </c>
      <c r="G321" s="257"/>
      <c r="H321" s="260">
        <v>290.91800000000001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6" t="s">
        <v>125</v>
      </c>
      <c r="AU321" s="266" t="s">
        <v>83</v>
      </c>
      <c r="AV321" s="14" t="s">
        <v>123</v>
      </c>
      <c r="AW321" s="14" t="s">
        <v>30</v>
      </c>
      <c r="AX321" s="14" t="s">
        <v>81</v>
      </c>
      <c r="AY321" s="266" t="s">
        <v>116</v>
      </c>
    </row>
    <row r="322" s="2" customFormat="1" ht="21.75" customHeight="1">
      <c r="A322" s="38"/>
      <c r="B322" s="39"/>
      <c r="C322" s="219" t="s">
        <v>552</v>
      </c>
      <c r="D322" s="219" t="s">
        <v>119</v>
      </c>
      <c r="E322" s="220" t="s">
        <v>553</v>
      </c>
      <c r="F322" s="221" t="s">
        <v>554</v>
      </c>
      <c r="G322" s="222" t="s">
        <v>292</v>
      </c>
      <c r="H322" s="223">
        <v>83.844999999999999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38</v>
      </c>
      <c r="O322" s="91"/>
      <c r="P322" s="229">
        <f>O322*H322</f>
        <v>0</v>
      </c>
      <c r="Q322" s="229">
        <v>0.0035599999999999998</v>
      </c>
      <c r="R322" s="229">
        <f>Q322*H322</f>
        <v>0.29848819999999998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123</v>
      </c>
      <c r="AT322" s="231" t="s">
        <v>119</v>
      </c>
      <c r="AU322" s="231" t="s">
        <v>83</v>
      </c>
      <c r="AY322" s="17" t="s">
        <v>116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81</v>
      </c>
      <c r="BK322" s="232">
        <f>ROUND(I322*H322,2)</f>
        <v>0</v>
      </c>
      <c r="BL322" s="17" t="s">
        <v>123</v>
      </c>
      <c r="BM322" s="231" t="s">
        <v>555</v>
      </c>
    </row>
    <row r="323" s="13" customFormat="1">
      <c r="A323" s="13"/>
      <c r="B323" s="233"/>
      <c r="C323" s="234"/>
      <c r="D323" s="235" t="s">
        <v>125</v>
      </c>
      <c r="E323" s="236" t="s">
        <v>1</v>
      </c>
      <c r="F323" s="237" t="s">
        <v>546</v>
      </c>
      <c r="G323" s="234"/>
      <c r="H323" s="238">
        <v>149.29499999999999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125</v>
      </c>
      <c r="AU323" s="244" t="s">
        <v>83</v>
      </c>
      <c r="AV323" s="13" t="s">
        <v>83</v>
      </c>
      <c r="AW323" s="13" t="s">
        <v>30</v>
      </c>
      <c r="AX323" s="13" t="s">
        <v>73</v>
      </c>
      <c r="AY323" s="244" t="s">
        <v>116</v>
      </c>
    </row>
    <row r="324" s="13" customFormat="1">
      <c r="A324" s="13"/>
      <c r="B324" s="233"/>
      <c r="C324" s="234"/>
      <c r="D324" s="235" t="s">
        <v>125</v>
      </c>
      <c r="E324" s="236" t="s">
        <v>1</v>
      </c>
      <c r="F324" s="237" t="s">
        <v>547</v>
      </c>
      <c r="G324" s="234"/>
      <c r="H324" s="238">
        <v>-65.450000000000003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125</v>
      </c>
      <c r="AU324" s="244" t="s">
        <v>83</v>
      </c>
      <c r="AV324" s="13" t="s">
        <v>83</v>
      </c>
      <c r="AW324" s="13" t="s">
        <v>30</v>
      </c>
      <c r="AX324" s="13" t="s">
        <v>73</v>
      </c>
      <c r="AY324" s="244" t="s">
        <v>116</v>
      </c>
    </row>
    <row r="325" s="14" customFormat="1">
      <c r="A325" s="14"/>
      <c r="B325" s="256"/>
      <c r="C325" s="257"/>
      <c r="D325" s="235" t="s">
        <v>125</v>
      </c>
      <c r="E325" s="258" t="s">
        <v>1</v>
      </c>
      <c r="F325" s="259" t="s">
        <v>207</v>
      </c>
      <c r="G325" s="257"/>
      <c r="H325" s="260">
        <v>83.844999999999985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6" t="s">
        <v>125</v>
      </c>
      <c r="AU325" s="266" t="s">
        <v>83</v>
      </c>
      <c r="AV325" s="14" t="s">
        <v>123</v>
      </c>
      <c r="AW325" s="14" t="s">
        <v>30</v>
      </c>
      <c r="AX325" s="14" t="s">
        <v>81</v>
      </c>
      <c r="AY325" s="266" t="s">
        <v>116</v>
      </c>
    </row>
    <row r="326" s="2" customFormat="1" ht="21.75" customHeight="1">
      <c r="A326" s="38"/>
      <c r="B326" s="39"/>
      <c r="C326" s="219" t="s">
        <v>556</v>
      </c>
      <c r="D326" s="219" t="s">
        <v>119</v>
      </c>
      <c r="E326" s="220" t="s">
        <v>557</v>
      </c>
      <c r="F326" s="221" t="s">
        <v>558</v>
      </c>
      <c r="G326" s="222" t="s">
        <v>292</v>
      </c>
      <c r="H326" s="223">
        <v>374.76299999999998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38</v>
      </c>
      <c r="O326" s="91"/>
      <c r="P326" s="229">
        <f>O326*H326</f>
        <v>0</v>
      </c>
      <c r="Q326" s="229">
        <v>0.00158</v>
      </c>
      <c r="R326" s="229">
        <f>Q326*H326</f>
        <v>0.59212553999999995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123</v>
      </c>
      <c r="AT326" s="231" t="s">
        <v>119</v>
      </c>
      <c r="AU326" s="231" t="s">
        <v>83</v>
      </c>
      <c r="AY326" s="17" t="s">
        <v>116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81</v>
      </c>
      <c r="BK326" s="232">
        <f>ROUND(I326*H326,2)</f>
        <v>0</v>
      </c>
      <c r="BL326" s="17" t="s">
        <v>123</v>
      </c>
      <c r="BM326" s="231" t="s">
        <v>559</v>
      </c>
    </row>
    <row r="327" s="13" customFormat="1">
      <c r="A327" s="13"/>
      <c r="B327" s="233"/>
      <c r="C327" s="234"/>
      <c r="D327" s="235" t="s">
        <v>125</v>
      </c>
      <c r="E327" s="236" t="s">
        <v>1</v>
      </c>
      <c r="F327" s="237" t="s">
        <v>523</v>
      </c>
      <c r="G327" s="234"/>
      <c r="H327" s="238">
        <v>44.418999999999997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125</v>
      </c>
      <c r="AU327" s="244" t="s">
        <v>83</v>
      </c>
      <c r="AV327" s="13" t="s">
        <v>83</v>
      </c>
      <c r="AW327" s="13" t="s">
        <v>30</v>
      </c>
      <c r="AX327" s="13" t="s">
        <v>73</v>
      </c>
      <c r="AY327" s="244" t="s">
        <v>116</v>
      </c>
    </row>
    <row r="328" s="13" customFormat="1">
      <c r="A328" s="13"/>
      <c r="B328" s="233"/>
      <c r="C328" s="234"/>
      <c r="D328" s="235" t="s">
        <v>125</v>
      </c>
      <c r="E328" s="236" t="s">
        <v>1</v>
      </c>
      <c r="F328" s="237" t="s">
        <v>546</v>
      </c>
      <c r="G328" s="234"/>
      <c r="H328" s="238">
        <v>149.29499999999999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125</v>
      </c>
      <c r="AU328" s="244" t="s">
        <v>83</v>
      </c>
      <c r="AV328" s="13" t="s">
        <v>83</v>
      </c>
      <c r="AW328" s="13" t="s">
        <v>30</v>
      </c>
      <c r="AX328" s="13" t="s">
        <v>73</v>
      </c>
      <c r="AY328" s="244" t="s">
        <v>116</v>
      </c>
    </row>
    <row r="329" s="13" customFormat="1">
      <c r="A329" s="13"/>
      <c r="B329" s="233"/>
      <c r="C329" s="234"/>
      <c r="D329" s="235" t="s">
        <v>125</v>
      </c>
      <c r="E329" s="236" t="s">
        <v>1</v>
      </c>
      <c r="F329" s="237" t="s">
        <v>547</v>
      </c>
      <c r="G329" s="234"/>
      <c r="H329" s="238">
        <v>-65.450000000000003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125</v>
      </c>
      <c r="AU329" s="244" t="s">
        <v>83</v>
      </c>
      <c r="AV329" s="13" t="s">
        <v>83</v>
      </c>
      <c r="AW329" s="13" t="s">
        <v>30</v>
      </c>
      <c r="AX329" s="13" t="s">
        <v>73</v>
      </c>
      <c r="AY329" s="244" t="s">
        <v>116</v>
      </c>
    </row>
    <row r="330" s="13" customFormat="1">
      <c r="A330" s="13"/>
      <c r="B330" s="233"/>
      <c r="C330" s="234"/>
      <c r="D330" s="235" t="s">
        <v>125</v>
      </c>
      <c r="E330" s="236" t="s">
        <v>1</v>
      </c>
      <c r="F330" s="237" t="s">
        <v>524</v>
      </c>
      <c r="G330" s="234"/>
      <c r="H330" s="238">
        <v>54.289999999999999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125</v>
      </c>
      <c r="AU330" s="244" t="s">
        <v>83</v>
      </c>
      <c r="AV330" s="13" t="s">
        <v>83</v>
      </c>
      <c r="AW330" s="13" t="s">
        <v>30</v>
      </c>
      <c r="AX330" s="13" t="s">
        <v>73</v>
      </c>
      <c r="AY330" s="244" t="s">
        <v>116</v>
      </c>
    </row>
    <row r="331" s="13" customFormat="1">
      <c r="A331" s="13"/>
      <c r="B331" s="233"/>
      <c r="C331" s="234"/>
      <c r="D331" s="235" t="s">
        <v>125</v>
      </c>
      <c r="E331" s="236" t="s">
        <v>1</v>
      </c>
      <c r="F331" s="237" t="s">
        <v>525</v>
      </c>
      <c r="G331" s="234"/>
      <c r="H331" s="238">
        <v>22.872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125</v>
      </c>
      <c r="AU331" s="244" t="s">
        <v>83</v>
      </c>
      <c r="AV331" s="13" t="s">
        <v>83</v>
      </c>
      <c r="AW331" s="13" t="s">
        <v>30</v>
      </c>
      <c r="AX331" s="13" t="s">
        <v>73</v>
      </c>
      <c r="AY331" s="244" t="s">
        <v>116</v>
      </c>
    </row>
    <row r="332" s="13" customFormat="1">
      <c r="A332" s="13"/>
      <c r="B332" s="233"/>
      <c r="C332" s="234"/>
      <c r="D332" s="235" t="s">
        <v>125</v>
      </c>
      <c r="E332" s="236" t="s">
        <v>1</v>
      </c>
      <c r="F332" s="237" t="s">
        <v>526</v>
      </c>
      <c r="G332" s="234"/>
      <c r="H332" s="238">
        <v>169.33699999999999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125</v>
      </c>
      <c r="AU332" s="244" t="s">
        <v>83</v>
      </c>
      <c r="AV332" s="13" t="s">
        <v>83</v>
      </c>
      <c r="AW332" s="13" t="s">
        <v>30</v>
      </c>
      <c r="AX332" s="13" t="s">
        <v>73</v>
      </c>
      <c r="AY332" s="244" t="s">
        <v>116</v>
      </c>
    </row>
    <row r="333" s="14" customFormat="1">
      <c r="A333" s="14"/>
      <c r="B333" s="256"/>
      <c r="C333" s="257"/>
      <c r="D333" s="235" t="s">
        <v>125</v>
      </c>
      <c r="E333" s="258" t="s">
        <v>1</v>
      </c>
      <c r="F333" s="259" t="s">
        <v>207</v>
      </c>
      <c r="G333" s="257"/>
      <c r="H333" s="260">
        <v>374.76299999999998</v>
      </c>
      <c r="I333" s="261"/>
      <c r="J333" s="257"/>
      <c r="K333" s="257"/>
      <c r="L333" s="262"/>
      <c r="M333" s="263"/>
      <c r="N333" s="264"/>
      <c r="O333" s="264"/>
      <c r="P333" s="264"/>
      <c r="Q333" s="264"/>
      <c r="R333" s="264"/>
      <c r="S333" s="264"/>
      <c r="T333" s="26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6" t="s">
        <v>125</v>
      </c>
      <c r="AU333" s="266" t="s">
        <v>83</v>
      </c>
      <c r="AV333" s="14" t="s">
        <v>123</v>
      </c>
      <c r="AW333" s="14" t="s">
        <v>30</v>
      </c>
      <c r="AX333" s="14" t="s">
        <v>81</v>
      </c>
      <c r="AY333" s="266" t="s">
        <v>116</v>
      </c>
    </row>
    <row r="334" s="2" customFormat="1" ht="16.5" customHeight="1">
      <c r="A334" s="38"/>
      <c r="B334" s="39"/>
      <c r="C334" s="219" t="s">
        <v>560</v>
      </c>
      <c r="D334" s="219" t="s">
        <v>119</v>
      </c>
      <c r="E334" s="220" t="s">
        <v>561</v>
      </c>
      <c r="F334" s="221" t="s">
        <v>562</v>
      </c>
      <c r="G334" s="222" t="s">
        <v>292</v>
      </c>
      <c r="H334" s="223">
        <v>374.76299999999998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38</v>
      </c>
      <c r="O334" s="91"/>
      <c r="P334" s="229">
        <f>O334*H334</f>
        <v>0</v>
      </c>
      <c r="Q334" s="229">
        <v>0.00050000000000000001</v>
      </c>
      <c r="R334" s="229">
        <f>Q334*H334</f>
        <v>0.18738149999999998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123</v>
      </c>
      <c r="AT334" s="231" t="s">
        <v>119</v>
      </c>
      <c r="AU334" s="231" t="s">
        <v>83</v>
      </c>
      <c r="AY334" s="17" t="s">
        <v>116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81</v>
      </c>
      <c r="BK334" s="232">
        <f>ROUND(I334*H334,2)</f>
        <v>0</v>
      </c>
      <c r="BL334" s="17" t="s">
        <v>123</v>
      </c>
      <c r="BM334" s="231" t="s">
        <v>563</v>
      </c>
    </row>
    <row r="335" s="15" customFormat="1">
      <c r="A335" s="15"/>
      <c r="B335" s="270"/>
      <c r="C335" s="271"/>
      <c r="D335" s="235" t="s">
        <v>125</v>
      </c>
      <c r="E335" s="272" t="s">
        <v>1</v>
      </c>
      <c r="F335" s="273" t="s">
        <v>564</v>
      </c>
      <c r="G335" s="271"/>
      <c r="H335" s="272" t="s">
        <v>1</v>
      </c>
      <c r="I335" s="274"/>
      <c r="J335" s="271"/>
      <c r="K335" s="271"/>
      <c r="L335" s="275"/>
      <c r="M335" s="276"/>
      <c r="N335" s="277"/>
      <c r="O335" s="277"/>
      <c r="P335" s="277"/>
      <c r="Q335" s="277"/>
      <c r="R335" s="277"/>
      <c r="S335" s="277"/>
      <c r="T335" s="27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9" t="s">
        <v>125</v>
      </c>
      <c r="AU335" s="279" t="s">
        <v>83</v>
      </c>
      <c r="AV335" s="15" t="s">
        <v>81</v>
      </c>
      <c r="AW335" s="15" t="s">
        <v>30</v>
      </c>
      <c r="AX335" s="15" t="s">
        <v>73</v>
      </c>
      <c r="AY335" s="279" t="s">
        <v>116</v>
      </c>
    </row>
    <row r="336" s="13" customFormat="1">
      <c r="A336" s="13"/>
      <c r="B336" s="233"/>
      <c r="C336" s="234"/>
      <c r="D336" s="235" t="s">
        <v>125</v>
      </c>
      <c r="E336" s="236" t="s">
        <v>1</v>
      </c>
      <c r="F336" s="237" t="s">
        <v>523</v>
      </c>
      <c r="G336" s="234"/>
      <c r="H336" s="238">
        <v>44.418999999999997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125</v>
      </c>
      <c r="AU336" s="244" t="s">
        <v>83</v>
      </c>
      <c r="AV336" s="13" t="s">
        <v>83</v>
      </c>
      <c r="AW336" s="13" t="s">
        <v>30</v>
      </c>
      <c r="AX336" s="13" t="s">
        <v>73</v>
      </c>
      <c r="AY336" s="244" t="s">
        <v>116</v>
      </c>
    </row>
    <row r="337" s="13" customFormat="1">
      <c r="A337" s="13"/>
      <c r="B337" s="233"/>
      <c r="C337" s="234"/>
      <c r="D337" s="235" t="s">
        <v>125</v>
      </c>
      <c r="E337" s="236" t="s">
        <v>1</v>
      </c>
      <c r="F337" s="237" t="s">
        <v>546</v>
      </c>
      <c r="G337" s="234"/>
      <c r="H337" s="238">
        <v>149.29499999999999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125</v>
      </c>
      <c r="AU337" s="244" t="s">
        <v>83</v>
      </c>
      <c r="AV337" s="13" t="s">
        <v>83</v>
      </c>
      <c r="AW337" s="13" t="s">
        <v>30</v>
      </c>
      <c r="AX337" s="13" t="s">
        <v>73</v>
      </c>
      <c r="AY337" s="244" t="s">
        <v>116</v>
      </c>
    </row>
    <row r="338" s="13" customFormat="1">
      <c r="A338" s="13"/>
      <c r="B338" s="233"/>
      <c r="C338" s="234"/>
      <c r="D338" s="235" t="s">
        <v>125</v>
      </c>
      <c r="E338" s="236" t="s">
        <v>1</v>
      </c>
      <c r="F338" s="237" t="s">
        <v>547</v>
      </c>
      <c r="G338" s="234"/>
      <c r="H338" s="238">
        <v>-65.450000000000003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125</v>
      </c>
      <c r="AU338" s="244" t="s">
        <v>83</v>
      </c>
      <c r="AV338" s="13" t="s">
        <v>83</v>
      </c>
      <c r="AW338" s="13" t="s">
        <v>30</v>
      </c>
      <c r="AX338" s="13" t="s">
        <v>73</v>
      </c>
      <c r="AY338" s="244" t="s">
        <v>116</v>
      </c>
    </row>
    <row r="339" s="13" customFormat="1">
      <c r="A339" s="13"/>
      <c r="B339" s="233"/>
      <c r="C339" s="234"/>
      <c r="D339" s="235" t="s">
        <v>125</v>
      </c>
      <c r="E339" s="236" t="s">
        <v>1</v>
      </c>
      <c r="F339" s="237" t="s">
        <v>524</v>
      </c>
      <c r="G339" s="234"/>
      <c r="H339" s="238">
        <v>54.289999999999999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125</v>
      </c>
      <c r="AU339" s="244" t="s">
        <v>83</v>
      </c>
      <c r="AV339" s="13" t="s">
        <v>83</v>
      </c>
      <c r="AW339" s="13" t="s">
        <v>30</v>
      </c>
      <c r="AX339" s="13" t="s">
        <v>73</v>
      </c>
      <c r="AY339" s="244" t="s">
        <v>116</v>
      </c>
    </row>
    <row r="340" s="13" customFormat="1">
      <c r="A340" s="13"/>
      <c r="B340" s="233"/>
      <c r="C340" s="234"/>
      <c r="D340" s="235" t="s">
        <v>125</v>
      </c>
      <c r="E340" s="236" t="s">
        <v>1</v>
      </c>
      <c r="F340" s="237" t="s">
        <v>525</v>
      </c>
      <c r="G340" s="234"/>
      <c r="H340" s="238">
        <v>22.872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125</v>
      </c>
      <c r="AU340" s="244" t="s">
        <v>83</v>
      </c>
      <c r="AV340" s="13" t="s">
        <v>83</v>
      </c>
      <c r="AW340" s="13" t="s">
        <v>30</v>
      </c>
      <c r="AX340" s="13" t="s">
        <v>73</v>
      </c>
      <c r="AY340" s="244" t="s">
        <v>116</v>
      </c>
    </row>
    <row r="341" s="13" customFormat="1">
      <c r="A341" s="13"/>
      <c r="B341" s="233"/>
      <c r="C341" s="234"/>
      <c r="D341" s="235" t="s">
        <v>125</v>
      </c>
      <c r="E341" s="236" t="s">
        <v>1</v>
      </c>
      <c r="F341" s="237" t="s">
        <v>526</v>
      </c>
      <c r="G341" s="234"/>
      <c r="H341" s="238">
        <v>169.33699999999999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125</v>
      </c>
      <c r="AU341" s="244" t="s">
        <v>83</v>
      </c>
      <c r="AV341" s="13" t="s">
        <v>83</v>
      </c>
      <c r="AW341" s="13" t="s">
        <v>30</v>
      </c>
      <c r="AX341" s="13" t="s">
        <v>73</v>
      </c>
      <c r="AY341" s="244" t="s">
        <v>116</v>
      </c>
    </row>
    <row r="342" s="14" customFormat="1">
      <c r="A342" s="14"/>
      <c r="B342" s="256"/>
      <c r="C342" s="257"/>
      <c r="D342" s="235" t="s">
        <v>125</v>
      </c>
      <c r="E342" s="258" t="s">
        <v>1</v>
      </c>
      <c r="F342" s="259" t="s">
        <v>207</v>
      </c>
      <c r="G342" s="257"/>
      <c r="H342" s="260">
        <v>374.76299999999998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6" t="s">
        <v>125</v>
      </c>
      <c r="AU342" s="266" t="s">
        <v>83</v>
      </c>
      <c r="AV342" s="14" t="s">
        <v>123</v>
      </c>
      <c r="AW342" s="14" t="s">
        <v>30</v>
      </c>
      <c r="AX342" s="14" t="s">
        <v>81</v>
      </c>
      <c r="AY342" s="266" t="s">
        <v>116</v>
      </c>
    </row>
    <row r="343" s="2" customFormat="1" ht="33" customHeight="1">
      <c r="A343" s="38"/>
      <c r="B343" s="39"/>
      <c r="C343" s="219" t="s">
        <v>565</v>
      </c>
      <c r="D343" s="219" t="s">
        <v>119</v>
      </c>
      <c r="E343" s="220" t="s">
        <v>566</v>
      </c>
      <c r="F343" s="221" t="s">
        <v>567</v>
      </c>
      <c r="G343" s="222" t="s">
        <v>193</v>
      </c>
      <c r="H343" s="223">
        <v>24.440000000000001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38</v>
      </c>
      <c r="O343" s="91"/>
      <c r="P343" s="229">
        <f>O343*H343</f>
        <v>0</v>
      </c>
      <c r="Q343" s="229">
        <v>0.00064999999999999997</v>
      </c>
      <c r="R343" s="229">
        <f>Q343*H343</f>
        <v>0.015886000000000001</v>
      </c>
      <c r="S343" s="229">
        <v>0.001</v>
      </c>
      <c r="T343" s="230">
        <f>S343*H343</f>
        <v>0.024440000000000003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123</v>
      </c>
      <c r="AT343" s="231" t="s">
        <v>119</v>
      </c>
      <c r="AU343" s="231" t="s">
        <v>83</v>
      </c>
      <c r="AY343" s="17" t="s">
        <v>116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81</v>
      </c>
      <c r="BK343" s="232">
        <f>ROUND(I343*H343,2)</f>
        <v>0</v>
      </c>
      <c r="BL343" s="17" t="s">
        <v>123</v>
      </c>
      <c r="BM343" s="231" t="s">
        <v>568</v>
      </c>
    </row>
    <row r="344" s="13" customFormat="1">
      <c r="A344" s="13"/>
      <c r="B344" s="233"/>
      <c r="C344" s="234"/>
      <c r="D344" s="235" t="s">
        <v>125</v>
      </c>
      <c r="E344" s="236" t="s">
        <v>1</v>
      </c>
      <c r="F344" s="237" t="s">
        <v>569</v>
      </c>
      <c r="G344" s="234"/>
      <c r="H344" s="238">
        <v>24.440000000000001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125</v>
      </c>
      <c r="AU344" s="244" t="s">
        <v>83</v>
      </c>
      <c r="AV344" s="13" t="s">
        <v>83</v>
      </c>
      <c r="AW344" s="13" t="s">
        <v>30</v>
      </c>
      <c r="AX344" s="13" t="s">
        <v>81</v>
      </c>
      <c r="AY344" s="244" t="s">
        <v>116</v>
      </c>
    </row>
    <row r="345" s="12" customFormat="1" ht="22.8" customHeight="1">
      <c r="A345" s="12"/>
      <c r="B345" s="203"/>
      <c r="C345" s="204"/>
      <c r="D345" s="205" t="s">
        <v>72</v>
      </c>
      <c r="E345" s="217" t="s">
        <v>570</v>
      </c>
      <c r="F345" s="217" t="s">
        <v>571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SUM(P346:P355)</f>
        <v>0</v>
      </c>
      <c r="Q345" s="211"/>
      <c r="R345" s="212">
        <f>SUM(R346:R355)</f>
        <v>0</v>
      </c>
      <c r="S345" s="211"/>
      <c r="T345" s="213">
        <f>SUM(T346:T355)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81</v>
      </c>
      <c r="AT345" s="215" t="s">
        <v>72</v>
      </c>
      <c r="AU345" s="215" t="s">
        <v>81</v>
      </c>
      <c r="AY345" s="214" t="s">
        <v>116</v>
      </c>
      <c r="BK345" s="216">
        <f>SUM(BK346:BK355)</f>
        <v>0</v>
      </c>
    </row>
    <row r="346" s="2" customFormat="1" ht="16.5" customHeight="1">
      <c r="A346" s="38"/>
      <c r="B346" s="39"/>
      <c r="C346" s="219" t="s">
        <v>572</v>
      </c>
      <c r="D346" s="219" t="s">
        <v>119</v>
      </c>
      <c r="E346" s="220" t="s">
        <v>573</v>
      </c>
      <c r="F346" s="221" t="s">
        <v>574</v>
      </c>
      <c r="G346" s="222" t="s">
        <v>203</v>
      </c>
      <c r="H346" s="223">
        <v>192.57499999999999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38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123</v>
      </c>
      <c r="AT346" s="231" t="s">
        <v>119</v>
      </c>
      <c r="AU346" s="231" t="s">
        <v>83</v>
      </c>
      <c r="AY346" s="17" t="s">
        <v>116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81</v>
      </c>
      <c r="BK346" s="232">
        <f>ROUND(I346*H346,2)</f>
        <v>0</v>
      </c>
      <c r="BL346" s="17" t="s">
        <v>123</v>
      </c>
      <c r="BM346" s="231" t="s">
        <v>575</v>
      </c>
    </row>
    <row r="347" s="2" customFormat="1" ht="16.5" customHeight="1">
      <c r="A347" s="38"/>
      <c r="B347" s="39"/>
      <c r="C347" s="219" t="s">
        <v>576</v>
      </c>
      <c r="D347" s="219" t="s">
        <v>119</v>
      </c>
      <c r="E347" s="220" t="s">
        <v>577</v>
      </c>
      <c r="F347" s="221" t="s">
        <v>578</v>
      </c>
      <c r="G347" s="222" t="s">
        <v>203</v>
      </c>
      <c r="H347" s="223">
        <v>192.57499999999999</v>
      </c>
      <c r="I347" s="224"/>
      <c r="J347" s="225">
        <f>ROUND(I347*H347,2)</f>
        <v>0</v>
      </c>
      <c r="K347" s="226"/>
      <c r="L347" s="44"/>
      <c r="M347" s="227" t="s">
        <v>1</v>
      </c>
      <c r="N347" s="228" t="s">
        <v>38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123</v>
      </c>
      <c r="AT347" s="231" t="s">
        <v>119</v>
      </c>
      <c r="AU347" s="231" t="s">
        <v>83</v>
      </c>
      <c r="AY347" s="17" t="s">
        <v>116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81</v>
      </c>
      <c r="BK347" s="232">
        <f>ROUND(I347*H347,2)</f>
        <v>0</v>
      </c>
      <c r="BL347" s="17" t="s">
        <v>123</v>
      </c>
      <c r="BM347" s="231" t="s">
        <v>579</v>
      </c>
    </row>
    <row r="348" s="2" customFormat="1" ht="21.75" customHeight="1">
      <c r="A348" s="38"/>
      <c r="B348" s="39"/>
      <c r="C348" s="219" t="s">
        <v>580</v>
      </c>
      <c r="D348" s="219" t="s">
        <v>119</v>
      </c>
      <c r="E348" s="220" t="s">
        <v>581</v>
      </c>
      <c r="F348" s="221" t="s">
        <v>582</v>
      </c>
      <c r="G348" s="222" t="s">
        <v>203</v>
      </c>
      <c r="H348" s="223">
        <v>192.57499999999999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38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123</v>
      </c>
      <c r="AT348" s="231" t="s">
        <v>119</v>
      </c>
      <c r="AU348" s="231" t="s">
        <v>83</v>
      </c>
      <c r="AY348" s="17" t="s">
        <v>116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81</v>
      </c>
      <c r="BK348" s="232">
        <f>ROUND(I348*H348,2)</f>
        <v>0</v>
      </c>
      <c r="BL348" s="17" t="s">
        <v>123</v>
      </c>
      <c r="BM348" s="231" t="s">
        <v>583</v>
      </c>
    </row>
    <row r="349" s="2" customFormat="1" ht="16.5" customHeight="1">
      <c r="A349" s="38"/>
      <c r="B349" s="39"/>
      <c r="C349" s="219" t="s">
        <v>584</v>
      </c>
      <c r="D349" s="219" t="s">
        <v>119</v>
      </c>
      <c r="E349" s="220" t="s">
        <v>585</v>
      </c>
      <c r="F349" s="221" t="s">
        <v>586</v>
      </c>
      <c r="G349" s="222" t="s">
        <v>203</v>
      </c>
      <c r="H349" s="223">
        <v>4814.375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38</v>
      </c>
      <c r="O349" s="91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123</v>
      </c>
      <c r="AT349" s="231" t="s">
        <v>119</v>
      </c>
      <c r="AU349" s="231" t="s">
        <v>83</v>
      </c>
      <c r="AY349" s="17" t="s">
        <v>116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81</v>
      </c>
      <c r="BK349" s="232">
        <f>ROUND(I349*H349,2)</f>
        <v>0</v>
      </c>
      <c r="BL349" s="17" t="s">
        <v>123</v>
      </c>
      <c r="BM349" s="231" t="s">
        <v>587</v>
      </c>
    </row>
    <row r="350" s="13" customFormat="1">
      <c r="A350" s="13"/>
      <c r="B350" s="233"/>
      <c r="C350" s="234"/>
      <c r="D350" s="235" t="s">
        <v>125</v>
      </c>
      <c r="E350" s="236" t="s">
        <v>1</v>
      </c>
      <c r="F350" s="237" t="s">
        <v>588</v>
      </c>
      <c r="G350" s="234"/>
      <c r="H350" s="238">
        <v>4814.375</v>
      </c>
      <c r="I350" s="239"/>
      <c r="J350" s="234"/>
      <c r="K350" s="234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125</v>
      </c>
      <c r="AU350" s="244" t="s">
        <v>83</v>
      </c>
      <c r="AV350" s="13" t="s">
        <v>83</v>
      </c>
      <c r="AW350" s="13" t="s">
        <v>30</v>
      </c>
      <c r="AX350" s="13" t="s">
        <v>81</v>
      </c>
      <c r="AY350" s="244" t="s">
        <v>116</v>
      </c>
    </row>
    <row r="351" s="2" customFormat="1" ht="21.75" customHeight="1">
      <c r="A351" s="38"/>
      <c r="B351" s="39"/>
      <c r="C351" s="219" t="s">
        <v>589</v>
      </c>
      <c r="D351" s="219" t="s">
        <v>119</v>
      </c>
      <c r="E351" s="220" t="s">
        <v>590</v>
      </c>
      <c r="F351" s="221" t="s">
        <v>591</v>
      </c>
      <c r="G351" s="222" t="s">
        <v>203</v>
      </c>
      <c r="H351" s="223">
        <v>192.57499999999999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38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123</v>
      </c>
      <c r="AT351" s="231" t="s">
        <v>119</v>
      </c>
      <c r="AU351" s="231" t="s">
        <v>83</v>
      </c>
      <c r="AY351" s="17" t="s">
        <v>116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81</v>
      </c>
      <c r="BK351" s="232">
        <f>ROUND(I351*H351,2)</f>
        <v>0</v>
      </c>
      <c r="BL351" s="17" t="s">
        <v>123</v>
      </c>
      <c r="BM351" s="231" t="s">
        <v>592</v>
      </c>
    </row>
    <row r="352" s="2" customFormat="1" ht="33" customHeight="1">
      <c r="A352" s="38"/>
      <c r="B352" s="39"/>
      <c r="C352" s="219" t="s">
        <v>593</v>
      </c>
      <c r="D352" s="219" t="s">
        <v>119</v>
      </c>
      <c r="E352" s="220" t="s">
        <v>594</v>
      </c>
      <c r="F352" s="221" t="s">
        <v>595</v>
      </c>
      <c r="G352" s="222" t="s">
        <v>203</v>
      </c>
      <c r="H352" s="223">
        <v>8.0259999999999998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38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123</v>
      </c>
      <c r="AT352" s="231" t="s">
        <v>119</v>
      </c>
      <c r="AU352" s="231" t="s">
        <v>83</v>
      </c>
      <c r="AY352" s="17" t="s">
        <v>116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81</v>
      </c>
      <c r="BK352" s="232">
        <f>ROUND(I352*H352,2)</f>
        <v>0</v>
      </c>
      <c r="BL352" s="17" t="s">
        <v>123</v>
      </c>
      <c r="BM352" s="231" t="s">
        <v>596</v>
      </c>
    </row>
    <row r="353" s="13" customFormat="1">
      <c r="A353" s="13"/>
      <c r="B353" s="233"/>
      <c r="C353" s="234"/>
      <c r="D353" s="235" t="s">
        <v>125</v>
      </c>
      <c r="E353" s="236" t="s">
        <v>1</v>
      </c>
      <c r="F353" s="237" t="s">
        <v>597</v>
      </c>
      <c r="G353" s="234"/>
      <c r="H353" s="238">
        <v>8.0259999999999998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125</v>
      </c>
      <c r="AU353" s="244" t="s">
        <v>83</v>
      </c>
      <c r="AV353" s="13" t="s">
        <v>83</v>
      </c>
      <c r="AW353" s="13" t="s">
        <v>30</v>
      </c>
      <c r="AX353" s="13" t="s">
        <v>81</v>
      </c>
      <c r="AY353" s="244" t="s">
        <v>116</v>
      </c>
    </row>
    <row r="354" s="2" customFormat="1" ht="44.25" customHeight="1">
      <c r="A354" s="38"/>
      <c r="B354" s="39"/>
      <c r="C354" s="219" t="s">
        <v>598</v>
      </c>
      <c r="D354" s="219" t="s">
        <v>119</v>
      </c>
      <c r="E354" s="220" t="s">
        <v>599</v>
      </c>
      <c r="F354" s="221" t="s">
        <v>600</v>
      </c>
      <c r="G354" s="222" t="s">
        <v>203</v>
      </c>
      <c r="H354" s="223">
        <v>192.57499999999999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38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123</v>
      </c>
      <c r="AT354" s="231" t="s">
        <v>119</v>
      </c>
      <c r="AU354" s="231" t="s">
        <v>83</v>
      </c>
      <c r="AY354" s="17" t="s">
        <v>116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81</v>
      </c>
      <c r="BK354" s="232">
        <f>ROUND(I354*H354,2)</f>
        <v>0</v>
      </c>
      <c r="BL354" s="17" t="s">
        <v>123</v>
      </c>
      <c r="BM354" s="231" t="s">
        <v>601</v>
      </c>
    </row>
    <row r="355" s="13" customFormat="1">
      <c r="A355" s="13"/>
      <c r="B355" s="233"/>
      <c r="C355" s="234"/>
      <c r="D355" s="235" t="s">
        <v>125</v>
      </c>
      <c r="E355" s="236" t="s">
        <v>1</v>
      </c>
      <c r="F355" s="237" t="s">
        <v>602</v>
      </c>
      <c r="G355" s="234"/>
      <c r="H355" s="238">
        <v>192.57499999999999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125</v>
      </c>
      <c r="AU355" s="244" t="s">
        <v>83</v>
      </c>
      <c r="AV355" s="13" t="s">
        <v>83</v>
      </c>
      <c r="AW355" s="13" t="s">
        <v>30</v>
      </c>
      <c r="AX355" s="13" t="s">
        <v>81</v>
      </c>
      <c r="AY355" s="244" t="s">
        <v>116</v>
      </c>
    </row>
    <row r="356" s="12" customFormat="1" ht="22.8" customHeight="1">
      <c r="A356" s="12"/>
      <c r="B356" s="203"/>
      <c r="C356" s="204"/>
      <c r="D356" s="205" t="s">
        <v>72</v>
      </c>
      <c r="E356" s="217" t="s">
        <v>603</v>
      </c>
      <c r="F356" s="217" t="s">
        <v>604</v>
      </c>
      <c r="G356" s="204"/>
      <c r="H356" s="204"/>
      <c r="I356" s="207"/>
      <c r="J356" s="218">
        <f>BK356</f>
        <v>0</v>
      </c>
      <c r="K356" s="204"/>
      <c r="L356" s="209"/>
      <c r="M356" s="210"/>
      <c r="N356" s="211"/>
      <c r="O356" s="211"/>
      <c r="P356" s="212">
        <f>P357</f>
        <v>0</v>
      </c>
      <c r="Q356" s="211"/>
      <c r="R356" s="212">
        <f>R357</f>
        <v>0</v>
      </c>
      <c r="S356" s="211"/>
      <c r="T356" s="213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4" t="s">
        <v>81</v>
      </c>
      <c r="AT356" s="215" t="s">
        <v>72</v>
      </c>
      <c r="AU356" s="215" t="s">
        <v>81</v>
      </c>
      <c r="AY356" s="214" t="s">
        <v>116</v>
      </c>
      <c r="BK356" s="216">
        <f>BK357</f>
        <v>0</v>
      </c>
    </row>
    <row r="357" s="2" customFormat="1" ht="21.75" customHeight="1">
      <c r="A357" s="38"/>
      <c r="B357" s="39"/>
      <c r="C357" s="219" t="s">
        <v>605</v>
      </c>
      <c r="D357" s="219" t="s">
        <v>119</v>
      </c>
      <c r="E357" s="220" t="s">
        <v>606</v>
      </c>
      <c r="F357" s="221" t="s">
        <v>607</v>
      </c>
      <c r="G357" s="222" t="s">
        <v>203</v>
      </c>
      <c r="H357" s="223">
        <v>602.10299999999995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38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123</v>
      </c>
      <c r="AT357" s="231" t="s">
        <v>119</v>
      </c>
      <c r="AU357" s="231" t="s">
        <v>83</v>
      </c>
      <c r="AY357" s="17" t="s">
        <v>116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81</v>
      </c>
      <c r="BK357" s="232">
        <f>ROUND(I357*H357,2)</f>
        <v>0</v>
      </c>
      <c r="BL357" s="17" t="s">
        <v>123</v>
      </c>
      <c r="BM357" s="231" t="s">
        <v>608</v>
      </c>
    </row>
    <row r="358" s="12" customFormat="1" ht="25.92" customHeight="1">
      <c r="A358" s="12"/>
      <c r="B358" s="203"/>
      <c r="C358" s="204"/>
      <c r="D358" s="205" t="s">
        <v>72</v>
      </c>
      <c r="E358" s="206" t="s">
        <v>609</v>
      </c>
      <c r="F358" s="206" t="s">
        <v>610</v>
      </c>
      <c r="G358" s="204"/>
      <c r="H358" s="204"/>
      <c r="I358" s="207"/>
      <c r="J358" s="208">
        <f>BK358</f>
        <v>0</v>
      </c>
      <c r="K358" s="204"/>
      <c r="L358" s="209"/>
      <c r="M358" s="210"/>
      <c r="N358" s="211"/>
      <c r="O358" s="211"/>
      <c r="P358" s="212">
        <f>P359</f>
        <v>0</v>
      </c>
      <c r="Q358" s="211"/>
      <c r="R358" s="212">
        <f>R359</f>
        <v>1.5022057732000003</v>
      </c>
      <c r="S358" s="211"/>
      <c r="T358" s="213">
        <f>T359</f>
        <v>0.70219200000000004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4" t="s">
        <v>83</v>
      </c>
      <c r="AT358" s="215" t="s">
        <v>72</v>
      </c>
      <c r="AU358" s="215" t="s">
        <v>73</v>
      </c>
      <c r="AY358" s="214" t="s">
        <v>116</v>
      </c>
      <c r="BK358" s="216">
        <f>BK359</f>
        <v>0</v>
      </c>
    </row>
    <row r="359" s="12" customFormat="1" ht="22.8" customHeight="1">
      <c r="A359" s="12"/>
      <c r="B359" s="203"/>
      <c r="C359" s="204"/>
      <c r="D359" s="205" t="s">
        <v>72</v>
      </c>
      <c r="E359" s="217" t="s">
        <v>611</v>
      </c>
      <c r="F359" s="217" t="s">
        <v>612</v>
      </c>
      <c r="G359" s="204"/>
      <c r="H359" s="204"/>
      <c r="I359" s="207"/>
      <c r="J359" s="218">
        <f>BK359</f>
        <v>0</v>
      </c>
      <c r="K359" s="204"/>
      <c r="L359" s="209"/>
      <c r="M359" s="210"/>
      <c r="N359" s="211"/>
      <c r="O359" s="211"/>
      <c r="P359" s="212">
        <f>SUM(P360:P386)</f>
        <v>0</v>
      </c>
      <c r="Q359" s="211"/>
      <c r="R359" s="212">
        <f>SUM(R360:R386)</f>
        <v>1.5022057732000003</v>
      </c>
      <c r="S359" s="211"/>
      <c r="T359" s="213">
        <f>SUM(T360:T386)</f>
        <v>0.70219200000000004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4" t="s">
        <v>83</v>
      </c>
      <c r="AT359" s="215" t="s">
        <v>72</v>
      </c>
      <c r="AU359" s="215" t="s">
        <v>81</v>
      </c>
      <c r="AY359" s="214" t="s">
        <v>116</v>
      </c>
      <c r="BK359" s="216">
        <f>SUM(BK360:BK386)</f>
        <v>0</v>
      </c>
    </row>
    <row r="360" s="2" customFormat="1" ht="16.5" customHeight="1">
      <c r="A360" s="38"/>
      <c r="B360" s="39"/>
      <c r="C360" s="219" t="s">
        <v>613</v>
      </c>
      <c r="D360" s="219" t="s">
        <v>119</v>
      </c>
      <c r="E360" s="220" t="s">
        <v>614</v>
      </c>
      <c r="F360" s="221" t="s">
        <v>615</v>
      </c>
      <c r="G360" s="222" t="s">
        <v>292</v>
      </c>
      <c r="H360" s="223">
        <v>175.548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38</v>
      </c>
      <c r="O360" s="91"/>
      <c r="P360" s="229">
        <f>O360*H360</f>
        <v>0</v>
      </c>
      <c r="Q360" s="229">
        <v>0</v>
      </c>
      <c r="R360" s="229">
        <f>Q360*H360</f>
        <v>0</v>
      </c>
      <c r="S360" s="229">
        <v>0.0040000000000000001</v>
      </c>
      <c r="T360" s="230">
        <f>S360*H360</f>
        <v>0.70219200000000004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196</v>
      </c>
      <c r="AT360" s="231" t="s">
        <v>119</v>
      </c>
      <c r="AU360" s="231" t="s">
        <v>83</v>
      </c>
      <c r="AY360" s="17" t="s">
        <v>116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81</v>
      </c>
      <c r="BK360" s="232">
        <f>ROUND(I360*H360,2)</f>
        <v>0</v>
      </c>
      <c r="BL360" s="17" t="s">
        <v>196</v>
      </c>
      <c r="BM360" s="231" t="s">
        <v>616</v>
      </c>
    </row>
    <row r="361" s="13" customFormat="1">
      <c r="A361" s="13"/>
      <c r="B361" s="233"/>
      <c r="C361" s="234"/>
      <c r="D361" s="235" t="s">
        <v>125</v>
      </c>
      <c r="E361" s="236" t="s">
        <v>1</v>
      </c>
      <c r="F361" s="237" t="s">
        <v>617</v>
      </c>
      <c r="G361" s="234"/>
      <c r="H361" s="238">
        <v>175.548</v>
      </c>
      <c r="I361" s="239"/>
      <c r="J361" s="234"/>
      <c r="K361" s="234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125</v>
      </c>
      <c r="AU361" s="244" t="s">
        <v>83</v>
      </c>
      <c r="AV361" s="13" t="s">
        <v>83</v>
      </c>
      <c r="AW361" s="13" t="s">
        <v>30</v>
      </c>
      <c r="AX361" s="13" t="s">
        <v>81</v>
      </c>
      <c r="AY361" s="244" t="s">
        <v>116</v>
      </c>
    </row>
    <row r="362" s="2" customFormat="1" ht="16.5" customHeight="1">
      <c r="A362" s="38"/>
      <c r="B362" s="39"/>
      <c r="C362" s="219" t="s">
        <v>618</v>
      </c>
      <c r="D362" s="219" t="s">
        <v>119</v>
      </c>
      <c r="E362" s="220" t="s">
        <v>619</v>
      </c>
      <c r="F362" s="221" t="s">
        <v>620</v>
      </c>
      <c r="G362" s="222" t="s">
        <v>292</v>
      </c>
      <c r="H362" s="223">
        <v>554.26800000000003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38</v>
      </c>
      <c r="O362" s="91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196</v>
      </c>
      <c r="AT362" s="231" t="s">
        <v>119</v>
      </c>
      <c r="AU362" s="231" t="s">
        <v>83</v>
      </c>
      <c r="AY362" s="17" t="s">
        <v>116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81</v>
      </c>
      <c r="BK362" s="232">
        <f>ROUND(I362*H362,2)</f>
        <v>0</v>
      </c>
      <c r="BL362" s="17" t="s">
        <v>196</v>
      </c>
      <c r="BM362" s="231" t="s">
        <v>621</v>
      </c>
    </row>
    <row r="363" s="13" customFormat="1">
      <c r="A363" s="13"/>
      <c r="B363" s="233"/>
      <c r="C363" s="234"/>
      <c r="D363" s="235" t="s">
        <v>125</v>
      </c>
      <c r="E363" s="236" t="s">
        <v>1</v>
      </c>
      <c r="F363" s="237" t="s">
        <v>622</v>
      </c>
      <c r="G363" s="234"/>
      <c r="H363" s="238">
        <v>18.719999999999999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125</v>
      </c>
      <c r="AU363" s="244" t="s">
        <v>83</v>
      </c>
      <c r="AV363" s="13" t="s">
        <v>83</v>
      </c>
      <c r="AW363" s="13" t="s">
        <v>30</v>
      </c>
      <c r="AX363" s="13" t="s">
        <v>73</v>
      </c>
      <c r="AY363" s="244" t="s">
        <v>116</v>
      </c>
    </row>
    <row r="364" s="13" customFormat="1">
      <c r="A364" s="13"/>
      <c r="B364" s="233"/>
      <c r="C364" s="234"/>
      <c r="D364" s="235" t="s">
        <v>125</v>
      </c>
      <c r="E364" s="236" t="s">
        <v>1</v>
      </c>
      <c r="F364" s="237" t="s">
        <v>623</v>
      </c>
      <c r="G364" s="234"/>
      <c r="H364" s="238">
        <v>175.548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125</v>
      </c>
      <c r="AU364" s="244" t="s">
        <v>83</v>
      </c>
      <c r="AV364" s="13" t="s">
        <v>83</v>
      </c>
      <c r="AW364" s="13" t="s">
        <v>30</v>
      </c>
      <c r="AX364" s="13" t="s">
        <v>73</v>
      </c>
      <c r="AY364" s="244" t="s">
        <v>116</v>
      </c>
    </row>
    <row r="365" s="13" customFormat="1">
      <c r="A365" s="13"/>
      <c r="B365" s="233"/>
      <c r="C365" s="234"/>
      <c r="D365" s="235" t="s">
        <v>125</v>
      </c>
      <c r="E365" s="236" t="s">
        <v>1</v>
      </c>
      <c r="F365" s="237" t="s">
        <v>624</v>
      </c>
      <c r="G365" s="234"/>
      <c r="H365" s="238">
        <v>360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125</v>
      </c>
      <c r="AU365" s="244" t="s">
        <v>83</v>
      </c>
      <c r="AV365" s="13" t="s">
        <v>83</v>
      </c>
      <c r="AW365" s="13" t="s">
        <v>30</v>
      </c>
      <c r="AX365" s="13" t="s">
        <v>73</v>
      </c>
      <c r="AY365" s="244" t="s">
        <v>116</v>
      </c>
    </row>
    <row r="366" s="14" customFormat="1">
      <c r="A366" s="14"/>
      <c r="B366" s="256"/>
      <c r="C366" s="257"/>
      <c r="D366" s="235" t="s">
        <v>125</v>
      </c>
      <c r="E366" s="258" t="s">
        <v>1</v>
      </c>
      <c r="F366" s="259" t="s">
        <v>207</v>
      </c>
      <c r="G366" s="257"/>
      <c r="H366" s="260">
        <v>554.26800000000003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6" t="s">
        <v>125</v>
      </c>
      <c r="AU366" s="266" t="s">
        <v>83</v>
      </c>
      <c r="AV366" s="14" t="s">
        <v>123</v>
      </c>
      <c r="AW366" s="14" t="s">
        <v>30</v>
      </c>
      <c r="AX366" s="14" t="s">
        <v>81</v>
      </c>
      <c r="AY366" s="266" t="s">
        <v>116</v>
      </c>
    </row>
    <row r="367" s="2" customFormat="1" ht="21.75" customHeight="1">
      <c r="A367" s="38"/>
      <c r="B367" s="39"/>
      <c r="C367" s="219" t="s">
        <v>625</v>
      </c>
      <c r="D367" s="219" t="s">
        <v>119</v>
      </c>
      <c r="E367" s="220" t="s">
        <v>626</v>
      </c>
      <c r="F367" s="221" t="s">
        <v>627</v>
      </c>
      <c r="G367" s="222" t="s">
        <v>292</v>
      </c>
      <c r="H367" s="223">
        <v>554.26800000000003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38</v>
      </c>
      <c r="O367" s="91"/>
      <c r="P367" s="229">
        <f>O367*H367</f>
        <v>0</v>
      </c>
      <c r="Q367" s="229">
        <v>9.9900000000000002E-05</v>
      </c>
      <c r="R367" s="229">
        <f>Q367*H367</f>
        <v>0.055371373200000004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196</v>
      </c>
      <c r="AT367" s="231" t="s">
        <v>119</v>
      </c>
      <c r="AU367" s="231" t="s">
        <v>83</v>
      </c>
      <c r="AY367" s="17" t="s">
        <v>116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81</v>
      </c>
      <c r="BK367" s="232">
        <f>ROUND(I367*H367,2)</f>
        <v>0</v>
      </c>
      <c r="BL367" s="17" t="s">
        <v>196</v>
      </c>
      <c r="BM367" s="231" t="s">
        <v>628</v>
      </c>
    </row>
    <row r="368" s="15" customFormat="1">
      <c r="A368" s="15"/>
      <c r="B368" s="270"/>
      <c r="C368" s="271"/>
      <c r="D368" s="235" t="s">
        <v>125</v>
      </c>
      <c r="E368" s="272" t="s">
        <v>1</v>
      </c>
      <c r="F368" s="273" t="s">
        <v>629</v>
      </c>
      <c r="G368" s="271"/>
      <c r="H368" s="272" t="s">
        <v>1</v>
      </c>
      <c r="I368" s="274"/>
      <c r="J368" s="271"/>
      <c r="K368" s="271"/>
      <c r="L368" s="275"/>
      <c r="M368" s="276"/>
      <c r="N368" s="277"/>
      <c r="O368" s="277"/>
      <c r="P368" s="277"/>
      <c r="Q368" s="277"/>
      <c r="R368" s="277"/>
      <c r="S368" s="277"/>
      <c r="T368" s="27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9" t="s">
        <v>125</v>
      </c>
      <c r="AU368" s="279" t="s">
        <v>83</v>
      </c>
      <c r="AV368" s="15" t="s">
        <v>81</v>
      </c>
      <c r="AW368" s="15" t="s">
        <v>30</v>
      </c>
      <c r="AX368" s="15" t="s">
        <v>73</v>
      </c>
      <c r="AY368" s="279" t="s">
        <v>116</v>
      </c>
    </row>
    <row r="369" s="13" customFormat="1">
      <c r="A369" s="13"/>
      <c r="B369" s="233"/>
      <c r="C369" s="234"/>
      <c r="D369" s="235" t="s">
        <v>125</v>
      </c>
      <c r="E369" s="236" t="s">
        <v>1</v>
      </c>
      <c r="F369" s="237" t="s">
        <v>622</v>
      </c>
      <c r="G369" s="234"/>
      <c r="H369" s="238">
        <v>18.719999999999999</v>
      </c>
      <c r="I369" s="239"/>
      <c r="J369" s="234"/>
      <c r="K369" s="234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125</v>
      </c>
      <c r="AU369" s="244" t="s">
        <v>83</v>
      </c>
      <c r="AV369" s="13" t="s">
        <v>83</v>
      </c>
      <c r="AW369" s="13" t="s">
        <v>30</v>
      </c>
      <c r="AX369" s="13" t="s">
        <v>73</v>
      </c>
      <c r="AY369" s="244" t="s">
        <v>116</v>
      </c>
    </row>
    <row r="370" s="13" customFormat="1">
      <c r="A370" s="13"/>
      <c r="B370" s="233"/>
      <c r="C370" s="234"/>
      <c r="D370" s="235" t="s">
        <v>125</v>
      </c>
      <c r="E370" s="236" t="s">
        <v>1</v>
      </c>
      <c r="F370" s="237" t="s">
        <v>623</v>
      </c>
      <c r="G370" s="234"/>
      <c r="H370" s="238">
        <v>175.548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125</v>
      </c>
      <c r="AU370" s="244" t="s">
        <v>83</v>
      </c>
      <c r="AV370" s="13" t="s">
        <v>83</v>
      </c>
      <c r="AW370" s="13" t="s">
        <v>30</v>
      </c>
      <c r="AX370" s="13" t="s">
        <v>73</v>
      </c>
      <c r="AY370" s="244" t="s">
        <v>116</v>
      </c>
    </row>
    <row r="371" s="13" customFormat="1">
      <c r="A371" s="13"/>
      <c r="B371" s="233"/>
      <c r="C371" s="234"/>
      <c r="D371" s="235" t="s">
        <v>125</v>
      </c>
      <c r="E371" s="236" t="s">
        <v>1</v>
      </c>
      <c r="F371" s="237" t="s">
        <v>624</v>
      </c>
      <c r="G371" s="234"/>
      <c r="H371" s="238">
        <v>360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125</v>
      </c>
      <c r="AU371" s="244" t="s">
        <v>83</v>
      </c>
      <c r="AV371" s="13" t="s">
        <v>83</v>
      </c>
      <c r="AW371" s="13" t="s">
        <v>30</v>
      </c>
      <c r="AX371" s="13" t="s">
        <v>73</v>
      </c>
      <c r="AY371" s="244" t="s">
        <v>116</v>
      </c>
    </row>
    <row r="372" s="14" customFormat="1">
      <c r="A372" s="14"/>
      <c r="B372" s="256"/>
      <c r="C372" s="257"/>
      <c r="D372" s="235" t="s">
        <v>125</v>
      </c>
      <c r="E372" s="258" t="s">
        <v>1</v>
      </c>
      <c r="F372" s="259" t="s">
        <v>207</v>
      </c>
      <c r="G372" s="257"/>
      <c r="H372" s="260">
        <v>554.26800000000003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6" t="s">
        <v>125</v>
      </c>
      <c r="AU372" s="266" t="s">
        <v>83</v>
      </c>
      <c r="AV372" s="14" t="s">
        <v>123</v>
      </c>
      <c r="AW372" s="14" t="s">
        <v>30</v>
      </c>
      <c r="AX372" s="14" t="s">
        <v>81</v>
      </c>
      <c r="AY372" s="266" t="s">
        <v>116</v>
      </c>
    </row>
    <row r="373" s="2" customFormat="1" ht="16.5" customHeight="1">
      <c r="A373" s="38"/>
      <c r="B373" s="39"/>
      <c r="C373" s="245" t="s">
        <v>630</v>
      </c>
      <c r="D373" s="245" t="s">
        <v>156</v>
      </c>
      <c r="E373" s="246" t="s">
        <v>631</v>
      </c>
      <c r="F373" s="247" t="s">
        <v>632</v>
      </c>
      <c r="G373" s="248" t="s">
        <v>382</v>
      </c>
      <c r="H373" s="249">
        <v>332.56</v>
      </c>
      <c r="I373" s="250"/>
      <c r="J373" s="251">
        <f>ROUND(I373*H373,2)</f>
        <v>0</v>
      </c>
      <c r="K373" s="252"/>
      <c r="L373" s="253"/>
      <c r="M373" s="254" t="s">
        <v>1</v>
      </c>
      <c r="N373" s="255" t="s">
        <v>38</v>
      </c>
      <c r="O373" s="91"/>
      <c r="P373" s="229">
        <f>O373*H373</f>
        <v>0</v>
      </c>
      <c r="Q373" s="229">
        <v>0.001</v>
      </c>
      <c r="R373" s="229">
        <f>Q373*H373</f>
        <v>0.33256000000000002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406</v>
      </c>
      <c r="AT373" s="231" t="s">
        <v>156</v>
      </c>
      <c r="AU373" s="231" t="s">
        <v>83</v>
      </c>
      <c r="AY373" s="17" t="s">
        <v>116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81</v>
      </c>
      <c r="BK373" s="232">
        <f>ROUND(I373*H373,2)</f>
        <v>0</v>
      </c>
      <c r="BL373" s="17" t="s">
        <v>196</v>
      </c>
      <c r="BM373" s="231" t="s">
        <v>633</v>
      </c>
    </row>
    <row r="374" s="13" customFormat="1">
      <c r="A374" s="13"/>
      <c r="B374" s="233"/>
      <c r="C374" s="234"/>
      <c r="D374" s="235" t="s">
        <v>125</v>
      </c>
      <c r="E374" s="234"/>
      <c r="F374" s="237" t="s">
        <v>634</v>
      </c>
      <c r="G374" s="234"/>
      <c r="H374" s="238">
        <v>332.56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125</v>
      </c>
      <c r="AU374" s="244" t="s">
        <v>83</v>
      </c>
      <c r="AV374" s="13" t="s">
        <v>83</v>
      </c>
      <c r="AW374" s="13" t="s">
        <v>4</v>
      </c>
      <c r="AX374" s="13" t="s">
        <v>81</v>
      </c>
      <c r="AY374" s="244" t="s">
        <v>116</v>
      </c>
    </row>
    <row r="375" s="2" customFormat="1" ht="21.75" customHeight="1">
      <c r="A375" s="38"/>
      <c r="B375" s="39"/>
      <c r="C375" s="219" t="s">
        <v>635</v>
      </c>
      <c r="D375" s="219" t="s">
        <v>119</v>
      </c>
      <c r="E375" s="220" t="s">
        <v>636</v>
      </c>
      <c r="F375" s="221" t="s">
        <v>637</v>
      </c>
      <c r="G375" s="222" t="s">
        <v>193</v>
      </c>
      <c r="H375" s="223">
        <v>37.439999999999998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38</v>
      </c>
      <c r="O375" s="91"/>
      <c r="P375" s="229">
        <f>O375*H375</f>
        <v>0</v>
      </c>
      <c r="Q375" s="229">
        <v>0.00011</v>
      </c>
      <c r="R375" s="229">
        <f>Q375*H375</f>
        <v>0.0041183999999999995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196</v>
      </c>
      <c r="AT375" s="231" t="s">
        <v>119</v>
      </c>
      <c r="AU375" s="231" t="s">
        <v>83</v>
      </c>
      <c r="AY375" s="17" t="s">
        <v>116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81</v>
      </c>
      <c r="BK375" s="232">
        <f>ROUND(I375*H375,2)</f>
        <v>0</v>
      </c>
      <c r="BL375" s="17" t="s">
        <v>196</v>
      </c>
      <c r="BM375" s="231" t="s">
        <v>638</v>
      </c>
    </row>
    <row r="376" s="15" customFormat="1">
      <c r="A376" s="15"/>
      <c r="B376" s="270"/>
      <c r="C376" s="271"/>
      <c r="D376" s="235" t="s">
        <v>125</v>
      </c>
      <c r="E376" s="272" t="s">
        <v>1</v>
      </c>
      <c r="F376" s="273" t="s">
        <v>639</v>
      </c>
      <c r="G376" s="271"/>
      <c r="H376" s="272" t="s">
        <v>1</v>
      </c>
      <c r="I376" s="274"/>
      <c r="J376" s="271"/>
      <c r="K376" s="271"/>
      <c r="L376" s="275"/>
      <c r="M376" s="276"/>
      <c r="N376" s="277"/>
      <c r="O376" s="277"/>
      <c r="P376" s="277"/>
      <c r="Q376" s="277"/>
      <c r="R376" s="277"/>
      <c r="S376" s="277"/>
      <c r="T376" s="27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9" t="s">
        <v>125</v>
      </c>
      <c r="AU376" s="279" t="s">
        <v>83</v>
      </c>
      <c r="AV376" s="15" t="s">
        <v>81</v>
      </c>
      <c r="AW376" s="15" t="s">
        <v>30</v>
      </c>
      <c r="AX376" s="15" t="s">
        <v>73</v>
      </c>
      <c r="AY376" s="279" t="s">
        <v>116</v>
      </c>
    </row>
    <row r="377" s="13" customFormat="1">
      <c r="A377" s="13"/>
      <c r="B377" s="233"/>
      <c r="C377" s="234"/>
      <c r="D377" s="235" t="s">
        <v>125</v>
      </c>
      <c r="E377" s="236" t="s">
        <v>1</v>
      </c>
      <c r="F377" s="237" t="s">
        <v>640</v>
      </c>
      <c r="G377" s="234"/>
      <c r="H377" s="238">
        <v>37.439999999999998</v>
      </c>
      <c r="I377" s="239"/>
      <c r="J377" s="234"/>
      <c r="K377" s="234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125</v>
      </c>
      <c r="AU377" s="244" t="s">
        <v>83</v>
      </c>
      <c r="AV377" s="13" t="s">
        <v>83</v>
      </c>
      <c r="AW377" s="13" t="s">
        <v>30</v>
      </c>
      <c r="AX377" s="13" t="s">
        <v>81</v>
      </c>
      <c r="AY377" s="244" t="s">
        <v>116</v>
      </c>
    </row>
    <row r="378" s="2" customFormat="1" ht="21.75" customHeight="1">
      <c r="A378" s="38"/>
      <c r="B378" s="39"/>
      <c r="C378" s="219" t="s">
        <v>641</v>
      </c>
      <c r="D378" s="219" t="s">
        <v>119</v>
      </c>
      <c r="E378" s="220" t="s">
        <v>642</v>
      </c>
      <c r="F378" s="221" t="s">
        <v>643</v>
      </c>
      <c r="G378" s="222" t="s">
        <v>193</v>
      </c>
      <c r="H378" s="223">
        <v>81</v>
      </c>
      <c r="I378" s="224"/>
      <c r="J378" s="225">
        <f>ROUND(I378*H378,2)</f>
        <v>0</v>
      </c>
      <c r="K378" s="226"/>
      <c r="L378" s="44"/>
      <c r="M378" s="227" t="s">
        <v>1</v>
      </c>
      <c r="N378" s="228" t="s">
        <v>38</v>
      </c>
      <c r="O378" s="91"/>
      <c r="P378" s="229">
        <f>O378*H378</f>
        <v>0</v>
      </c>
      <c r="Q378" s="229">
        <v>2.0000000000000002E-05</v>
      </c>
      <c r="R378" s="229">
        <f>Q378*H378</f>
        <v>0.0016200000000000001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196</v>
      </c>
      <c r="AT378" s="231" t="s">
        <v>119</v>
      </c>
      <c r="AU378" s="231" t="s">
        <v>83</v>
      </c>
      <c r="AY378" s="17" t="s">
        <v>116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81</v>
      </c>
      <c r="BK378" s="232">
        <f>ROUND(I378*H378,2)</f>
        <v>0</v>
      </c>
      <c r="BL378" s="17" t="s">
        <v>196</v>
      </c>
      <c r="BM378" s="231" t="s">
        <v>644</v>
      </c>
    </row>
    <row r="379" s="13" customFormat="1">
      <c r="A379" s="13"/>
      <c r="B379" s="233"/>
      <c r="C379" s="234"/>
      <c r="D379" s="235" t="s">
        <v>125</v>
      </c>
      <c r="E379" s="236" t="s">
        <v>1</v>
      </c>
      <c r="F379" s="237" t="s">
        <v>645</v>
      </c>
      <c r="G379" s="234"/>
      <c r="H379" s="238">
        <v>81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125</v>
      </c>
      <c r="AU379" s="244" t="s">
        <v>83</v>
      </c>
      <c r="AV379" s="13" t="s">
        <v>83</v>
      </c>
      <c r="AW379" s="13" t="s">
        <v>30</v>
      </c>
      <c r="AX379" s="13" t="s">
        <v>81</v>
      </c>
      <c r="AY379" s="244" t="s">
        <v>116</v>
      </c>
    </row>
    <row r="380" s="2" customFormat="1" ht="21.75" customHeight="1">
      <c r="A380" s="38"/>
      <c r="B380" s="39"/>
      <c r="C380" s="219" t="s">
        <v>646</v>
      </c>
      <c r="D380" s="219" t="s">
        <v>119</v>
      </c>
      <c r="E380" s="220" t="s">
        <v>647</v>
      </c>
      <c r="F380" s="221" t="s">
        <v>648</v>
      </c>
      <c r="G380" s="222" t="s">
        <v>292</v>
      </c>
      <c r="H380" s="223">
        <v>554.26800000000003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38</v>
      </c>
      <c r="O380" s="91"/>
      <c r="P380" s="229">
        <f>O380*H380</f>
        <v>0</v>
      </c>
      <c r="Q380" s="229">
        <v>0.002</v>
      </c>
      <c r="R380" s="229">
        <f>Q380*H380</f>
        <v>1.1085360000000002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196</v>
      </c>
      <c r="AT380" s="231" t="s">
        <v>119</v>
      </c>
      <c r="AU380" s="231" t="s">
        <v>83</v>
      </c>
      <c r="AY380" s="17" t="s">
        <v>116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81</v>
      </c>
      <c r="BK380" s="232">
        <f>ROUND(I380*H380,2)</f>
        <v>0</v>
      </c>
      <c r="BL380" s="17" t="s">
        <v>196</v>
      </c>
      <c r="BM380" s="231" t="s">
        <v>649</v>
      </c>
    </row>
    <row r="381" s="15" customFormat="1">
      <c r="A381" s="15"/>
      <c r="B381" s="270"/>
      <c r="C381" s="271"/>
      <c r="D381" s="235" t="s">
        <v>125</v>
      </c>
      <c r="E381" s="272" t="s">
        <v>1</v>
      </c>
      <c r="F381" s="273" t="s">
        <v>650</v>
      </c>
      <c r="G381" s="271"/>
      <c r="H381" s="272" t="s">
        <v>1</v>
      </c>
      <c r="I381" s="274"/>
      <c r="J381" s="271"/>
      <c r="K381" s="271"/>
      <c r="L381" s="275"/>
      <c r="M381" s="276"/>
      <c r="N381" s="277"/>
      <c r="O381" s="277"/>
      <c r="P381" s="277"/>
      <c r="Q381" s="277"/>
      <c r="R381" s="277"/>
      <c r="S381" s="277"/>
      <c r="T381" s="27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9" t="s">
        <v>125</v>
      </c>
      <c r="AU381" s="279" t="s">
        <v>83</v>
      </c>
      <c r="AV381" s="15" t="s">
        <v>81</v>
      </c>
      <c r="AW381" s="15" t="s">
        <v>30</v>
      </c>
      <c r="AX381" s="15" t="s">
        <v>73</v>
      </c>
      <c r="AY381" s="279" t="s">
        <v>116</v>
      </c>
    </row>
    <row r="382" s="13" customFormat="1">
      <c r="A382" s="13"/>
      <c r="B382" s="233"/>
      <c r="C382" s="234"/>
      <c r="D382" s="235" t="s">
        <v>125</v>
      </c>
      <c r="E382" s="236" t="s">
        <v>1</v>
      </c>
      <c r="F382" s="237" t="s">
        <v>622</v>
      </c>
      <c r="G382" s="234"/>
      <c r="H382" s="238">
        <v>18.719999999999999</v>
      </c>
      <c r="I382" s="239"/>
      <c r="J382" s="234"/>
      <c r="K382" s="234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125</v>
      </c>
      <c r="AU382" s="244" t="s">
        <v>83</v>
      </c>
      <c r="AV382" s="13" t="s">
        <v>83</v>
      </c>
      <c r="AW382" s="13" t="s">
        <v>30</v>
      </c>
      <c r="AX382" s="13" t="s">
        <v>73</v>
      </c>
      <c r="AY382" s="244" t="s">
        <v>116</v>
      </c>
    </row>
    <row r="383" s="13" customFormat="1">
      <c r="A383" s="13"/>
      <c r="B383" s="233"/>
      <c r="C383" s="234"/>
      <c r="D383" s="235" t="s">
        <v>125</v>
      </c>
      <c r="E383" s="236" t="s">
        <v>1</v>
      </c>
      <c r="F383" s="237" t="s">
        <v>623</v>
      </c>
      <c r="G383" s="234"/>
      <c r="H383" s="238">
        <v>175.548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125</v>
      </c>
      <c r="AU383" s="244" t="s">
        <v>83</v>
      </c>
      <c r="AV383" s="13" t="s">
        <v>83</v>
      </c>
      <c r="AW383" s="13" t="s">
        <v>30</v>
      </c>
      <c r="AX383" s="13" t="s">
        <v>73</v>
      </c>
      <c r="AY383" s="244" t="s">
        <v>116</v>
      </c>
    </row>
    <row r="384" s="13" customFormat="1">
      <c r="A384" s="13"/>
      <c r="B384" s="233"/>
      <c r="C384" s="234"/>
      <c r="D384" s="235" t="s">
        <v>125</v>
      </c>
      <c r="E384" s="236" t="s">
        <v>1</v>
      </c>
      <c r="F384" s="237" t="s">
        <v>624</v>
      </c>
      <c r="G384" s="234"/>
      <c r="H384" s="238">
        <v>360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125</v>
      </c>
      <c r="AU384" s="244" t="s">
        <v>83</v>
      </c>
      <c r="AV384" s="13" t="s">
        <v>83</v>
      </c>
      <c r="AW384" s="13" t="s">
        <v>30</v>
      </c>
      <c r="AX384" s="13" t="s">
        <v>73</v>
      </c>
      <c r="AY384" s="244" t="s">
        <v>116</v>
      </c>
    </row>
    <row r="385" s="14" customFormat="1">
      <c r="A385" s="14"/>
      <c r="B385" s="256"/>
      <c r="C385" s="257"/>
      <c r="D385" s="235" t="s">
        <v>125</v>
      </c>
      <c r="E385" s="258" t="s">
        <v>1</v>
      </c>
      <c r="F385" s="259" t="s">
        <v>207</v>
      </c>
      <c r="G385" s="257"/>
      <c r="H385" s="260">
        <v>554.26800000000003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6" t="s">
        <v>125</v>
      </c>
      <c r="AU385" s="266" t="s">
        <v>83</v>
      </c>
      <c r="AV385" s="14" t="s">
        <v>123</v>
      </c>
      <c r="AW385" s="14" t="s">
        <v>30</v>
      </c>
      <c r="AX385" s="14" t="s">
        <v>81</v>
      </c>
      <c r="AY385" s="266" t="s">
        <v>116</v>
      </c>
    </row>
    <row r="386" s="2" customFormat="1" ht="21.75" customHeight="1">
      <c r="A386" s="38"/>
      <c r="B386" s="39"/>
      <c r="C386" s="219" t="s">
        <v>651</v>
      </c>
      <c r="D386" s="219" t="s">
        <v>119</v>
      </c>
      <c r="E386" s="220" t="s">
        <v>652</v>
      </c>
      <c r="F386" s="221" t="s">
        <v>653</v>
      </c>
      <c r="G386" s="222" t="s">
        <v>203</v>
      </c>
      <c r="H386" s="223">
        <v>1.502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38</v>
      </c>
      <c r="O386" s="91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123</v>
      </c>
      <c r="AT386" s="231" t="s">
        <v>119</v>
      </c>
      <c r="AU386" s="231" t="s">
        <v>83</v>
      </c>
      <c r="AY386" s="17" t="s">
        <v>116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81</v>
      </c>
      <c r="BK386" s="232">
        <f>ROUND(I386*H386,2)</f>
        <v>0</v>
      </c>
      <c r="BL386" s="17" t="s">
        <v>123</v>
      </c>
      <c r="BM386" s="231" t="s">
        <v>654</v>
      </c>
    </row>
    <row r="387" s="12" customFormat="1" ht="25.92" customHeight="1">
      <c r="A387" s="12"/>
      <c r="B387" s="203"/>
      <c r="C387" s="204"/>
      <c r="D387" s="205" t="s">
        <v>72</v>
      </c>
      <c r="E387" s="206" t="s">
        <v>156</v>
      </c>
      <c r="F387" s="206" t="s">
        <v>655</v>
      </c>
      <c r="G387" s="204"/>
      <c r="H387" s="204"/>
      <c r="I387" s="207"/>
      <c r="J387" s="208">
        <f>BK387</f>
        <v>0</v>
      </c>
      <c r="K387" s="204"/>
      <c r="L387" s="209"/>
      <c r="M387" s="210"/>
      <c r="N387" s="211"/>
      <c r="O387" s="211"/>
      <c r="P387" s="212">
        <f>P388</f>
        <v>0</v>
      </c>
      <c r="Q387" s="211"/>
      <c r="R387" s="212">
        <f>R388</f>
        <v>0.00088000000000000014</v>
      </c>
      <c r="S387" s="211"/>
      <c r="T387" s="213">
        <f>T388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4" t="s">
        <v>132</v>
      </c>
      <c r="AT387" s="215" t="s">
        <v>72</v>
      </c>
      <c r="AU387" s="215" t="s">
        <v>73</v>
      </c>
      <c r="AY387" s="214" t="s">
        <v>116</v>
      </c>
      <c r="BK387" s="216">
        <f>BK388</f>
        <v>0</v>
      </c>
    </row>
    <row r="388" s="12" customFormat="1" ht="22.8" customHeight="1">
      <c r="A388" s="12"/>
      <c r="B388" s="203"/>
      <c r="C388" s="204"/>
      <c r="D388" s="205" t="s">
        <v>72</v>
      </c>
      <c r="E388" s="217" t="s">
        <v>656</v>
      </c>
      <c r="F388" s="217" t="s">
        <v>657</v>
      </c>
      <c r="G388" s="204"/>
      <c r="H388" s="204"/>
      <c r="I388" s="207"/>
      <c r="J388" s="218">
        <f>BK388</f>
        <v>0</v>
      </c>
      <c r="K388" s="204"/>
      <c r="L388" s="209"/>
      <c r="M388" s="210"/>
      <c r="N388" s="211"/>
      <c r="O388" s="211"/>
      <c r="P388" s="212">
        <f>SUM(P389:P390)</f>
        <v>0</v>
      </c>
      <c r="Q388" s="211"/>
      <c r="R388" s="212">
        <f>SUM(R389:R390)</f>
        <v>0.00088000000000000014</v>
      </c>
      <c r="S388" s="211"/>
      <c r="T388" s="213">
        <f>SUM(T389:T390)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4" t="s">
        <v>132</v>
      </c>
      <c r="AT388" s="215" t="s">
        <v>72</v>
      </c>
      <c r="AU388" s="215" t="s">
        <v>81</v>
      </c>
      <c r="AY388" s="214" t="s">
        <v>116</v>
      </c>
      <c r="BK388" s="216">
        <f>SUM(BK389:BK390)</f>
        <v>0</v>
      </c>
    </row>
    <row r="389" s="2" customFormat="1" ht="21.75" customHeight="1">
      <c r="A389" s="38"/>
      <c r="B389" s="39"/>
      <c r="C389" s="219" t="s">
        <v>658</v>
      </c>
      <c r="D389" s="219" t="s">
        <v>119</v>
      </c>
      <c r="E389" s="220" t="s">
        <v>659</v>
      </c>
      <c r="F389" s="221" t="s">
        <v>660</v>
      </c>
      <c r="G389" s="222" t="s">
        <v>122</v>
      </c>
      <c r="H389" s="223">
        <v>0.10000000000000001</v>
      </c>
      <c r="I389" s="224"/>
      <c r="J389" s="225">
        <f>ROUND(I389*H389,2)</f>
        <v>0</v>
      </c>
      <c r="K389" s="226"/>
      <c r="L389" s="44"/>
      <c r="M389" s="227" t="s">
        <v>1</v>
      </c>
      <c r="N389" s="228" t="s">
        <v>38</v>
      </c>
      <c r="O389" s="91"/>
      <c r="P389" s="229">
        <f>O389*H389</f>
        <v>0</v>
      </c>
      <c r="Q389" s="229">
        <v>0.0088000000000000005</v>
      </c>
      <c r="R389" s="229">
        <f>Q389*H389</f>
        <v>0.00088000000000000014</v>
      </c>
      <c r="S389" s="229">
        <v>0</v>
      </c>
      <c r="T389" s="23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572</v>
      </c>
      <c r="AT389" s="231" t="s">
        <v>119</v>
      </c>
      <c r="AU389" s="231" t="s">
        <v>83</v>
      </c>
      <c r="AY389" s="17" t="s">
        <v>116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7" t="s">
        <v>81</v>
      </c>
      <c r="BK389" s="232">
        <f>ROUND(I389*H389,2)</f>
        <v>0</v>
      </c>
      <c r="BL389" s="17" t="s">
        <v>572</v>
      </c>
      <c r="BM389" s="231" t="s">
        <v>661</v>
      </c>
    </row>
    <row r="390" s="13" customFormat="1">
      <c r="A390" s="13"/>
      <c r="B390" s="233"/>
      <c r="C390" s="234"/>
      <c r="D390" s="235" t="s">
        <v>125</v>
      </c>
      <c r="E390" s="236" t="s">
        <v>1</v>
      </c>
      <c r="F390" s="237" t="s">
        <v>662</v>
      </c>
      <c r="G390" s="234"/>
      <c r="H390" s="238">
        <v>0.10000000000000001</v>
      </c>
      <c r="I390" s="239"/>
      <c r="J390" s="234"/>
      <c r="K390" s="234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125</v>
      </c>
      <c r="AU390" s="244" t="s">
        <v>83</v>
      </c>
      <c r="AV390" s="13" t="s">
        <v>83</v>
      </c>
      <c r="AW390" s="13" t="s">
        <v>30</v>
      </c>
      <c r="AX390" s="13" t="s">
        <v>81</v>
      </c>
      <c r="AY390" s="244" t="s">
        <v>116</v>
      </c>
    </row>
    <row r="391" s="12" customFormat="1" ht="25.92" customHeight="1">
      <c r="A391" s="12"/>
      <c r="B391" s="203"/>
      <c r="C391" s="204"/>
      <c r="D391" s="205" t="s">
        <v>72</v>
      </c>
      <c r="E391" s="206" t="s">
        <v>217</v>
      </c>
      <c r="F391" s="206" t="s">
        <v>218</v>
      </c>
      <c r="G391" s="204"/>
      <c r="H391" s="204"/>
      <c r="I391" s="207"/>
      <c r="J391" s="208">
        <f>BK391</f>
        <v>0</v>
      </c>
      <c r="K391" s="204"/>
      <c r="L391" s="209"/>
      <c r="M391" s="210"/>
      <c r="N391" s="211"/>
      <c r="O391" s="211"/>
      <c r="P391" s="212">
        <f>P392</f>
        <v>0</v>
      </c>
      <c r="Q391" s="211"/>
      <c r="R391" s="212">
        <f>R392</f>
        <v>0</v>
      </c>
      <c r="S391" s="211"/>
      <c r="T391" s="213">
        <f>T392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123</v>
      </c>
      <c r="AT391" s="215" t="s">
        <v>72</v>
      </c>
      <c r="AU391" s="215" t="s">
        <v>73</v>
      </c>
      <c r="AY391" s="214" t="s">
        <v>116</v>
      </c>
      <c r="BK391" s="216">
        <f>BK392</f>
        <v>0</v>
      </c>
    </row>
    <row r="392" s="12" customFormat="1" ht="22.8" customHeight="1">
      <c r="A392" s="12"/>
      <c r="B392" s="203"/>
      <c r="C392" s="204"/>
      <c r="D392" s="205" t="s">
        <v>72</v>
      </c>
      <c r="E392" s="217" t="s">
        <v>663</v>
      </c>
      <c r="F392" s="217" t="s">
        <v>664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SUM(P393:P394)</f>
        <v>0</v>
      </c>
      <c r="Q392" s="211"/>
      <c r="R392" s="212">
        <f>SUM(R393:R394)</f>
        <v>0</v>
      </c>
      <c r="S392" s="211"/>
      <c r="T392" s="213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123</v>
      </c>
      <c r="AT392" s="215" t="s">
        <v>72</v>
      </c>
      <c r="AU392" s="215" t="s">
        <v>81</v>
      </c>
      <c r="AY392" s="214" t="s">
        <v>116</v>
      </c>
      <c r="BK392" s="216">
        <f>SUM(BK393:BK394)</f>
        <v>0</v>
      </c>
    </row>
    <row r="393" s="2" customFormat="1" ht="21.75" customHeight="1">
      <c r="A393" s="38"/>
      <c r="B393" s="39"/>
      <c r="C393" s="219" t="s">
        <v>665</v>
      </c>
      <c r="D393" s="219" t="s">
        <v>119</v>
      </c>
      <c r="E393" s="220" t="s">
        <v>666</v>
      </c>
      <c r="F393" s="221" t="s">
        <v>667</v>
      </c>
      <c r="G393" s="222" t="s">
        <v>668</v>
      </c>
      <c r="H393" s="223">
        <v>1</v>
      </c>
      <c r="I393" s="224"/>
      <c r="J393" s="225">
        <f>ROUND(I393*H393,2)</f>
        <v>0</v>
      </c>
      <c r="K393" s="226"/>
      <c r="L393" s="44"/>
      <c r="M393" s="227" t="s">
        <v>1</v>
      </c>
      <c r="N393" s="228" t="s">
        <v>38</v>
      </c>
      <c r="O393" s="91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227</v>
      </c>
      <c r="AT393" s="231" t="s">
        <v>119</v>
      </c>
      <c r="AU393" s="231" t="s">
        <v>83</v>
      </c>
      <c r="AY393" s="17" t="s">
        <v>116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7" t="s">
        <v>81</v>
      </c>
      <c r="BK393" s="232">
        <f>ROUND(I393*H393,2)</f>
        <v>0</v>
      </c>
      <c r="BL393" s="17" t="s">
        <v>227</v>
      </c>
      <c r="BM393" s="231" t="s">
        <v>669</v>
      </c>
    </row>
    <row r="394" s="13" customFormat="1">
      <c r="A394" s="13"/>
      <c r="B394" s="233"/>
      <c r="C394" s="234"/>
      <c r="D394" s="235" t="s">
        <v>125</v>
      </c>
      <c r="E394" s="236" t="s">
        <v>1</v>
      </c>
      <c r="F394" s="237" t="s">
        <v>670</v>
      </c>
      <c r="G394" s="234"/>
      <c r="H394" s="238">
        <v>1</v>
      </c>
      <c r="I394" s="239"/>
      <c r="J394" s="234"/>
      <c r="K394" s="234"/>
      <c r="L394" s="240"/>
      <c r="M394" s="267"/>
      <c r="N394" s="268"/>
      <c r="O394" s="268"/>
      <c r="P394" s="268"/>
      <c r="Q394" s="268"/>
      <c r="R394" s="268"/>
      <c r="S394" s="268"/>
      <c r="T394" s="26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125</v>
      </c>
      <c r="AU394" s="244" t="s">
        <v>83</v>
      </c>
      <c r="AV394" s="13" t="s">
        <v>83</v>
      </c>
      <c r="AW394" s="13" t="s">
        <v>30</v>
      </c>
      <c r="AX394" s="13" t="s">
        <v>81</v>
      </c>
      <c r="AY394" s="244" t="s">
        <v>116</v>
      </c>
    </row>
    <row r="395" s="2" customFormat="1" ht="6.96" customHeight="1">
      <c r="A395" s="38"/>
      <c r="B395" s="66"/>
      <c r="C395" s="67"/>
      <c r="D395" s="67"/>
      <c r="E395" s="67"/>
      <c r="F395" s="67"/>
      <c r="G395" s="67"/>
      <c r="H395" s="67"/>
      <c r="I395" s="67"/>
      <c r="J395" s="67"/>
      <c r="K395" s="67"/>
      <c r="L395" s="44"/>
      <c r="M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</row>
  </sheetData>
  <sheetProtection sheet="1" autoFilter="0" formatColumns="0" formatRows="0" objects="1" scenarios="1" spinCount="100000" saltValue="G3JPvqWn8wvc0/GHlvjFcgvy6jm8E7fV+lk7fdSeq+nSEiIjVoxJapci4I2zLsm3rN8FQZq0B5z4p25aXpJg4Q==" hashValue="Z/Ya9PEFzZw8iLHodHKnv9ifjonAwpJ1nWXL8GJPyTLnR6+TYMOu/FQPA5+62CxAVxx4vhY4PuggorOya57+kw==" algorithmName="SHA-512" password="CC35"/>
  <autoFilter ref="C131:K394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63,571 Veselí nad Lužnicí - Jihlava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ROUND((SUM(BE122:BE143)),  2)</f>
        <v>0</v>
      </c>
      <c r="G33" s="38"/>
      <c r="H33" s="38"/>
      <c r="I33" s="155">
        <v>0.20999999999999999</v>
      </c>
      <c r="J33" s="154">
        <f>ROUND(((SUM(BE122:BE143))*I33),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ROUND((SUM(BF122:BF143)),  2)</f>
        <v>0</v>
      </c>
      <c r="G34" s="38"/>
      <c r="H34" s="38"/>
      <c r="I34" s="155">
        <v>0.14999999999999999</v>
      </c>
      <c r="J34" s="154">
        <f>ROUND(((SUM(BF122:BF143))*I34),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ROUND((SUM(BG122:BG143)),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ROUND((SUM(BH122:BH143)),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ROUND((SUM(BI122:BI143)),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mostu v km 63,571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hidden="1" s="9" customFormat="1" ht="24.96" customHeight="1">
      <c r="A97" s="9"/>
      <c r="B97" s="179"/>
      <c r="C97" s="180"/>
      <c r="D97" s="181" t="s">
        <v>671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672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673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674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675</v>
      </c>
      <c r="E101" s="188"/>
      <c r="F101" s="188"/>
      <c r="G101" s="188"/>
      <c r="H101" s="188"/>
      <c r="I101" s="188"/>
      <c r="J101" s="189">
        <f>J138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676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Oprava mostu v km 63,571 Veselí nad Lužnicí - Jihlava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4. 6. 2020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102</v>
      </c>
      <c r="D121" s="194" t="s">
        <v>58</v>
      </c>
      <c r="E121" s="194" t="s">
        <v>54</v>
      </c>
      <c r="F121" s="194" t="s">
        <v>55</v>
      </c>
      <c r="G121" s="194" t="s">
        <v>103</v>
      </c>
      <c r="H121" s="194" t="s">
        <v>104</v>
      </c>
      <c r="I121" s="194" t="s">
        <v>105</v>
      </c>
      <c r="J121" s="195" t="s">
        <v>95</v>
      </c>
      <c r="K121" s="196" t="s">
        <v>106</v>
      </c>
      <c r="L121" s="197"/>
      <c r="M121" s="100" t="s">
        <v>1</v>
      </c>
      <c r="N121" s="101" t="s">
        <v>37</v>
      </c>
      <c r="O121" s="101" t="s">
        <v>107</v>
      </c>
      <c r="P121" s="101" t="s">
        <v>108</v>
      </c>
      <c r="Q121" s="101" t="s">
        <v>109</v>
      </c>
      <c r="R121" s="101" t="s">
        <v>110</v>
      </c>
      <c r="S121" s="101" t="s">
        <v>111</v>
      </c>
      <c r="T121" s="102" t="s">
        <v>112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113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97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87</v>
      </c>
      <c r="F123" s="206" t="s">
        <v>88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P124+P128+P134+P138+P140</f>
        <v>0</v>
      </c>
      <c r="Q123" s="211"/>
      <c r="R123" s="212">
        <f>R124+R128+R134+R138+R140</f>
        <v>0</v>
      </c>
      <c r="S123" s="211"/>
      <c r="T123" s="213">
        <f>T124+T128+T134+T138+T140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117</v>
      </c>
      <c r="AT123" s="215" t="s">
        <v>72</v>
      </c>
      <c r="AU123" s="215" t="s">
        <v>73</v>
      </c>
      <c r="AY123" s="214" t="s">
        <v>116</v>
      </c>
      <c r="BK123" s="216">
        <f>BK124+BK128+BK134+BK138+BK140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677</v>
      </c>
      <c r="F124" s="217" t="s">
        <v>678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117</v>
      </c>
      <c r="AT124" s="215" t="s">
        <v>72</v>
      </c>
      <c r="AU124" s="215" t="s">
        <v>81</v>
      </c>
      <c r="AY124" s="214" t="s">
        <v>116</v>
      </c>
      <c r="BK124" s="216">
        <f>SUM(BK125:BK127)</f>
        <v>0</v>
      </c>
    </row>
    <row r="125" s="2" customFormat="1" ht="16.5" customHeight="1">
      <c r="A125" s="38"/>
      <c r="B125" s="39"/>
      <c r="C125" s="219" t="s">
        <v>81</v>
      </c>
      <c r="D125" s="219" t="s">
        <v>119</v>
      </c>
      <c r="E125" s="220" t="s">
        <v>679</v>
      </c>
      <c r="F125" s="221" t="s">
        <v>680</v>
      </c>
      <c r="G125" s="222" t="s">
        <v>668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38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681</v>
      </c>
      <c r="AT125" s="231" t="s">
        <v>119</v>
      </c>
      <c r="AU125" s="231" t="s">
        <v>83</v>
      </c>
      <c r="AY125" s="17" t="s">
        <v>116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681</v>
      </c>
      <c r="BM125" s="231" t="s">
        <v>682</v>
      </c>
    </row>
    <row r="126" s="13" customFormat="1">
      <c r="A126" s="13"/>
      <c r="B126" s="233"/>
      <c r="C126" s="234"/>
      <c r="D126" s="235" t="s">
        <v>125</v>
      </c>
      <c r="E126" s="236" t="s">
        <v>1</v>
      </c>
      <c r="F126" s="237" t="s">
        <v>683</v>
      </c>
      <c r="G126" s="234"/>
      <c r="H126" s="238">
        <v>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125</v>
      </c>
      <c r="AU126" s="244" t="s">
        <v>83</v>
      </c>
      <c r="AV126" s="13" t="s">
        <v>83</v>
      </c>
      <c r="AW126" s="13" t="s">
        <v>30</v>
      </c>
      <c r="AX126" s="13" t="s">
        <v>81</v>
      </c>
      <c r="AY126" s="244" t="s">
        <v>116</v>
      </c>
    </row>
    <row r="127" s="2" customFormat="1" ht="16.5" customHeight="1">
      <c r="A127" s="38"/>
      <c r="B127" s="39"/>
      <c r="C127" s="219" t="s">
        <v>83</v>
      </c>
      <c r="D127" s="219" t="s">
        <v>119</v>
      </c>
      <c r="E127" s="220" t="s">
        <v>684</v>
      </c>
      <c r="F127" s="221" t="s">
        <v>685</v>
      </c>
      <c r="G127" s="222" t="s">
        <v>668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38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681</v>
      </c>
      <c r="AT127" s="231" t="s">
        <v>119</v>
      </c>
      <c r="AU127" s="231" t="s">
        <v>83</v>
      </c>
      <c r="AY127" s="17" t="s">
        <v>116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681</v>
      </c>
      <c r="BM127" s="231" t="s">
        <v>686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687</v>
      </c>
      <c r="F128" s="217" t="s">
        <v>688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SUM(P129:P133)</f>
        <v>0</v>
      </c>
      <c r="Q128" s="211"/>
      <c r="R128" s="212">
        <f>SUM(R129:R133)</f>
        <v>0</v>
      </c>
      <c r="S128" s="211"/>
      <c r="T128" s="21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117</v>
      </c>
      <c r="AT128" s="215" t="s">
        <v>72</v>
      </c>
      <c r="AU128" s="215" t="s">
        <v>81</v>
      </c>
      <c r="AY128" s="214" t="s">
        <v>116</v>
      </c>
      <c r="BK128" s="216">
        <f>SUM(BK129:BK133)</f>
        <v>0</v>
      </c>
    </row>
    <row r="129" s="2" customFormat="1" ht="16.5" customHeight="1">
      <c r="A129" s="38"/>
      <c r="B129" s="39"/>
      <c r="C129" s="219" t="s">
        <v>132</v>
      </c>
      <c r="D129" s="219" t="s">
        <v>119</v>
      </c>
      <c r="E129" s="220" t="s">
        <v>689</v>
      </c>
      <c r="F129" s="221" t="s">
        <v>688</v>
      </c>
      <c r="G129" s="222" t="s">
        <v>668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681</v>
      </c>
      <c r="AT129" s="231" t="s">
        <v>119</v>
      </c>
      <c r="AU129" s="231" t="s">
        <v>83</v>
      </c>
      <c r="AY129" s="17" t="s">
        <v>116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81</v>
      </c>
      <c r="BK129" s="232">
        <f>ROUND(I129*H129,2)</f>
        <v>0</v>
      </c>
      <c r="BL129" s="17" t="s">
        <v>681</v>
      </c>
      <c r="BM129" s="231" t="s">
        <v>690</v>
      </c>
    </row>
    <row r="130" s="2" customFormat="1" ht="16.5" customHeight="1">
      <c r="A130" s="38"/>
      <c r="B130" s="39"/>
      <c r="C130" s="219" t="s">
        <v>123</v>
      </c>
      <c r="D130" s="219" t="s">
        <v>119</v>
      </c>
      <c r="E130" s="220" t="s">
        <v>691</v>
      </c>
      <c r="F130" s="221" t="s">
        <v>692</v>
      </c>
      <c r="G130" s="222" t="s">
        <v>668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681</v>
      </c>
      <c r="AT130" s="231" t="s">
        <v>119</v>
      </c>
      <c r="AU130" s="231" t="s">
        <v>83</v>
      </c>
      <c r="AY130" s="17" t="s">
        <v>116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681</v>
      </c>
      <c r="BM130" s="231" t="s">
        <v>693</v>
      </c>
    </row>
    <row r="131" s="13" customFormat="1">
      <c r="A131" s="13"/>
      <c r="B131" s="233"/>
      <c r="C131" s="234"/>
      <c r="D131" s="235" t="s">
        <v>125</v>
      </c>
      <c r="E131" s="236" t="s">
        <v>1</v>
      </c>
      <c r="F131" s="237" t="s">
        <v>694</v>
      </c>
      <c r="G131" s="234"/>
      <c r="H131" s="238">
        <v>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125</v>
      </c>
      <c r="AU131" s="244" t="s">
        <v>83</v>
      </c>
      <c r="AV131" s="13" t="s">
        <v>83</v>
      </c>
      <c r="AW131" s="13" t="s">
        <v>30</v>
      </c>
      <c r="AX131" s="13" t="s">
        <v>81</v>
      </c>
      <c r="AY131" s="244" t="s">
        <v>116</v>
      </c>
    </row>
    <row r="132" s="2" customFormat="1" ht="16.5" customHeight="1">
      <c r="A132" s="38"/>
      <c r="B132" s="39"/>
      <c r="C132" s="219" t="s">
        <v>117</v>
      </c>
      <c r="D132" s="219" t="s">
        <v>119</v>
      </c>
      <c r="E132" s="220" t="s">
        <v>695</v>
      </c>
      <c r="F132" s="221" t="s">
        <v>696</v>
      </c>
      <c r="G132" s="222" t="s">
        <v>668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681</v>
      </c>
      <c r="AT132" s="231" t="s">
        <v>119</v>
      </c>
      <c r="AU132" s="231" t="s">
        <v>83</v>
      </c>
      <c r="AY132" s="17" t="s">
        <v>116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681</v>
      </c>
      <c r="BM132" s="231" t="s">
        <v>697</v>
      </c>
    </row>
    <row r="133" s="2" customFormat="1" ht="16.5" customHeight="1">
      <c r="A133" s="38"/>
      <c r="B133" s="39"/>
      <c r="C133" s="219" t="s">
        <v>145</v>
      </c>
      <c r="D133" s="219" t="s">
        <v>119</v>
      </c>
      <c r="E133" s="220" t="s">
        <v>698</v>
      </c>
      <c r="F133" s="221" t="s">
        <v>699</v>
      </c>
      <c r="G133" s="222" t="s">
        <v>668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681</v>
      </c>
      <c r="AT133" s="231" t="s">
        <v>119</v>
      </c>
      <c r="AU133" s="231" t="s">
        <v>83</v>
      </c>
      <c r="AY133" s="17" t="s">
        <v>116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681</v>
      </c>
      <c r="BM133" s="231" t="s">
        <v>700</v>
      </c>
    </row>
    <row r="134" s="12" customFormat="1" ht="22.8" customHeight="1">
      <c r="A134" s="12"/>
      <c r="B134" s="203"/>
      <c r="C134" s="204"/>
      <c r="D134" s="205" t="s">
        <v>72</v>
      </c>
      <c r="E134" s="217" t="s">
        <v>701</v>
      </c>
      <c r="F134" s="217" t="s">
        <v>702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SUM(P135:P137)</f>
        <v>0</v>
      </c>
      <c r="Q134" s="211"/>
      <c r="R134" s="212">
        <f>SUM(R135:R137)</f>
        <v>0</v>
      </c>
      <c r="S134" s="211"/>
      <c r="T134" s="213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117</v>
      </c>
      <c r="AT134" s="215" t="s">
        <v>72</v>
      </c>
      <c r="AU134" s="215" t="s">
        <v>81</v>
      </c>
      <c r="AY134" s="214" t="s">
        <v>116</v>
      </c>
      <c r="BK134" s="216">
        <f>SUM(BK135:BK137)</f>
        <v>0</v>
      </c>
    </row>
    <row r="135" s="2" customFormat="1" ht="16.5" customHeight="1">
      <c r="A135" s="38"/>
      <c r="B135" s="39"/>
      <c r="C135" s="219" t="s">
        <v>150</v>
      </c>
      <c r="D135" s="219" t="s">
        <v>119</v>
      </c>
      <c r="E135" s="220" t="s">
        <v>703</v>
      </c>
      <c r="F135" s="221" t="s">
        <v>704</v>
      </c>
      <c r="G135" s="222" t="s">
        <v>705</v>
      </c>
      <c r="H135" s="223">
        <v>12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681</v>
      </c>
      <c r="AT135" s="231" t="s">
        <v>119</v>
      </c>
      <c r="AU135" s="231" t="s">
        <v>83</v>
      </c>
      <c r="AY135" s="17" t="s">
        <v>116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681</v>
      </c>
      <c r="BM135" s="231" t="s">
        <v>706</v>
      </c>
    </row>
    <row r="136" s="2" customFormat="1" ht="16.5" customHeight="1">
      <c r="A136" s="38"/>
      <c r="B136" s="39"/>
      <c r="C136" s="219" t="s">
        <v>155</v>
      </c>
      <c r="D136" s="219" t="s">
        <v>119</v>
      </c>
      <c r="E136" s="220" t="s">
        <v>707</v>
      </c>
      <c r="F136" s="221" t="s">
        <v>708</v>
      </c>
      <c r="G136" s="222" t="s">
        <v>668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681</v>
      </c>
      <c r="AT136" s="231" t="s">
        <v>119</v>
      </c>
      <c r="AU136" s="231" t="s">
        <v>83</v>
      </c>
      <c r="AY136" s="17" t="s">
        <v>116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681</v>
      </c>
      <c r="BM136" s="231" t="s">
        <v>709</v>
      </c>
    </row>
    <row r="137" s="2" customFormat="1" ht="16.5" customHeight="1">
      <c r="A137" s="38"/>
      <c r="B137" s="39"/>
      <c r="C137" s="219" t="s">
        <v>162</v>
      </c>
      <c r="D137" s="219" t="s">
        <v>119</v>
      </c>
      <c r="E137" s="220" t="s">
        <v>710</v>
      </c>
      <c r="F137" s="221" t="s">
        <v>711</v>
      </c>
      <c r="G137" s="222" t="s">
        <v>668</v>
      </c>
      <c r="H137" s="223">
        <v>3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681</v>
      </c>
      <c r="AT137" s="231" t="s">
        <v>119</v>
      </c>
      <c r="AU137" s="231" t="s">
        <v>83</v>
      </c>
      <c r="AY137" s="17" t="s">
        <v>116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681</v>
      </c>
      <c r="BM137" s="231" t="s">
        <v>712</v>
      </c>
    </row>
    <row r="138" s="12" customFormat="1" ht="22.8" customHeight="1">
      <c r="A138" s="12"/>
      <c r="B138" s="203"/>
      <c r="C138" s="204"/>
      <c r="D138" s="205" t="s">
        <v>72</v>
      </c>
      <c r="E138" s="217" t="s">
        <v>713</v>
      </c>
      <c r="F138" s="217" t="s">
        <v>714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117</v>
      </c>
      <c r="AT138" s="215" t="s">
        <v>72</v>
      </c>
      <c r="AU138" s="215" t="s">
        <v>81</v>
      </c>
      <c r="AY138" s="214" t="s">
        <v>116</v>
      </c>
      <c r="BK138" s="216">
        <f>BK139</f>
        <v>0</v>
      </c>
    </row>
    <row r="139" s="2" customFormat="1" ht="16.5" customHeight="1">
      <c r="A139" s="38"/>
      <c r="B139" s="39"/>
      <c r="C139" s="219" t="s">
        <v>167</v>
      </c>
      <c r="D139" s="219" t="s">
        <v>119</v>
      </c>
      <c r="E139" s="220" t="s">
        <v>715</v>
      </c>
      <c r="F139" s="221" t="s">
        <v>716</v>
      </c>
      <c r="G139" s="222" t="s">
        <v>668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681</v>
      </c>
      <c r="AT139" s="231" t="s">
        <v>119</v>
      </c>
      <c r="AU139" s="231" t="s">
        <v>83</v>
      </c>
      <c r="AY139" s="17" t="s">
        <v>116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681</v>
      </c>
      <c r="BM139" s="231" t="s">
        <v>717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718</v>
      </c>
      <c r="F140" s="217" t="s">
        <v>719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117</v>
      </c>
      <c r="AT140" s="215" t="s">
        <v>72</v>
      </c>
      <c r="AU140" s="215" t="s">
        <v>81</v>
      </c>
      <c r="AY140" s="214" t="s">
        <v>116</v>
      </c>
      <c r="BK140" s="216">
        <f>SUM(BK141:BK143)</f>
        <v>0</v>
      </c>
    </row>
    <row r="141" s="2" customFormat="1" ht="16.5" customHeight="1">
      <c r="A141" s="38"/>
      <c r="B141" s="39"/>
      <c r="C141" s="219" t="s">
        <v>172</v>
      </c>
      <c r="D141" s="219" t="s">
        <v>119</v>
      </c>
      <c r="E141" s="220" t="s">
        <v>720</v>
      </c>
      <c r="F141" s="221" t="s">
        <v>721</v>
      </c>
      <c r="G141" s="222" t="s">
        <v>668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681</v>
      </c>
      <c r="AT141" s="231" t="s">
        <v>119</v>
      </c>
      <c r="AU141" s="231" t="s">
        <v>83</v>
      </c>
      <c r="AY141" s="17" t="s">
        <v>116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681</v>
      </c>
      <c r="BM141" s="231" t="s">
        <v>722</v>
      </c>
    </row>
    <row r="142" s="13" customFormat="1">
      <c r="A142" s="13"/>
      <c r="B142" s="233"/>
      <c r="C142" s="234"/>
      <c r="D142" s="235" t="s">
        <v>125</v>
      </c>
      <c r="E142" s="236" t="s">
        <v>1</v>
      </c>
      <c r="F142" s="237" t="s">
        <v>723</v>
      </c>
      <c r="G142" s="234"/>
      <c r="H142" s="238">
        <v>1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125</v>
      </c>
      <c r="AU142" s="244" t="s">
        <v>83</v>
      </c>
      <c r="AV142" s="13" t="s">
        <v>83</v>
      </c>
      <c r="AW142" s="13" t="s">
        <v>30</v>
      </c>
      <c r="AX142" s="13" t="s">
        <v>81</v>
      </c>
      <c r="AY142" s="244" t="s">
        <v>116</v>
      </c>
    </row>
    <row r="143" s="2" customFormat="1" ht="16.5" customHeight="1">
      <c r="A143" s="38"/>
      <c r="B143" s="39"/>
      <c r="C143" s="219" t="s">
        <v>177</v>
      </c>
      <c r="D143" s="219" t="s">
        <v>119</v>
      </c>
      <c r="E143" s="220" t="s">
        <v>724</v>
      </c>
      <c r="F143" s="221" t="s">
        <v>725</v>
      </c>
      <c r="G143" s="222" t="s">
        <v>668</v>
      </c>
      <c r="H143" s="223">
        <v>1</v>
      </c>
      <c r="I143" s="224"/>
      <c r="J143" s="225">
        <f>ROUND(I143*H143,2)</f>
        <v>0</v>
      </c>
      <c r="K143" s="226"/>
      <c r="L143" s="44"/>
      <c r="M143" s="280" t="s">
        <v>1</v>
      </c>
      <c r="N143" s="281" t="s">
        <v>38</v>
      </c>
      <c r="O143" s="282"/>
      <c r="P143" s="283">
        <f>O143*H143</f>
        <v>0</v>
      </c>
      <c r="Q143" s="283">
        <v>0</v>
      </c>
      <c r="R143" s="283">
        <f>Q143*H143</f>
        <v>0</v>
      </c>
      <c r="S143" s="283">
        <v>0</v>
      </c>
      <c r="T143" s="2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681</v>
      </c>
      <c r="AT143" s="231" t="s">
        <v>119</v>
      </c>
      <c r="AU143" s="231" t="s">
        <v>83</v>
      </c>
      <c r="AY143" s="17" t="s">
        <v>116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681</v>
      </c>
      <c r="BM143" s="231" t="s">
        <v>726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dU0GoEic7QbNTrBnV2QJQ7irQRnhEzpd39cZQKfemnZ1frQUn6mrwPtj/gWu2i7/b1oyjvBEfapUvHsod6hNgw==" hashValue="nqg1AZ1rjwN2X9ToSq45GNyu6HNX6citODyOmwp82x1j8jYUgyN3JapkE3cmdFiAJsNzcDXgNyO1gl9huh7Vig==" algorithmName="SHA-512" password="CC35"/>
  <autoFilter ref="C121:K1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2021-02-10T11:09:49Z</dcterms:created>
  <dcterms:modified xsi:type="dcterms:W3CDTF">2021-02-10T11:09:54Z</dcterms:modified>
</cp:coreProperties>
</file>