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49aP51, P55, P64 a P65, P67\"/>
    </mc:Choice>
  </mc:AlternateContent>
  <bookViews>
    <workbookView xWindow="0" yWindow="0"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P+R'!$A$2:$E$14</definedName>
    <definedName name="_xlnm.Print_Area" localSheetId="2">'SO 98-98'!$B$1:$L$36</definedName>
  </definedNames>
  <calcPr calcId="162913"/>
</workbook>
</file>

<file path=xl/calcChain.xml><?xml version="1.0" encoding="utf-8"?>
<calcChain xmlns="http://schemas.openxmlformats.org/spreadsheetml/2006/main">
  <c r="F38" i="2" l="1"/>
  <c r="F56" i="2"/>
  <c r="F74" i="2"/>
  <c r="F11" i="2"/>
  <c r="F47" i="2"/>
  <c r="F29"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P13" i="5" s="1"/>
  <c r="R8" i="5"/>
  <c r="P8" i="5"/>
  <c r="P9" i="5"/>
  <c r="R7" i="5"/>
  <c r="R13" i="5" s="1"/>
  <c r="R9" i="5"/>
  <c r="P15" i="2"/>
  <c r="Q15" i="2"/>
  <c r="H8" i="5"/>
  <c r="Q24" i="2"/>
  <c r="P24" i="2"/>
  <c r="N3" i="5"/>
  <c r="N10" i="5" s="1"/>
  <c r="M10" i="5" l="1"/>
  <c r="T10" i="5" s="1"/>
  <c r="N7" i="5"/>
  <c r="N13" i="5" s="1"/>
  <c r="N9" i="5"/>
  <c r="N8" i="5"/>
  <c r="M8" i="5" s="1"/>
  <c r="T8" i="5" s="1"/>
  <c r="M9" i="5" l="1"/>
  <c r="T9" i="5" s="1"/>
  <c r="M7" i="5"/>
  <c r="M13" i="5" s="1"/>
  <c r="T7" i="5" l="1"/>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<sst xmlns="http://schemas.openxmlformats.org/spreadsheetml/2006/main" count="758" uniqueCount="249">
  <si>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</si>
  <si>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</si>
  <si>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</si>
  <si>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</si>
  <si>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</si>
  <si>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</si>
  <si>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</si>
  <si>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</si>
  <si>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</si>
  <si>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</si>
  <si>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</si>
  <si>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</si>
  <si>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</si>
  <si>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</si>
  <si>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</si>
  <si>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</si>
  <si>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</si>
  <si>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</si>
  <si>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</si>
  <si>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</si>
  <si>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</si>
  <si>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</si>
  <si>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</si>
  <si>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</si>
  <si>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</si>
  <si>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</si>
  <si>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</si>
  <si>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</si>
  <si>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</si>
  <si>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</si>
  <si>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</si>
  <si>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</si>
  <si>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</si>
  <si>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</si>
  <si>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</si>
  <si>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</si>
  <si>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</si>
  <si>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</si>
  <si>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</si>
  <si>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</si>
  <si>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</si>
  <si>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</si>
  <si>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</si>
  <si>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</si>
  <si>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</si>
  <si>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</si>
  <si>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</si>
  <si>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</si>
  <si>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</si>
  <si>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</si>
  <si>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</si>
  <si>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</si>
  <si>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</si>
  <si>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</si>
  <si>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</si>
  <si>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</si>
  <si>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</si>
  <si>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</si>
  <si>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</si>
  <si>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</si>
  <si>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</si>
  <si>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</si>
  <si>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</si>
  <si>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</si>
  <si>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</si>
  <si>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</si>
  <si>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</si>
  <si>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</si>
  <si>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</si>
  <si>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</si>
  <si>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</si>
  <si>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</si>
  <si>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</si>
  <si>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</si>
  <si>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</si>
  <si>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</si>
  <si>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</si>
  <si>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</si>
  <si>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</si>
  <si>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</si>
  <si>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</si>
  <si>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</si>
  <si>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</si>
  <si>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</si>
  <si>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</si>
  <si>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</si>
  <si>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</si>
  <si>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</si>
  <si>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</si>
  <si>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</si>
  <si>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</si>
  <si>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</si>
  <si>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</si>
  <si>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</si>
  <si>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</si>
  <si>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</si>
  <si>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</si>
  <si>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</si>
  <si>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</si>
  <si>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</si>
  <si>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</si>
  <si>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</si>
  <si>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</si>
  <si>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</si>
  <si>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</si>
  <si>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</si>
  <si>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</si>
  <si>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</si>
  <si>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</si>
  <si>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</si>
  <si>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</si>
  <si>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</si>
  <si>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</si>
  <si>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</si>
  <si>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</si>
  <si>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</si>
  <si>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</si>
  <si>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</si>
  <si>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</si>
  <si>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</si>
  <si>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</si>
  <si>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</si>
  <si>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</si>
  <si>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</si>
  <si>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</si>
  <si>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</si>
  <si>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</si>
  <si>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</si>
  <si>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</si>
  <si>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</si>
  <si>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</si>
  <si>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</si>
  <si>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</si>
  <si>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</si>
  <si>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</si>
  <si>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</si>
  <si>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</si>
  <si>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</si>
  <si>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</si>
  <si>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</si>
  <si>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</si>
  <si>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</si>
  <si>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</si>
  <si>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</si>
  <si>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</si>
  <si>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</si>
  <si>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</si>
  <si>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</si>
  <si>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</si>
  <si>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</si>
  <si>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</si>
  <si>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</si>
  <si>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</si>
  <si>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</si>
  <si>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</si>
  <si>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</si>
  <si>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</si>
  <si>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</si>
  <si>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</si>
  <si>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</si>
  <si>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</si>
  <si>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</si>
  <si>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</si>
  <si>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</si>
  <si>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</si>
  <si>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</si>
  <si>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</si>
  <si>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</si>
  <si>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</si>
  <si>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</si>
  <si>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</si>
  <si>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</si>
  <si>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</si>
  <si>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</si>
  <si>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</si>
  <si>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</si>
  <si>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</si>
  <si>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</si>
  <si>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</si>
  <si>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</si>
  <si>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</si>
  <si>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</si>
  <si>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</si>
  <si>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</si>
  <si>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</si>
  <si>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</si>
  <si>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</si>
  <si>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</si>
  <si>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</si>
  <si>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</si>
  <si>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</si>
  <si>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</si>
  <si>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</si>
  <si>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</si>
  <si>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</si>
  <si>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</si>
  <si>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</si>
  <si>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</si>
  <si>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</si>
  <si>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</si>
  <si>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</si>
  <si>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</si>
  <si>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</si>
  <si>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</si>
  <si>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</si>
  <si>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</si>
  <si>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</si>
  <si>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</si>
  <si>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</si>
  <si>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</si>
  <si>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</si>
  <si>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</si>
  <si>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</si>
  <si>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</si>
  <si>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</si>
  <si>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</si>
  <si>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</si>
  <si>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</si>
  <si>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</si>
  <si>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Doplnění závor na přejezdech P49 v km 77,200 a P51 v km 80,278 trati Lužná u Rakovníka - Žatec</t>
  </si>
  <si>
    <t>V rozsahu Zjednodušené dokumentace ve stádiu 2 a ZTP</t>
  </si>
  <si>
    <t xml:space="preserve">Provedení sanace železničního spodku včetně odvodnění v nezbytném rozsahu dle geotechnického průzkumu. Položka obsahuje všechny potřebné náklady na sanaci železničního spodku se všemi pomocnými a doplňujícími pracemi a součástmi, použití mechanizmů, včetně dopravy ze skladu k místu montáže a náklady na mzdy. Součástí tohoto SO je rovněž případná demontáž prvků železničního spodku a likvidace odpadu v souladu se zákonem o odpadech.  </t>
  </si>
  <si>
    <t xml:space="preserve">Pro napájení nového PZS bude využita stávající napájecí přípojka.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</si>
  <si>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V nezbytném rozsahu provedení rekonstrukce železničního svršku ve vazbě na soustavu železničního svršku v navazující koleji. Bude provedena směrová a výšková úprava koleje v přejezdu a v navazujících úsecích s doplněním kolejového lože. Položka obsahuje všechny náklady na montáž příslušného zařízení se všemi pomocnými a doplňujícími pracemi a součástmi, použití mechanizmů, včetně dopravy ze skladu k místu montáže, náklady na mzdy. Součástí tohoto SO jsou rovněž demontáže veškerých prvků železničního svršku a likvidace odpadu v souladu se zákonem o odpadech.  </t>
  </si>
  <si>
    <t xml:space="preserve">Demontáž stávající železobetonové konstrukce a odfrézování přilehlé živičné konstrukce vozovky k přejezdu s nutným odtěžením konstrukčních vrstev.  Roztřídění a ekologická likvidace jednotlivých odpadů včetně odvozu na skládku a poplatků za skládku. 
Vložení betonové konstrukce z betonových panelů vnitřních i vnějších uložených na kolejnicích  včetně potřebného pomocného materiálu a dopravy ze skladu k místu montáže a náklady na mzdy. Vnější panely budou na závěrných zídkách. Budou položeny nové vrstvy konstrukce živičné vozovky v oblasti přejezdu v takovém rozsahu, aby niveleta komunikace plynule navazovala na přilehlé úseky dle ČSN 73 6380. Položka obsahuje všechny náklady na pořízení a vložení nové přejezdové konstrukce
</t>
  </si>
  <si>
    <t>Demontáž stávající železobetonové konstrukce a odfrézování přilehlé živičné konstrukce vozovky k přejezdu s nutným odtěžením konstrukčních vrstev.  Roztřídění a ekologická likvidace jednotlivých odpadů včetně odvozu na skládku a poplatků za skládku. 
Vložení betonové konstrukce z betonových panelů vnitřních i vnějších uložených na kolejnicích  včetně potřebného pomocného materiálu a dopravy ze skladu k místu montáže a náklady na mzdy. Vnější panely budou na závěrných zídkách. Budou položeny nové vrstvy konstrukce živičné vozovky v oblasti přejezdu v takovém rozsahu, aby niveleta komunikace plynule navazovala na přilehlé úseky dle ČSN 73 6380. Položka obsahuje všechny náklady na pořízení a vložení nové přejezdové konstrukce</t>
  </si>
  <si>
    <t xml:space="preserve">Položka obsahuje všechny náklady na úpravy technologického (reléového) domku, úpravu a doplnění nových výstražníků, zabezpečení přístupového chodníku na železniční zastávku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upraveného vnitřního zařízení PZS včetně potřebného pomocného materiálu, softwarového vybavení a jeho dopravu.  Položka obsahuje všechny náklady na pořízení příslušných stojanů do technologického domku, úpravy JOP v  DK, včetně pomocného materiálu a jeho dopravu do staveništního skladu.                                                                                                                                                      Upevnění stojanu do stojanové řady, připojení pospojování (usazení skříně v technologickém domku, úpravy JOP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</si>
  <si>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Položka obsahuje všechny náklady na pořízení a dodání a úpravy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upraveného vnitřního zařízení nového PZS včetně potřebného pomocného materiálu, softwarového vybavení a jeho dopravu.  Položka obsahuje všechny náklady na pořízení příslušných stojanů do technologického domku, úpravy JOP v  DK, včetně pomocného materiálu a jeho dopravu do staveništního skladu.                                                                                                                                                      Upevnění stojanu do stojanové řady, připojení pospojování (usazení skříně v technologickém domku, úpravy JOP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zařízení.Součástí je provedení odpovídajících vazebních úprav v technologiích přejezdů P50 a P52  a v nadstavbové technologii REMOTE v ŽST Měcholupy, včetně odpovídající úpravy JOP Měcholupy.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</si>
  <si>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Zabezpečovací zařízení (PZS) železniční přejezd v km 77,200 (P49)</t>
  </si>
  <si>
    <t>PS 01-01-31</t>
  </si>
  <si>
    <t>SO 01-10-01</t>
  </si>
  <si>
    <t>Železniční svršek železniční přejezd v km 77,200 (P49)</t>
  </si>
  <si>
    <t>SO 01-11-01</t>
  </si>
  <si>
    <t>Železniční spodek železniční přejezd v km 77,200 (P49)</t>
  </si>
  <si>
    <t>SO 01-13-01</t>
  </si>
  <si>
    <t>Železniční přejezd železniční přejezd v km 77,200 (P49)</t>
  </si>
  <si>
    <t>SO 01-86-01</t>
  </si>
  <si>
    <t>Přípojka napájení NN železniční přejezd v km 77,200 (P49)</t>
  </si>
  <si>
    <t>PS 02-01-31</t>
  </si>
  <si>
    <t>Zabezpečovací zařízení (PZS) železniční přejezd v km 80,278 (P51)</t>
  </si>
  <si>
    <t>SO 02-10-01</t>
  </si>
  <si>
    <t>Železniční svršek železniční přejezd v km 80,278 (P51)</t>
  </si>
  <si>
    <t>SO 02-11-01</t>
  </si>
  <si>
    <t>Železniční spodek železniční přejezd v km 80,278 (P51)</t>
  </si>
  <si>
    <t>SO 02-13-01</t>
  </si>
  <si>
    <t>Železniční přejezd železniční přejezd v km 80,278 (P51)</t>
  </si>
  <si>
    <t>SO 02-86-01</t>
  </si>
  <si>
    <t>Přípojka napájení NN železniční přejezd v km 80,278 (P51)</t>
  </si>
  <si>
    <t>Stavba č.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</si>
</sst>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12" x14ac:knownFonts="1">
    <font>
      <sz val="11"/>
      <color theme="1"/>
      <name val="Calibri"/>
      <family val="2"/>
      <charset val="238"/>
      <scheme val="minor"/>
    </font>
    <font>
      <sz val="10"/>
      <color theme="1"/>
      <name val="Verdana"/>
      <family val="2"/>
      <charset val="238"/>
    </font>
    <font>
      <sz val="10"/>
      <color theme="1"/>
      <name val="Verdana"/>
      <family val="2"/>
      <charset val="238"/>
    </font>
    <font>
      <sz val="10"/>
      <color theme="1"/>
      <name val="Verdana"/>
      <family val="2"/>
      <charset val="238"/>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
      <sz val="18"/>
      <color theme="1"/>
      <name val="Calibri"/>
      <family val="2"/>
      <charset val="238"/>
      <scheme val="minor"/>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9">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top style="double">
        <color auto="1"/>
      </top>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6">
    <xf numFmtId="0" fontId="0" fillId="0" borderId="0"/>
    <xf numFmtId="0" fontId="21" fillId="0" borderId="0"/>
    <xf numFmtId="0" fontId="31" fillId="0" borderId="0"/>
    <xf numFmtId="0" fontId="5" fillId="0" borderId="0"/>
    <xf numFmtId="0" fontId="4" fillId="0" borderId="0"/>
    <xf numFmtId="164" fontId="65" fillId="0" borderId="0" applyFont="0" applyFill="0" applyBorder="0" applyAlignment="0" applyProtection="0"/>
  </cellStyleXfs>
  <cellXfs count="506">
    <xf numFmtId="0" fontId="0" fillId="0" borderId="0" xfId="0"/>
    <xf numFmtId="0" fontId="40" fillId="4" borderId="65" xfId="0" applyFont="1" applyFill="1" applyBorder="1" applyAlignment="1">
      <alignment vertical="center" wrapText="1"/>
    </xf>
    <xf numFmtId="0" fontId="0" fillId="4" borderId="66" xfId="0" applyFill="1" applyBorder="1" applyAlignment="1">
      <alignment horizontal="center" vertical="center"/>
    </xf>
    <xf numFmtId="0" fontId="33" fillId="4" borderId="67" xfId="0" applyFont="1" applyFill="1" applyBorder="1" applyAlignment="1">
      <alignment horizontal="center" vertical="center"/>
    </xf>
    <xf numFmtId="0" fontId="42" fillId="0" borderId="68" xfId="0" applyFont="1" applyFill="1" applyBorder="1" applyAlignment="1">
      <alignment horizontal="left" vertical="center"/>
    </xf>
    <xf numFmtId="42" fontId="50" fillId="0" borderId="128" xfId="0" applyNumberFormat="1" applyFont="1" applyBorder="1"/>
    <xf numFmtId="42" fontId="50" fillId="0" borderId="129" xfId="0" applyNumberFormat="1" applyFont="1" applyBorder="1"/>
    <xf numFmtId="42" fontId="50" fillId="0" borderId="130" xfId="0" applyNumberFormat="1" applyFont="1" applyBorder="1"/>
    <xf numFmtId="0" fontId="51" fillId="0" borderId="131" xfId="0" applyFont="1" applyBorder="1" applyAlignment="1">
      <alignment horizontal="left" vertical="center"/>
    </xf>
    <xf numFmtId="0" fontId="51" fillId="0" borderId="132" xfId="0" applyFont="1" applyBorder="1" applyAlignment="1">
      <alignment horizontal="left" vertical="center"/>
    </xf>
    <xf numFmtId="0" fontId="51" fillId="0" borderId="133" xfId="0" applyFont="1" applyBorder="1" applyAlignment="1">
      <alignment horizontal="left" vertical="center"/>
    </xf>
    <xf numFmtId="2" fontId="51" fillId="0" borderId="133" xfId="0" applyNumberFormat="1" applyFont="1" applyBorder="1" applyAlignment="1">
      <alignment horizontal="left" vertical="center" wrapText="1"/>
    </xf>
    <xf numFmtId="0" fontId="51" fillId="0" borderId="134" xfId="0" applyFont="1" applyBorder="1" applyAlignment="1">
      <alignment horizontal="left" vertical="center"/>
    </xf>
    <xf numFmtId="42" fontId="50" fillId="0" borderId="67" xfId="0" applyNumberFormat="1" applyFont="1" applyBorder="1"/>
    <xf numFmtId="42" fontId="42" fillId="0" borderId="135" xfId="0" applyNumberFormat="1" applyFont="1" applyBorder="1" applyAlignment="1">
      <alignment horizontal="left" vertical="center"/>
    </xf>
    <xf numFmtId="42" fontId="42" fillId="0" borderId="136" xfId="0" applyNumberFormat="1" applyFont="1" applyBorder="1" applyAlignment="1">
      <alignment horizontal="left" vertical="center"/>
    </xf>
    <xf numFmtId="42" fontId="42" fillId="0" borderId="137" xfId="0" applyNumberFormat="1" applyFont="1" applyBorder="1" applyAlignment="1">
      <alignment horizontal="left" vertical="center"/>
    </xf>
    <xf numFmtId="42" fontId="0" fillId="0" borderId="0" xfId="0" applyNumberFormat="1"/>
    <xf numFmtId="44" fontId="52"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7" fillId="17" borderId="22" xfId="3" applyFont="1" applyFill="1" applyBorder="1" applyAlignment="1" applyProtection="1">
      <alignment horizontal="left" vertical="center" wrapText="1"/>
      <protection hidden="1"/>
    </xf>
    <xf numFmtId="0" fontId="19" fillId="18" borderId="23" xfId="3" applyFont="1" applyFill="1" applyBorder="1" applyAlignment="1" applyProtection="1">
      <alignment horizontal="left" vertical="center" wrapText="1"/>
      <protection hidden="1"/>
    </xf>
    <xf numFmtId="3" fontId="20" fillId="18" borderId="24" xfId="3" applyNumberFormat="1" applyFont="1" applyFill="1" applyBorder="1" applyAlignment="1" applyProtection="1">
      <alignment horizontal="right" vertical="center" wrapText="1"/>
      <protection hidden="1"/>
    </xf>
    <xf numFmtId="0" fontId="17" fillId="0" borderId="25" xfId="3" applyFont="1" applyBorder="1" applyAlignment="1" applyProtection="1">
      <alignment horizontal="left" vertical="center" wrapText="1"/>
      <protection hidden="1"/>
    </xf>
    <xf numFmtId="0" fontId="17" fillId="0" borderId="26" xfId="3" applyFont="1" applyFill="1" applyBorder="1" applyAlignment="1" applyProtection="1">
      <alignment horizontal="left" vertical="center" wrapText="1"/>
      <protection hidden="1"/>
    </xf>
    <xf numFmtId="0" fontId="14" fillId="18" borderId="27" xfId="3" applyFont="1" applyFill="1" applyBorder="1" applyAlignment="1" applyProtection="1">
      <alignment horizontal="center" vertical="center" wrapText="1"/>
      <protection hidden="1"/>
    </xf>
    <xf numFmtId="0" fontId="15" fillId="18" borderId="28" xfId="3" applyFont="1" applyFill="1" applyBorder="1" applyAlignment="1" applyProtection="1">
      <alignment horizontal="center" vertical="top" wrapText="1"/>
      <protection hidden="1"/>
    </xf>
    <xf numFmtId="0" fontId="16" fillId="18" borderId="29" xfId="3" applyFont="1" applyFill="1" applyBorder="1" applyAlignment="1" applyProtection="1">
      <alignment horizontal="center" vertical="center" wrapText="1"/>
      <protection hidden="1"/>
    </xf>
    <xf numFmtId="3" fontId="18" fillId="17" borderId="30" xfId="3" applyNumberFormat="1" applyFont="1" applyFill="1" applyBorder="1" applyAlignment="1" applyProtection="1">
      <alignment horizontal="right" vertical="center" wrapText="1"/>
      <protection hidden="1"/>
    </xf>
    <xf numFmtId="3" fontId="18" fillId="17" borderId="31" xfId="3" applyNumberFormat="1" applyFont="1" applyFill="1" applyBorder="1" applyAlignment="1" applyProtection="1">
      <alignment horizontal="right" vertical="center" wrapText="1"/>
      <protection hidden="1"/>
    </xf>
    <xf numFmtId="3" fontId="18" fillId="0" borderId="28" xfId="3" applyNumberFormat="1" applyFont="1" applyFill="1" applyBorder="1" applyAlignment="1" applyProtection="1">
      <alignment horizontal="right" vertical="center" wrapText="1"/>
      <protection hidden="1"/>
    </xf>
    <xf numFmtId="3" fontId="18"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21" fillId="0" borderId="33" xfId="1" applyNumberFormat="1" applyFont="1" applyFill="1" applyBorder="1" applyAlignment="1" applyProtection="1">
      <alignment vertical="center"/>
    </xf>
    <xf numFmtId="49" fontId="21" fillId="0" borderId="141" xfId="1" applyNumberFormat="1" applyFont="1" applyFill="1" applyBorder="1" applyAlignment="1" applyProtection="1">
      <alignment vertical="center"/>
    </xf>
    <xf numFmtId="0" fontId="54" fillId="0" borderId="33" xfId="1" applyFont="1" applyFill="1" applyBorder="1" applyAlignment="1" applyProtection="1">
      <alignment horizontal="center" vertical="center" wrapText="1"/>
      <protection hidden="1"/>
    </xf>
    <xf numFmtId="167" fontId="21" fillId="0" borderId="33" xfId="1" applyNumberFormat="1" applyFont="1" applyFill="1" applyBorder="1" applyAlignment="1" applyProtection="1">
      <alignment horizontal="center" vertical="center" wrapText="1"/>
    </xf>
    <xf numFmtId="49" fontId="21" fillId="0" borderId="33" xfId="1" applyNumberFormat="1" applyFont="1" applyFill="1" applyBorder="1" applyAlignment="1" applyProtection="1">
      <alignment vertical="center"/>
      <protection locked="0"/>
    </xf>
    <xf numFmtId="0" fontId="21" fillId="0" borderId="33" xfId="1" applyFont="1" applyFill="1" applyBorder="1" applyAlignment="1" applyProtection="1">
      <alignment horizontal="center" vertical="center" wrapText="1"/>
      <protection locked="0"/>
    </xf>
    <xf numFmtId="167" fontId="21" fillId="0" borderId="33" xfId="1" applyNumberFormat="1" applyFont="1" applyFill="1" applyBorder="1" applyAlignment="1" applyProtection="1">
      <alignment horizontal="center" vertical="center" wrapText="1"/>
      <protection locked="0"/>
    </xf>
    <xf numFmtId="1" fontId="21" fillId="0" borderId="33" xfId="1" applyNumberFormat="1" applyFont="1" applyFill="1" applyBorder="1" applyAlignment="1" applyProtection="1">
      <alignment horizontal="center" vertical="center" wrapText="1"/>
      <protection locked="0"/>
    </xf>
    <xf numFmtId="49" fontId="22" fillId="19" borderId="35" xfId="1" applyNumberFormat="1" applyFont="1" applyFill="1" applyBorder="1" applyAlignment="1" applyProtection="1">
      <alignment horizontal="center" vertical="center"/>
      <protection hidden="1"/>
    </xf>
    <xf numFmtId="49" fontId="22" fillId="19" borderId="36" xfId="1" applyNumberFormat="1" applyFont="1" applyFill="1" applyBorder="1" applyAlignment="1" applyProtection="1">
      <alignment horizontal="left" vertical="center"/>
      <protection hidden="1"/>
    </xf>
    <xf numFmtId="0" fontId="22" fillId="19" borderId="36" xfId="1" applyFont="1" applyFill="1" applyBorder="1" applyAlignment="1" applyProtection="1">
      <alignment horizontal="center" vertical="center" wrapText="1"/>
      <protection hidden="1"/>
    </xf>
    <xf numFmtId="167" fontId="23" fillId="5" borderId="36" xfId="1" applyNumberFormat="1" applyFont="1" applyFill="1" applyBorder="1" applyAlignment="1" applyProtection="1">
      <alignment horizontal="center" vertical="center" wrapText="1"/>
      <protection hidden="1"/>
    </xf>
    <xf numFmtId="3" fontId="23" fillId="19" borderId="37" xfId="1" applyNumberFormat="1" applyFont="1" applyFill="1" applyBorder="1" applyAlignment="1" applyProtection="1">
      <alignment horizontal="center" vertical="center" wrapText="1"/>
      <protection hidden="1"/>
    </xf>
    <xf numFmtId="49" fontId="24" fillId="0" borderId="38" xfId="1" applyNumberFormat="1" applyFont="1" applyFill="1" applyBorder="1" applyAlignment="1" applyProtection="1">
      <alignment horizontal="center" vertical="center"/>
      <protection locked="0" hidden="1"/>
    </xf>
    <xf numFmtId="49" fontId="21" fillId="0" borderId="33" xfId="1" applyNumberFormat="1" applyFont="1" applyFill="1" applyBorder="1" applyAlignment="1" applyProtection="1">
      <alignment vertical="center"/>
      <protection locked="0" hidden="1"/>
    </xf>
    <xf numFmtId="3" fontId="21" fillId="0" borderId="13" xfId="1" applyNumberFormat="1" applyFont="1" applyFill="1" applyBorder="1" applyAlignment="1" applyProtection="1">
      <alignment horizontal="right" vertical="center" wrapText="1"/>
      <protection locked="0" hidden="1"/>
    </xf>
    <xf numFmtId="49" fontId="24" fillId="0" borderId="39" xfId="1" applyNumberFormat="1" applyFont="1" applyFill="1" applyBorder="1" applyAlignment="1" applyProtection="1">
      <alignment horizontal="center" vertical="center"/>
      <protection locked="0"/>
    </xf>
    <xf numFmtId="49" fontId="22" fillId="19" borderId="35" xfId="1" applyNumberFormat="1" applyFont="1" applyFill="1" applyBorder="1" applyAlignment="1" applyProtection="1">
      <alignment horizontal="center" vertical="center"/>
    </xf>
    <xf numFmtId="49" fontId="22" fillId="19" borderId="36" xfId="1" applyNumberFormat="1" applyFont="1" applyFill="1" applyBorder="1" applyAlignment="1" applyProtection="1">
      <alignment horizontal="left" vertical="center"/>
    </xf>
    <xf numFmtId="0" fontId="22" fillId="19" borderId="36" xfId="1" applyFont="1" applyFill="1" applyBorder="1" applyAlignment="1" applyProtection="1">
      <alignment horizontal="center" vertical="center" wrapText="1"/>
    </xf>
    <xf numFmtId="3" fontId="23" fillId="19" borderId="37" xfId="1" applyNumberFormat="1" applyFont="1" applyFill="1" applyBorder="1" applyAlignment="1" applyProtection="1">
      <alignment horizontal="center" vertical="center" wrapText="1"/>
    </xf>
    <xf numFmtId="49" fontId="24" fillId="0" borderId="38" xfId="1" applyNumberFormat="1" applyFont="1" applyFill="1" applyBorder="1" applyAlignment="1" applyProtection="1">
      <alignment horizontal="center" vertical="center"/>
    </xf>
    <xf numFmtId="3" fontId="21" fillId="0" borderId="13" xfId="1" applyNumberFormat="1" applyFont="1" applyFill="1" applyBorder="1" applyAlignment="1" applyProtection="1">
      <alignment horizontal="right" vertical="center" wrapText="1"/>
    </xf>
    <xf numFmtId="49" fontId="24" fillId="0" borderId="38" xfId="1" applyNumberFormat="1" applyFont="1" applyFill="1" applyBorder="1" applyAlignment="1" applyProtection="1">
      <alignment horizontal="center" vertical="center"/>
      <protection locked="0"/>
    </xf>
    <xf numFmtId="3" fontId="21"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9" fillId="0" borderId="38" xfId="0" applyFont="1" applyBorder="1" applyAlignment="1">
      <alignment horizontal="left" vertical="center"/>
    </xf>
    <xf numFmtId="0" fontId="30" fillId="0" borderId="0" xfId="0" applyFont="1"/>
    <xf numFmtId="0" fontId="30" fillId="0" borderId="38" xfId="0" applyFont="1" applyBorder="1"/>
    <xf numFmtId="14" fontId="31" fillId="20" borderId="13" xfId="2" applyNumberFormat="1" applyFill="1" applyBorder="1" applyAlignment="1" applyProtection="1">
      <alignment vertical="center"/>
      <protection locked="0"/>
    </xf>
    <xf numFmtId="0" fontId="30" fillId="0" borderId="0" xfId="2" applyFont="1"/>
    <xf numFmtId="0" fontId="30" fillId="0" borderId="39" xfId="0" applyFont="1" applyBorder="1"/>
    <xf numFmtId="14" fontId="31" fillId="20" borderId="14" xfId="2" applyNumberFormat="1" applyFill="1" applyBorder="1" applyAlignment="1" applyProtection="1">
      <alignment vertical="center"/>
      <protection locked="0"/>
    </xf>
    <xf numFmtId="0" fontId="31" fillId="0" borderId="0" xfId="2" applyBorder="1" applyAlignment="1">
      <alignment vertical="center"/>
    </xf>
    <xf numFmtId="0" fontId="30" fillId="0" borderId="0" xfId="0" applyFont="1" applyAlignment="1">
      <alignment horizontal="right"/>
    </xf>
    <xf numFmtId="14" fontId="30" fillId="0" borderId="0" xfId="0" applyNumberFormat="1" applyFont="1" applyAlignment="1">
      <alignment horizontal="center" vertical="center"/>
    </xf>
    <xf numFmtId="0" fontId="30" fillId="0" borderId="0" xfId="0" applyFont="1" applyAlignment="1"/>
    <xf numFmtId="42" fontId="42" fillId="0" borderId="69" xfId="0" applyNumberFormat="1" applyFont="1" applyBorder="1" applyAlignment="1">
      <alignment horizontal="left" vertical="center"/>
    </xf>
    <xf numFmtId="0" fontId="0" fillId="0" borderId="171" xfId="0" applyBorder="1"/>
    <xf numFmtId="49" fontId="24" fillId="0" borderId="35" xfId="1" applyNumberFormat="1" applyFont="1" applyFill="1" applyBorder="1" applyAlignment="1" applyProtection="1">
      <alignment horizontal="center" vertical="center"/>
      <protection locked="0"/>
    </xf>
    <xf numFmtId="49" fontId="24" fillId="0" borderId="174" xfId="1" applyNumberFormat="1" applyFont="1" applyFill="1" applyBorder="1" applyAlignment="1" applyProtection="1">
      <alignment horizontal="center" vertical="center"/>
      <protection locked="0"/>
    </xf>
    <xf numFmtId="49" fontId="24" fillId="0" borderId="168" xfId="1" applyNumberFormat="1" applyFont="1" applyFill="1" applyBorder="1" applyAlignment="1" applyProtection="1">
      <alignment horizontal="center" vertical="center"/>
      <protection locked="0"/>
    </xf>
    <xf numFmtId="6" fontId="34"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6" fillId="0" borderId="130" xfId="0" applyNumberFormat="1" applyFont="1" applyBorder="1"/>
    <xf numFmtId="0" fontId="63" fillId="0" borderId="0" xfId="0" applyFont="1"/>
    <xf numFmtId="0" fontId="51" fillId="18" borderId="35" xfId="0" applyFont="1" applyFill="1" applyBorder="1" applyAlignment="1">
      <alignment horizontal="left" vertical="center"/>
    </xf>
    <xf numFmtId="0" fontId="51" fillId="18" borderId="164" xfId="0" applyFont="1" applyFill="1" applyBorder="1" applyAlignment="1">
      <alignment horizontal="left" vertical="center"/>
    </xf>
    <xf numFmtId="2" fontId="51" fillId="18" borderId="164" xfId="0" applyNumberFormat="1" applyFont="1" applyFill="1" applyBorder="1" applyAlignment="1">
      <alignment horizontal="left" vertical="center" wrapText="1"/>
    </xf>
    <xf numFmtId="0" fontId="51" fillId="18" borderId="165" xfId="0" applyFont="1" applyFill="1" applyBorder="1" applyAlignment="1">
      <alignment horizontal="left" vertical="center"/>
    </xf>
    <xf numFmtId="0" fontId="67"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4" fillId="18" borderId="179" xfId="0" applyFont="1" applyFill="1" applyBorder="1" applyAlignment="1">
      <alignment vertical="center"/>
    </xf>
    <xf numFmtId="0" fontId="56" fillId="0" borderId="0" xfId="0" applyFont="1" applyFill="1" applyBorder="1" applyAlignment="1">
      <alignment horizontal="right" vertical="top" wrapText="1"/>
    </xf>
    <xf numFmtId="6" fontId="34"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4"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50" fillId="0" borderId="37" xfId="0" applyNumberFormat="1" applyFont="1" applyBorder="1"/>
    <xf numFmtId="166" fontId="50" fillId="0" borderId="163" xfId="0" applyNumberFormat="1" applyFont="1" applyBorder="1"/>
    <xf numFmtId="166" fontId="66" fillId="0" borderId="163" xfId="0" applyNumberFormat="1" applyFont="1" applyBorder="1"/>
    <xf numFmtId="166" fontId="50" fillId="0" borderId="167" xfId="0" applyNumberFormat="1" applyFont="1" applyBorder="1"/>
    <xf numFmtId="166" fontId="34" fillId="20" borderId="170" xfId="0" applyNumberFormat="1" applyFont="1" applyFill="1" applyBorder="1"/>
    <xf numFmtId="0" fontId="0" fillId="0" borderId="0" xfId="0" applyProtection="1"/>
    <xf numFmtId="44" fontId="41" fillId="0" borderId="16" xfId="0" applyNumberFormat="1" applyFont="1" applyBorder="1" applyAlignment="1" applyProtection="1">
      <alignment horizontal="right" vertical="center"/>
    </xf>
    <xf numFmtId="0" fontId="39" fillId="0" borderId="62" xfId="0" applyFont="1" applyBorder="1" applyAlignment="1" applyProtection="1">
      <alignment horizontal="center" vertical="top"/>
    </xf>
    <xf numFmtId="0" fontId="39" fillId="0" borderId="61" xfId="0" applyFont="1" applyBorder="1" applyAlignment="1" applyProtection="1">
      <alignment horizontal="left" vertical="center" wrapText="1"/>
    </xf>
    <xf numFmtId="165" fontId="39" fillId="0" borderId="61" xfId="0" applyNumberFormat="1" applyFont="1" applyBorder="1" applyAlignment="1" applyProtection="1">
      <alignment horizontal="left" vertical="center" wrapText="1"/>
    </xf>
    <xf numFmtId="0" fontId="44" fillId="0" borderId="70" xfId="0" applyFont="1" applyBorder="1" applyAlignment="1" applyProtection="1">
      <alignment horizontal="left" vertical="center" wrapText="1"/>
    </xf>
    <xf numFmtId="0" fontId="6" fillId="0" borderId="15" xfId="0" applyFont="1" applyBorder="1" applyAlignment="1" applyProtection="1">
      <alignment horizontal="center" vertical="center" wrapText="1"/>
    </xf>
    <xf numFmtId="0" fontId="48" fillId="14" borderId="140" xfId="0" applyFont="1" applyFill="1" applyBorder="1" applyAlignment="1" applyProtection="1">
      <alignment horizontal="center" vertical="center"/>
    </xf>
    <xf numFmtId="0" fontId="48" fillId="14" borderId="123" xfId="0" applyFont="1" applyFill="1" applyBorder="1" applyAlignment="1" applyProtection="1">
      <alignment horizontal="center" vertical="center"/>
    </xf>
    <xf numFmtId="0" fontId="48" fillId="14" borderId="124" xfId="0" applyFont="1" applyFill="1" applyBorder="1" applyAlignment="1" applyProtection="1">
      <alignment horizontal="center" vertical="center"/>
    </xf>
    <xf numFmtId="0" fontId="48" fillId="14" borderId="125" xfId="0" applyFont="1" applyFill="1" applyBorder="1" applyAlignment="1" applyProtection="1">
      <alignment horizontal="center" vertical="center"/>
    </xf>
    <xf numFmtId="2" fontId="48" fillId="14" borderId="123" xfId="0" applyNumberFormat="1" applyFont="1" applyFill="1" applyBorder="1" applyAlignment="1" applyProtection="1">
      <alignment horizontal="center" vertical="center" wrapText="1"/>
    </xf>
    <xf numFmtId="0" fontId="48" fillId="14" borderId="126" xfId="0" applyFont="1" applyFill="1" applyBorder="1" applyAlignment="1" applyProtection="1">
      <alignment horizontal="center" vertical="center"/>
    </xf>
    <xf numFmtId="42" fontId="48" fillId="14" borderId="138" xfId="0" applyNumberFormat="1" applyFont="1" applyFill="1" applyBorder="1" applyAlignment="1" applyProtection="1">
      <alignment horizontal="center" vertical="center"/>
    </xf>
    <xf numFmtId="0" fontId="44" fillId="0" borderId="71" xfId="0" applyFont="1" applyBorder="1" applyAlignment="1" applyProtection="1">
      <alignment horizontal="left" vertical="center" wrapText="1"/>
    </xf>
    <xf numFmtId="3" fontId="44" fillId="0" borderId="87" xfId="0" applyNumberFormat="1" applyFont="1" applyBorder="1" applyAlignment="1" applyProtection="1">
      <alignment horizontal="center" vertical="center"/>
    </xf>
    <xf numFmtId="3" fontId="44" fillId="0" borderId="73" xfId="0" applyNumberFormat="1" applyFont="1" applyBorder="1" applyAlignment="1" applyProtection="1">
      <alignment horizontal="center" vertical="center"/>
    </xf>
    <xf numFmtId="3" fontId="44" fillId="0" borderId="88" xfId="0" applyNumberFormat="1" applyFont="1" applyBorder="1" applyAlignment="1" applyProtection="1">
      <alignment horizontal="center" vertical="center"/>
    </xf>
    <xf numFmtId="3" fontId="44" fillId="0" borderId="83" xfId="0" applyNumberFormat="1" applyFont="1" applyBorder="1" applyAlignment="1" applyProtection="1">
      <alignment horizontal="center" vertical="center"/>
    </xf>
    <xf numFmtId="3" fontId="44" fillId="0" borderId="72" xfId="0" applyNumberFormat="1" applyFont="1" applyBorder="1" applyAlignment="1" applyProtection="1">
      <alignment horizontal="center" vertical="center"/>
    </xf>
    <xf numFmtId="42" fontId="49" fillId="0" borderId="76" xfId="0" applyNumberFormat="1" applyFont="1" applyBorder="1" applyAlignment="1" applyProtection="1">
      <alignment horizontal="center" vertical="center"/>
    </xf>
    <xf numFmtId="42" fontId="49" fillId="0" borderId="77" xfId="0" applyNumberFormat="1" applyFont="1" applyBorder="1" applyAlignment="1" applyProtection="1">
      <alignment horizontal="center" vertical="center"/>
    </xf>
    <xf numFmtId="42" fontId="49" fillId="0" borderId="127" xfId="0" applyNumberFormat="1" applyFont="1" applyBorder="1" applyAlignment="1" applyProtection="1">
      <alignment horizontal="center" vertical="center"/>
    </xf>
    <xf numFmtId="42" fontId="49" fillId="0" borderId="82" xfId="0" applyNumberFormat="1" applyFont="1" applyBorder="1" applyAlignment="1" applyProtection="1">
      <alignment horizontal="center" vertical="center"/>
    </xf>
    <xf numFmtId="9" fontId="48" fillId="14" borderId="139" xfId="0" applyNumberFormat="1" applyFont="1" applyFill="1" applyBorder="1" applyAlignment="1" applyProtection="1">
      <alignment horizontal="center" vertical="center"/>
    </xf>
    <xf numFmtId="0" fontId="46" fillId="8" borderId="95" xfId="0" applyFont="1" applyFill="1" applyBorder="1" applyAlignment="1" applyProtection="1">
      <alignment horizontal="center" vertical="center"/>
    </xf>
    <xf numFmtId="3" fontId="43" fillId="8" borderId="89" xfId="0" applyNumberFormat="1" applyFont="1" applyFill="1" applyBorder="1" applyAlignment="1" applyProtection="1">
      <alignment horizontal="right" vertical="center"/>
    </xf>
    <xf numFmtId="3" fontId="43" fillId="8" borderId="78" xfId="0" applyNumberFormat="1" applyFont="1" applyFill="1" applyBorder="1" applyAlignment="1" applyProtection="1">
      <alignment horizontal="right" vertical="center"/>
    </xf>
    <xf numFmtId="3" fontId="43" fillId="8" borderId="90" xfId="0" applyNumberFormat="1" applyFont="1" applyFill="1" applyBorder="1" applyAlignment="1" applyProtection="1">
      <alignment horizontal="right" vertical="center"/>
    </xf>
    <xf numFmtId="3" fontId="43" fillId="8" borderId="79" xfId="0" applyNumberFormat="1" applyFont="1" applyFill="1" applyBorder="1" applyAlignment="1" applyProtection="1">
      <alignment horizontal="right" vertical="center"/>
    </xf>
    <xf numFmtId="3" fontId="43" fillId="8" borderId="84" xfId="0" applyNumberFormat="1" applyFont="1" applyFill="1" applyBorder="1" applyAlignment="1" applyProtection="1">
      <alignment horizontal="right" vertical="center"/>
    </xf>
    <xf numFmtId="0" fontId="45" fillId="8" borderId="80" xfId="0" applyFont="1" applyFill="1" applyBorder="1" applyAlignment="1" applyProtection="1">
      <alignment horizontal="center" vertical="center"/>
    </xf>
    <xf numFmtId="0" fontId="35" fillId="3" borderId="9" xfId="0" applyFont="1" applyFill="1" applyBorder="1" applyAlignment="1" applyProtection="1">
      <alignment vertical="center"/>
    </xf>
    <xf numFmtId="0" fontId="39" fillId="0" borderId="63" xfId="0" applyFont="1" applyBorder="1" applyAlignment="1" applyProtection="1">
      <alignment horizontal="center" vertical="center"/>
    </xf>
    <xf numFmtId="0" fontId="39" fillId="0" borderId="64" xfId="0" applyFont="1" applyBorder="1" applyAlignment="1" applyProtection="1">
      <alignment horizontal="center" vertical="center"/>
    </xf>
    <xf numFmtId="0" fontId="44" fillId="10" borderId="104" xfId="0" applyFont="1" applyFill="1" applyBorder="1" applyAlignment="1" applyProtection="1">
      <alignment horizontal="center" vertical="center"/>
    </xf>
    <xf numFmtId="0" fontId="39" fillId="10" borderId="103" xfId="0" applyFont="1" applyFill="1" applyBorder="1" applyAlignment="1" applyProtection="1">
      <alignment horizontal="center" vertical="center"/>
    </xf>
    <xf numFmtId="42" fontId="0" fillId="0" borderId="0" xfId="0" applyNumberFormat="1" applyProtection="1"/>
    <xf numFmtId="0" fontId="46" fillId="7" borderId="95" xfId="0" applyFont="1" applyFill="1" applyBorder="1" applyAlignment="1" applyProtection="1">
      <alignment horizontal="center" vertical="center"/>
    </xf>
    <xf numFmtId="3" fontId="43" fillId="7" borderId="89" xfId="0" applyNumberFormat="1" applyFont="1" applyFill="1" applyBorder="1" applyAlignment="1" applyProtection="1">
      <alignment horizontal="right" vertical="center"/>
    </xf>
    <xf numFmtId="3" fontId="43" fillId="7" borderId="78" xfId="0" applyNumberFormat="1" applyFont="1" applyFill="1" applyBorder="1" applyAlignment="1" applyProtection="1">
      <alignment horizontal="right" vertical="center"/>
    </xf>
    <xf numFmtId="3" fontId="43" fillId="7" borderId="90" xfId="0" applyNumberFormat="1" applyFont="1" applyFill="1" applyBorder="1" applyAlignment="1" applyProtection="1">
      <alignment horizontal="right" vertical="center"/>
    </xf>
    <xf numFmtId="3" fontId="43" fillId="7" borderId="79" xfId="0" applyNumberFormat="1" applyFont="1" applyFill="1" applyBorder="1" applyAlignment="1" applyProtection="1">
      <alignment horizontal="right" vertical="center"/>
    </xf>
    <xf numFmtId="3" fontId="43" fillId="7" borderId="84" xfId="0" applyNumberFormat="1" applyFont="1" applyFill="1" applyBorder="1" applyAlignment="1" applyProtection="1">
      <alignment horizontal="right" vertical="center"/>
    </xf>
    <xf numFmtId="3" fontId="45" fillId="7" borderId="80" xfId="0" applyNumberFormat="1" applyFont="1" applyFill="1" applyBorder="1" applyAlignment="1" applyProtection="1">
      <alignment horizontal="center" vertical="center"/>
    </xf>
    <xf numFmtId="42" fontId="34" fillId="0" borderId="4" xfId="0" applyNumberFormat="1" applyFont="1" applyBorder="1" applyAlignment="1" applyProtection="1">
      <alignment horizontal="center" vertical="center" wrapText="1"/>
    </xf>
    <xf numFmtId="0" fontId="39" fillId="0" borderId="119" xfId="0" applyFont="1" applyBorder="1" applyAlignment="1" applyProtection="1">
      <alignment horizontal="center" vertical="center"/>
    </xf>
    <xf numFmtId="0" fontId="39" fillId="0" borderId="60" xfId="0" applyFont="1" applyBorder="1" applyAlignment="1" applyProtection="1">
      <alignment horizontal="center" vertical="center"/>
    </xf>
    <xf numFmtId="0" fontId="44" fillId="8" borderId="100" xfId="0" applyFont="1" applyFill="1" applyBorder="1" applyAlignment="1" applyProtection="1">
      <alignment horizontal="center" vertical="center"/>
    </xf>
    <xf numFmtId="0" fontId="44" fillId="7" borderId="100" xfId="0" applyFont="1" applyFill="1" applyBorder="1" applyAlignment="1" applyProtection="1">
      <alignment horizontal="center" vertical="center"/>
    </xf>
    <xf numFmtId="0" fontId="44" fillId="5" borderId="100" xfId="0" applyFont="1" applyFill="1" applyBorder="1" applyAlignment="1" applyProtection="1">
      <alignment horizontal="center" vertical="center"/>
    </xf>
    <xf numFmtId="0" fontId="44" fillId="11" borderId="100" xfId="0" applyFont="1" applyFill="1" applyBorder="1" applyAlignment="1" applyProtection="1">
      <alignment horizontal="center" vertical="center"/>
    </xf>
    <xf numFmtId="0" fontId="44" fillId="12" borderId="100" xfId="0" applyFont="1" applyFill="1" applyBorder="1" applyAlignment="1" applyProtection="1">
      <alignment horizontal="center" vertical="center"/>
    </xf>
    <xf numFmtId="0" fontId="44" fillId="12" borderId="115" xfId="0" applyFont="1" applyFill="1" applyBorder="1" applyAlignment="1" applyProtection="1">
      <alignment horizontal="center" vertical="center"/>
    </xf>
    <xf numFmtId="0" fontId="44" fillId="9" borderId="101" xfId="0" applyFont="1" applyFill="1" applyBorder="1" applyAlignment="1" applyProtection="1">
      <alignment horizontal="center" vertical="center"/>
    </xf>
    <xf numFmtId="2" fontId="44" fillId="9" borderId="100" xfId="0" applyNumberFormat="1" applyFont="1" applyFill="1" applyBorder="1" applyAlignment="1" applyProtection="1">
      <alignment horizontal="center" vertical="center" wrapText="1"/>
    </xf>
    <xf numFmtId="0" fontId="44" fillId="9" borderId="102" xfId="0" applyFont="1" applyFill="1" applyBorder="1" applyAlignment="1" applyProtection="1">
      <alignment horizontal="center" vertical="center"/>
    </xf>
    <xf numFmtId="0" fontId="47" fillId="5" borderId="96" xfId="0" applyFont="1" applyFill="1" applyBorder="1" applyAlignment="1" applyProtection="1">
      <alignment horizontal="center" vertical="center"/>
    </xf>
    <xf numFmtId="3" fontId="43" fillId="5" borderId="91" xfId="0" applyNumberFormat="1" applyFont="1" applyFill="1" applyBorder="1" applyAlignment="1" applyProtection="1">
      <alignment horizontal="right" vertical="center"/>
    </xf>
    <xf numFmtId="3" fontId="43" fillId="5" borderId="74" xfId="0" applyNumberFormat="1" applyFont="1" applyFill="1" applyBorder="1" applyAlignment="1" applyProtection="1">
      <alignment horizontal="right" vertical="center"/>
    </xf>
    <xf numFmtId="3" fontId="43" fillId="5" borderId="92" xfId="0" applyNumberFormat="1" applyFont="1" applyFill="1" applyBorder="1" applyAlignment="1" applyProtection="1">
      <alignment horizontal="right" vertical="center"/>
    </xf>
    <xf numFmtId="3" fontId="43" fillId="5" borderId="75" xfId="0" applyNumberFormat="1" applyFont="1" applyFill="1" applyBorder="1" applyAlignment="1" applyProtection="1">
      <alignment horizontal="right" vertical="center"/>
    </xf>
    <xf numFmtId="3" fontId="43" fillId="5" borderId="85" xfId="0" applyNumberFormat="1" applyFont="1" applyFill="1" applyBorder="1" applyAlignment="1" applyProtection="1">
      <alignment horizontal="right" vertical="center"/>
    </xf>
    <xf numFmtId="3" fontId="45" fillId="5" borderId="81" xfId="0" applyNumberFormat="1" applyFont="1" applyFill="1" applyBorder="1" applyAlignment="1" applyProtection="1">
      <alignment horizontal="center" vertical="center"/>
    </xf>
    <xf numFmtId="49" fontId="35" fillId="2" borderId="10" xfId="0" applyNumberFormat="1" applyFont="1" applyFill="1" applyBorder="1" applyAlignment="1" applyProtection="1">
      <alignment horizontal="left" vertical="center"/>
    </xf>
    <xf numFmtId="0" fontId="36"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9" fillId="0" borderId="110" xfId="0" applyNumberFormat="1" applyFont="1" applyBorder="1" applyAlignment="1" applyProtection="1">
      <alignment horizontal="center" vertical="center"/>
    </xf>
    <xf numFmtId="42" fontId="39" fillId="0" borderId="111" xfId="0" applyNumberFormat="1" applyFont="1" applyBorder="1" applyAlignment="1" applyProtection="1">
      <alignment horizontal="center" vertical="center"/>
    </xf>
    <xf numFmtId="42" fontId="39" fillId="0" borderId="112" xfId="0" applyNumberFormat="1" applyFont="1" applyBorder="1" applyAlignment="1" applyProtection="1">
      <alignment horizontal="center" vertical="center"/>
    </xf>
    <xf numFmtId="42" fontId="39" fillId="13" borderId="116" xfId="0" applyNumberFormat="1" applyFont="1" applyFill="1" applyBorder="1" applyAlignment="1" applyProtection="1">
      <alignment horizontal="center" vertical="center"/>
    </xf>
    <xf numFmtId="42" fontId="39" fillId="13" borderId="117" xfId="0" applyNumberFormat="1" applyFont="1" applyFill="1" applyBorder="1" applyAlignment="1" applyProtection="1">
      <alignment horizontal="center" vertical="center"/>
    </xf>
    <xf numFmtId="0" fontId="46" fillId="8" borderId="96" xfId="0" applyFont="1" applyFill="1" applyBorder="1" applyAlignment="1" applyProtection="1">
      <alignment horizontal="center" vertical="center"/>
    </xf>
    <xf numFmtId="3" fontId="43" fillId="8" borderId="91" xfId="0" applyNumberFormat="1" applyFont="1" applyFill="1" applyBorder="1" applyAlignment="1" applyProtection="1">
      <alignment horizontal="right" vertical="center"/>
    </xf>
    <xf numFmtId="3" fontId="43" fillId="8" borderId="74" xfId="0" applyNumberFormat="1" applyFont="1" applyFill="1" applyBorder="1" applyAlignment="1" applyProtection="1">
      <alignment horizontal="right" vertical="center"/>
    </xf>
    <xf numFmtId="3" fontId="43" fillId="8" borderId="92" xfId="0" applyNumberFormat="1" applyFont="1" applyFill="1" applyBorder="1" applyAlignment="1" applyProtection="1">
      <alignment horizontal="right" vertical="center"/>
    </xf>
    <xf numFmtId="3" fontId="43" fillId="8" borderId="75" xfId="0" applyNumberFormat="1" applyFont="1" applyFill="1" applyBorder="1" applyAlignment="1" applyProtection="1">
      <alignment horizontal="right" vertical="center"/>
    </xf>
    <xf numFmtId="3" fontId="43" fillId="8" borderId="85" xfId="0" applyNumberFormat="1" applyFont="1" applyFill="1" applyBorder="1" applyAlignment="1" applyProtection="1">
      <alignment horizontal="right" vertical="center"/>
    </xf>
    <xf numFmtId="3" fontId="45" fillId="8" borderId="81" xfId="0" applyNumberFormat="1" applyFont="1" applyFill="1" applyBorder="1" applyAlignment="1" applyProtection="1">
      <alignment horizontal="center" vertical="center"/>
    </xf>
    <xf numFmtId="49" fontId="35" fillId="2" borderId="1" xfId="0" applyNumberFormat="1" applyFont="1" applyFill="1" applyBorder="1" applyAlignment="1" applyProtection="1">
      <alignment horizontal="left" vertical="center"/>
    </xf>
    <xf numFmtId="49" fontId="40" fillId="0" borderId="11" xfId="0" applyNumberFormat="1" applyFont="1" applyBorder="1" applyAlignment="1" applyProtection="1">
      <alignment horizontal="center" vertical="center"/>
    </xf>
    <xf numFmtId="49" fontId="38" fillId="0" borderId="5" xfId="0" applyNumberFormat="1" applyFont="1" applyBorder="1" applyAlignment="1" applyProtection="1">
      <alignment horizontal="center" vertical="center"/>
    </xf>
    <xf numFmtId="49" fontId="37" fillId="0" borderId="5" xfId="0" applyNumberFormat="1" applyFont="1" applyBorder="1" applyAlignment="1" applyProtection="1">
      <alignment horizontal="center" vertical="center"/>
    </xf>
    <xf numFmtId="49" fontId="34"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9" fillId="0" borderId="114" xfId="0" applyNumberFormat="1" applyFont="1" applyBorder="1" applyAlignment="1" applyProtection="1">
      <alignment horizontal="center" vertical="center"/>
    </xf>
    <xf numFmtId="0" fontId="46" fillId="6" borderId="96" xfId="0" applyFont="1" applyFill="1" applyBorder="1" applyAlignment="1" applyProtection="1">
      <alignment horizontal="center" vertical="center"/>
    </xf>
    <xf numFmtId="3" fontId="43" fillId="6" borderId="91" xfId="0" applyNumberFormat="1" applyFont="1" applyFill="1" applyBorder="1" applyAlignment="1" applyProtection="1">
      <alignment horizontal="right" vertical="center"/>
    </xf>
    <xf numFmtId="3" fontId="43" fillId="6" borderId="74" xfId="0" applyNumberFormat="1" applyFont="1" applyFill="1" applyBorder="1" applyAlignment="1" applyProtection="1">
      <alignment horizontal="right" vertical="center"/>
    </xf>
    <xf numFmtId="3" fontId="43" fillId="6" borderId="92" xfId="0" applyNumberFormat="1" applyFont="1" applyFill="1" applyBorder="1" applyAlignment="1" applyProtection="1">
      <alignment horizontal="right" vertical="center"/>
    </xf>
    <xf numFmtId="3" fontId="43" fillId="6" borderId="75" xfId="0" applyNumberFormat="1" applyFont="1" applyFill="1" applyBorder="1" applyAlignment="1" applyProtection="1">
      <alignment horizontal="right" vertical="center"/>
    </xf>
    <xf numFmtId="3" fontId="43" fillId="6" borderId="85" xfId="0" applyNumberFormat="1" applyFont="1" applyFill="1" applyBorder="1" applyAlignment="1" applyProtection="1">
      <alignment horizontal="right" vertical="center"/>
    </xf>
    <xf numFmtId="3" fontId="45" fillId="6" borderId="81" xfId="0" applyNumberFormat="1" applyFont="1" applyFill="1" applyBorder="1" applyAlignment="1" applyProtection="1">
      <alignment horizontal="center" vertical="center"/>
    </xf>
    <xf numFmtId="49" fontId="37" fillId="0" borderId="18" xfId="0" applyNumberFormat="1" applyFont="1" applyBorder="1" applyAlignment="1" applyProtection="1">
      <alignment horizontal="center" vertical="center"/>
    </xf>
    <xf numFmtId="49" fontId="38"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9" fillId="0" borderId="0" xfId="0" applyNumberFormat="1" applyFont="1" applyBorder="1" applyAlignment="1" applyProtection="1">
      <alignment horizontal="center" vertical="center"/>
    </xf>
    <xf numFmtId="0" fontId="46" fillId="6" borderId="97" xfId="0" applyFont="1" applyFill="1" applyBorder="1" applyAlignment="1" applyProtection="1">
      <alignment horizontal="center" vertical="center"/>
    </xf>
    <xf numFmtId="3" fontId="43" fillId="6" borderId="93" xfId="0" applyNumberFormat="1" applyFont="1" applyFill="1" applyBorder="1" applyAlignment="1" applyProtection="1">
      <alignment horizontal="right" vertical="center"/>
    </xf>
    <xf numFmtId="3" fontId="43" fillId="6" borderId="76" xfId="0" applyNumberFormat="1" applyFont="1" applyFill="1" applyBorder="1" applyAlignment="1" applyProtection="1">
      <alignment horizontal="right" vertical="center"/>
    </xf>
    <xf numFmtId="3" fontId="43" fillId="6" borderId="94" xfId="0" applyNumberFormat="1" applyFont="1" applyFill="1" applyBorder="1" applyAlignment="1" applyProtection="1">
      <alignment horizontal="right" vertical="center"/>
    </xf>
    <xf numFmtId="3" fontId="43" fillId="6" borderId="77" xfId="0" applyNumberFormat="1" applyFont="1" applyFill="1" applyBorder="1" applyAlignment="1" applyProtection="1">
      <alignment horizontal="right" vertical="center"/>
    </xf>
    <xf numFmtId="3" fontId="43" fillId="6" borderId="86" xfId="0" applyNumberFormat="1" applyFont="1" applyFill="1" applyBorder="1" applyAlignment="1" applyProtection="1">
      <alignment horizontal="right" vertical="center"/>
    </xf>
    <xf numFmtId="3" fontId="45" fillId="6" borderId="82" xfId="0" applyNumberFormat="1" applyFont="1" applyFill="1" applyBorder="1" applyAlignment="1" applyProtection="1">
      <alignment horizontal="center" vertical="center"/>
    </xf>
    <xf numFmtId="49" fontId="35" fillId="2" borderId="2" xfId="0" applyNumberFormat="1" applyFont="1" applyFill="1" applyBorder="1" applyAlignment="1" applyProtection="1">
      <alignment horizontal="left" vertical="center"/>
    </xf>
    <xf numFmtId="49" fontId="40" fillId="0" borderId="12" xfId="0" applyNumberFormat="1" applyFont="1" applyBorder="1" applyAlignment="1" applyProtection="1">
      <alignment horizontal="center" vertical="center"/>
    </xf>
    <xf numFmtId="49" fontId="38" fillId="0" borderId="6" xfId="0" applyNumberFormat="1" applyFont="1" applyBorder="1" applyAlignment="1" applyProtection="1">
      <alignment horizontal="center" vertical="center"/>
    </xf>
    <xf numFmtId="49" fontId="37" fillId="0" borderId="6" xfId="0" applyNumberFormat="1" applyFont="1" applyBorder="1" applyAlignment="1" applyProtection="1">
      <alignment horizontal="center" vertical="center"/>
    </xf>
    <xf numFmtId="49" fontId="38"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3" fillId="0" borderId="0" xfId="0" applyFont="1" applyFill="1" applyBorder="1" applyAlignment="1" applyProtection="1">
      <alignment horizontal="center" vertical="center"/>
    </xf>
    <xf numFmtId="0" fontId="45" fillId="0" borderId="0" xfId="0" applyFont="1" applyFill="1" applyBorder="1" applyAlignment="1" applyProtection="1">
      <alignment horizontal="left" vertical="center"/>
    </xf>
    <xf numFmtId="0" fontId="34" fillId="0" borderId="0" xfId="0" applyFont="1" applyProtection="1"/>
    <xf numFmtId="42" fontId="39" fillId="0" borderId="0" xfId="0" applyNumberFormat="1" applyFont="1" applyAlignment="1" applyProtection="1">
      <alignment horizontal="center" vertical="center"/>
    </xf>
    <xf numFmtId="0" fontId="46" fillId="8" borderId="105" xfId="0" applyFont="1" applyFill="1" applyBorder="1" applyAlignment="1" applyProtection="1">
      <alignment horizontal="center" vertical="center"/>
    </xf>
    <xf numFmtId="3" fontId="43" fillId="8" borderId="106" xfId="0" applyNumberFormat="1" applyFont="1" applyFill="1" applyBorder="1" applyAlignment="1" applyProtection="1">
      <alignment horizontal="right" vertical="center"/>
    </xf>
    <xf numFmtId="0" fontId="39" fillId="0" borderId="120" xfId="0" applyFont="1" applyBorder="1" applyAlignment="1" applyProtection="1">
      <alignment horizontal="center" vertical="center"/>
    </xf>
    <xf numFmtId="0" fontId="44" fillId="8" borderId="118" xfId="0" applyFont="1" applyFill="1" applyBorder="1" applyAlignment="1" applyProtection="1">
      <alignment horizontal="center" vertical="center"/>
    </xf>
    <xf numFmtId="3" fontId="43"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3" fillId="5" borderId="108" xfId="0" applyNumberFormat="1" applyFont="1" applyFill="1" applyBorder="1" applyAlignment="1" applyProtection="1">
      <alignment horizontal="right" vertical="center"/>
    </xf>
    <xf numFmtId="49" fontId="53" fillId="0" borderId="7" xfId="0" applyNumberFormat="1" applyFont="1" applyBorder="1" applyAlignment="1" applyProtection="1">
      <alignment horizontal="center" vertical="center"/>
    </xf>
    <xf numFmtId="3" fontId="43" fillId="8" borderId="108" xfId="0" applyNumberFormat="1" applyFont="1" applyFill="1" applyBorder="1" applyAlignment="1" applyProtection="1">
      <alignment horizontal="right" vertical="center"/>
    </xf>
    <xf numFmtId="3" fontId="43" fillId="6" borderId="108" xfId="0" applyNumberFormat="1" applyFont="1" applyFill="1" applyBorder="1" applyAlignment="1" applyProtection="1">
      <alignment horizontal="right" vertical="center"/>
    </xf>
    <xf numFmtId="3" fontId="43" fillId="6" borderId="109" xfId="0" applyNumberFormat="1" applyFont="1" applyFill="1" applyBorder="1" applyAlignment="1" applyProtection="1">
      <alignment horizontal="right" vertical="center"/>
    </xf>
    <xf numFmtId="0" fontId="68" fillId="0" borderId="0" xfId="0" applyFont="1"/>
    <xf numFmtId="0" fontId="32" fillId="18" borderId="172" xfId="0" applyFont="1" applyFill="1" applyBorder="1" applyAlignment="1">
      <alignment horizontal="center" vertical="center"/>
    </xf>
    <xf numFmtId="10" fontId="30" fillId="20" borderId="13" xfId="0" applyNumberFormat="1" applyFont="1" applyFill="1" applyBorder="1" applyAlignment="1" applyProtection="1">
      <alignment horizontal="right" vertical="center"/>
      <protection locked="0"/>
    </xf>
    <xf numFmtId="166" fontId="30" fillId="2" borderId="199" xfId="0" applyNumberFormat="1" applyFont="1" applyFill="1" applyBorder="1" applyAlignment="1">
      <alignment vertical="center"/>
    </xf>
    <xf numFmtId="166" fontId="30" fillId="2" borderId="195" xfId="0" applyNumberFormat="1" applyFont="1" applyFill="1" applyBorder="1" applyAlignment="1">
      <alignment vertical="center"/>
    </xf>
    <xf numFmtId="166" fontId="30" fillId="2" borderId="202" xfId="0" applyNumberFormat="1" applyFont="1" applyFill="1" applyBorder="1" applyAlignment="1">
      <alignment vertical="center"/>
    </xf>
    <xf numFmtId="166" fontId="30" fillId="2" borderId="213" xfId="0" applyNumberFormat="1" applyFont="1" applyFill="1" applyBorder="1" applyAlignment="1">
      <alignment vertical="center"/>
    </xf>
    <xf numFmtId="166" fontId="73" fillId="3" borderId="169" xfId="0" applyNumberFormat="1" applyFont="1" applyFill="1" applyBorder="1" applyAlignment="1">
      <alignment horizontal="right" vertical="center"/>
    </xf>
    <xf numFmtId="166" fontId="64" fillId="24" borderId="169" xfId="0" applyNumberFormat="1" applyFont="1" applyFill="1" applyBorder="1" applyAlignment="1">
      <alignment horizontal="right" vertical="center"/>
    </xf>
    <xf numFmtId="49" fontId="24" fillId="25" borderId="168" xfId="1" applyNumberFormat="1" applyFont="1" applyFill="1" applyBorder="1" applyAlignment="1" applyProtection="1">
      <alignment horizontal="center" vertical="center"/>
      <protection locked="0"/>
    </xf>
    <xf numFmtId="166" fontId="64" fillId="25" borderId="169" xfId="0" applyNumberFormat="1" applyFont="1" applyFill="1" applyBorder="1" applyAlignment="1">
      <alignment horizontal="right" vertical="center"/>
    </xf>
    <xf numFmtId="49" fontId="24" fillId="24" borderId="218" xfId="1" applyNumberFormat="1" applyFont="1" applyFill="1" applyBorder="1" applyAlignment="1" applyProtection="1">
      <alignment horizontal="center" vertical="center"/>
      <protection locked="0"/>
    </xf>
    <xf numFmtId="49" fontId="24" fillId="24" borderId="217" xfId="1" applyNumberFormat="1" applyFont="1" applyFill="1" applyBorder="1" applyAlignment="1" applyProtection="1">
      <alignment horizontal="center" vertical="center"/>
      <protection locked="0"/>
    </xf>
    <xf numFmtId="166" fontId="0" fillId="0" borderId="0" xfId="0" applyNumberFormat="1"/>
    <xf numFmtId="0" fontId="75" fillId="0" borderId="0" xfId="0" applyFont="1" applyAlignment="1" applyProtection="1">
      <alignment vertical="center"/>
      <protection hidden="1"/>
    </xf>
    <xf numFmtId="0" fontId="77" fillId="0" borderId="55" xfId="0" applyFont="1" applyFill="1" applyBorder="1" applyAlignment="1" applyProtection="1">
      <alignment vertical="center" wrapText="1"/>
      <protection hidden="1"/>
    </xf>
    <xf numFmtId="0" fontId="77" fillId="0" borderId="204" xfId="0" applyFont="1" applyFill="1" applyBorder="1" applyAlignment="1" applyProtection="1">
      <alignment vertical="center" wrapText="1"/>
      <protection hidden="1"/>
    </xf>
    <xf numFmtId="49" fontId="77" fillId="0" borderId="227" xfId="0" applyNumberFormat="1" applyFont="1" applyFill="1" applyBorder="1" applyAlignment="1" applyProtection="1">
      <alignment vertical="center"/>
      <protection hidden="1"/>
    </xf>
    <xf numFmtId="0" fontId="77" fillId="0" borderId="184" xfId="0" applyNumberFormat="1" applyFont="1" applyFill="1" applyBorder="1" applyAlignment="1" applyProtection="1">
      <alignment vertical="center"/>
      <protection hidden="1"/>
    </xf>
    <xf numFmtId="49" fontId="77" fillId="0" borderId="185" xfId="0" applyNumberFormat="1" applyFont="1" applyFill="1" applyBorder="1" applyAlignment="1" applyProtection="1">
      <alignment horizontal="right" vertical="center"/>
      <protection hidden="1"/>
    </xf>
    <xf numFmtId="0" fontId="78" fillId="0" borderId="0" xfId="0" applyFont="1" applyAlignment="1" applyProtection="1">
      <alignment vertical="center" wrapText="1"/>
      <protection hidden="1"/>
    </xf>
    <xf numFmtId="49" fontId="79" fillId="0" borderId="52" xfId="0" applyNumberFormat="1" applyFont="1" applyFill="1" applyBorder="1" applyAlignment="1" applyProtection="1">
      <alignment horizontal="left" vertical="top"/>
    </xf>
    <xf numFmtId="49" fontId="79" fillId="0" borderId="52" xfId="0" applyNumberFormat="1" applyFont="1" applyFill="1" applyBorder="1" applyAlignment="1" applyProtection="1">
      <alignment vertical="top" wrapText="1"/>
    </xf>
    <xf numFmtId="49" fontId="80" fillId="0" borderId="52" xfId="0" applyNumberFormat="1" applyFont="1" applyFill="1" applyBorder="1" applyAlignment="1" applyProtection="1">
      <alignment vertical="top" wrapText="1"/>
      <protection locked="0"/>
    </xf>
    <xf numFmtId="49" fontId="79" fillId="0" borderId="52" xfId="0" applyNumberFormat="1" applyFont="1" applyFill="1" applyBorder="1" applyAlignment="1" applyProtection="1">
      <alignment vertical="top" wrapText="1"/>
      <protection hidden="1"/>
    </xf>
    <xf numFmtId="49" fontId="79" fillId="0" borderId="207" xfId="0" applyNumberFormat="1" applyFont="1" applyFill="1" applyBorder="1" applyAlignment="1" applyProtection="1">
      <alignment vertical="top" wrapText="1"/>
      <protection hidden="1"/>
    </xf>
    <xf numFmtId="0" fontId="81" fillId="0" borderId="22" xfId="0" applyFont="1" applyFill="1" applyBorder="1" applyAlignment="1" applyProtection="1">
      <alignment vertical="top"/>
      <protection hidden="1"/>
    </xf>
    <xf numFmtId="0" fontId="81" fillId="0" borderId="190" xfId="0" applyFont="1" applyFill="1" applyBorder="1" applyAlignment="1" applyProtection="1">
      <alignment vertical="top"/>
      <protection hidden="1"/>
    </xf>
    <xf numFmtId="49" fontId="83" fillId="0" borderId="190" xfId="0" applyNumberFormat="1" applyFont="1" applyFill="1" applyBorder="1" applyAlignment="1" applyProtection="1">
      <alignment vertical="top" wrapText="1"/>
      <protection locked="0"/>
    </xf>
    <xf numFmtId="49" fontId="81" fillId="0" borderId="190" xfId="0" applyNumberFormat="1" applyFont="1" applyFill="1" applyBorder="1" applyAlignment="1" applyProtection="1">
      <alignment vertical="top"/>
      <protection hidden="1"/>
    </xf>
    <xf numFmtId="49" fontId="81" fillId="0" borderId="191" xfId="0" applyNumberFormat="1" applyFont="1" applyFill="1" applyBorder="1" applyAlignment="1" applyProtection="1">
      <alignment vertical="top"/>
      <protection hidden="1"/>
    </xf>
    <xf numFmtId="0" fontId="84" fillId="26" borderId="228" xfId="0" applyFont="1" applyFill="1" applyBorder="1" applyAlignment="1" applyProtection="1">
      <alignment vertical="center"/>
      <protection hidden="1"/>
    </xf>
    <xf numFmtId="0" fontId="84" fillId="27" borderId="184" xfId="0" applyFont="1" applyFill="1" applyBorder="1" applyAlignment="1" applyProtection="1">
      <alignment vertical="center"/>
      <protection hidden="1"/>
    </xf>
    <xf numFmtId="49" fontId="86" fillId="0" borderId="190" xfId="0" applyNumberFormat="1" applyFont="1" applyFill="1" applyBorder="1" applyAlignment="1" applyProtection="1">
      <alignment vertical="center" wrapText="1"/>
      <protection locked="0"/>
    </xf>
    <xf numFmtId="0" fontId="87" fillId="0" borderId="190" xfId="0" applyNumberFormat="1" applyFont="1" applyFill="1" applyBorder="1" applyAlignment="1" applyProtection="1">
      <alignment vertical="center" wrapText="1"/>
      <protection hidden="1"/>
    </xf>
    <xf numFmtId="49" fontId="87" fillId="0" borderId="190" xfId="0" applyNumberFormat="1" applyFont="1" applyFill="1" applyBorder="1" applyAlignment="1" applyProtection="1">
      <alignment vertical="center" wrapText="1"/>
      <protection locked="0"/>
    </xf>
    <xf numFmtId="49" fontId="87" fillId="0" borderId="194" xfId="0" applyNumberFormat="1" applyFont="1" applyFill="1" applyBorder="1" applyAlignment="1" applyProtection="1">
      <alignment vertical="center" wrapText="1"/>
      <protection locked="0"/>
    </xf>
    <xf numFmtId="0" fontId="86" fillId="0" borderId="230" xfId="0" applyFont="1" applyFill="1" applyBorder="1" applyAlignment="1" applyProtection="1">
      <alignment vertical="center"/>
      <protection locked="0"/>
    </xf>
    <xf numFmtId="0" fontId="86" fillId="0" borderId="16" xfId="0" applyFont="1" applyFill="1" applyBorder="1" applyAlignment="1" applyProtection="1">
      <alignment horizontal="left" vertical="center"/>
      <protection locked="0"/>
    </xf>
    <xf numFmtId="0" fontId="85" fillId="0" borderId="22" xfId="0" applyFont="1" applyFill="1" applyBorder="1" applyAlignment="1" applyProtection="1">
      <alignment vertical="center"/>
      <protection hidden="1"/>
    </xf>
    <xf numFmtId="0" fontId="85" fillId="0" borderId="190" xfId="0" applyFont="1" applyFill="1" applyBorder="1" applyAlignment="1" applyProtection="1">
      <alignment vertical="center"/>
      <protection hidden="1"/>
    </xf>
    <xf numFmtId="49" fontId="86" fillId="0" borderId="190" xfId="0" applyNumberFormat="1" applyFont="1" applyFill="1" applyBorder="1" applyAlignment="1" applyProtection="1">
      <alignment vertical="center"/>
      <protection locked="0"/>
    </xf>
    <xf numFmtId="0" fontId="87" fillId="0" borderId="201" xfId="0" applyFont="1" applyFill="1" applyBorder="1" applyAlignment="1" applyProtection="1">
      <alignment vertical="center"/>
      <protection locked="0"/>
    </xf>
    <xf numFmtId="0" fontId="89" fillId="0" borderId="0" xfId="0" applyFont="1" applyAlignment="1">
      <alignment horizontal="center"/>
    </xf>
    <xf numFmtId="170" fontId="86" fillId="0" borderId="182" xfId="0" applyNumberFormat="1" applyFont="1" applyFill="1" applyBorder="1" applyAlignment="1" applyProtection="1">
      <alignment horizontal="left" vertical="center"/>
      <protection locked="0"/>
    </xf>
    <xf numFmtId="0" fontId="86" fillId="0" borderId="190" xfId="0" applyNumberFormat="1" applyFont="1" applyFill="1" applyBorder="1" applyAlignment="1" applyProtection="1">
      <alignment vertical="center"/>
      <protection locked="0"/>
    </xf>
    <xf numFmtId="0" fontId="87" fillId="0" borderId="201" xfId="0" applyNumberFormat="1" applyFont="1" applyFill="1" applyBorder="1" applyAlignment="1" applyProtection="1">
      <alignment vertical="center"/>
      <protection locked="0"/>
    </xf>
    <xf numFmtId="0" fontId="90" fillId="0" borderId="0" xfId="0" applyFont="1" applyAlignment="1">
      <alignment horizontal="center"/>
    </xf>
    <xf numFmtId="170" fontId="86" fillId="0" borderId="41" xfId="0" applyNumberFormat="1" applyFont="1" applyFill="1" applyBorder="1" applyAlignment="1" applyProtection="1">
      <alignment horizontal="left" vertical="center"/>
      <protection locked="0"/>
    </xf>
    <xf numFmtId="170" fontId="91" fillId="0" borderId="40" xfId="0" applyNumberFormat="1" applyFont="1" applyFill="1" applyBorder="1" applyAlignment="1" applyProtection="1">
      <alignment horizontal="left" vertical="center" wrapText="1"/>
      <protection locked="0"/>
    </xf>
    <xf numFmtId="14" fontId="86" fillId="0" borderId="188" xfId="0" applyNumberFormat="1" applyFont="1" applyFill="1" applyBorder="1" applyAlignment="1" applyProtection="1">
      <alignment vertical="center"/>
      <protection locked="0"/>
    </xf>
    <xf numFmtId="14" fontId="87" fillId="0" borderId="189" xfId="0" applyNumberFormat="1" applyFont="1" applyFill="1" applyBorder="1" applyAlignment="1" applyProtection="1">
      <alignment vertical="center"/>
      <protection locked="0"/>
    </xf>
    <xf numFmtId="0" fontId="92" fillId="9" borderId="49" xfId="0" applyFont="1" applyFill="1" applyBorder="1" applyAlignment="1" applyProtection="1">
      <alignment horizontal="right" vertical="center"/>
      <protection hidden="1"/>
    </xf>
    <xf numFmtId="3" fontId="92" fillId="9" borderId="186" xfId="0" applyNumberFormat="1" applyFont="1" applyFill="1" applyBorder="1" applyAlignment="1" applyProtection="1">
      <alignment horizontal="left" vertical="center"/>
      <protection hidden="1"/>
    </xf>
    <xf numFmtId="0" fontId="93" fillId="9" borderId="34" xfId="0" applyFont="1" applyFill="1" applyBorder="1" applyAlignment="1" applyProtection="1">
      <alignment horizontal="center" vertical="center"/>
      <protection hidden="1"/>
    </xf>
    <xf numFmtId="0" fontId="93" fillId="9" borderId="233" xfId="0" applyFont="1" applyFill="1" applyBorder="1" applyAlignment="1" applyProtection="1">
      <alignment horizontal="center" vertical="center"/>
      <protection hidden="1"/>
    </xf>
    <xf numFmtId="0" fontId="75" fillId="29" borderId="0" xfId="0" applyFont="1" applyFill="1" applyAlignment="1" applyProtection="1">
      <alignment vertical="center"/>
      <protection locked="0"/>
    </xf>
    <xf numFmtId="0" fontId="87" fillId="29" borderId="23" xfId="0" applyFont="1" applyFill="1" applyBorder="1" applyAlignment="1" applyProtection="1">
      <alignment vertical="center"/>
      <protection locked="0"/>
    </xf>
    <xf numFmtId="0" fontId="87" fillId="29" borderId="192" xfId="0" applyFont="1" applyFill="1" applyBorder="1" applyAlignment="1" applyProtection="1">
      <alignment horizontal="center" vertical="center"/>
      <protection locked="0"/>
    </xf>
    <xf numFmtId="0" fontId="87" fillId="29" borderId="192" xfId="0" applyFont="1" applyFill="1" applyBorder="1" applyAlignment="1" applyProtection="1">
      <alignment vertical="center"/>
      <protection locked="0"/>
    </xf>
    <xf numFmtId="0" fontId="87" fillId="29" borderId="192" xfId="0" applyFont="1" applyFill="1" applyBorder="1" applyAlignment="1" applyProtection="1">
      <alignment horizontal="left" vertical="center"/>
      <protection locked="0"/>
    </xf>
    <xf numFmtId="0" fontId="87" fillId="29" borderId="193" xfId="0" applyFont="1" applyFill="1" applyBorder="1" applyAlignment="1" applyProtection="1">
      <alignment horizontal="center" vertical="center"/>
      <protection locked="0"/>
    </xf>
    <xf numFmtId="0" fontId="75" fillId="0" borderId="0" xfId="0" applyFont="1" applyAlignment="1" applyProtection="1">
      <alignment vertical="center"/>
      <protection locked="0"/>
    </xf>
    <xf numFmtId="0" fontId="75" fillId="0" borderId="0" xfId="0" applyFont="1" applyFill="1" applyAlignment="1" applyProtection="1">
      <alignment vertical="center"/>
      <protection locked="0"/>
    </xf>
    <xf numFmtId="0" fontId="75" fillId="17" borderId="234" xfId="0" applyFont="1" applyFill="1" applyBorder="1" applyAlignment="1" applyProtection="1">
      <alignment horizontal="center" vertical="center"/>
    </xf>
    <xf numFmtId="49" fontId="75" fillId="0" borderId="226" xfId="0" applyNumberFormat="1" applyFont="1" applyFill="1" applyBorder="1" applyAlignment="1" applyProtection="1">
      <alignment horizontal="center" vertical="center"/>
      <protection locked="0"/>
    </xf>
    <xf numFmtId="0" fontId="75" fillId="17" borderId="226" xfId="0" applyFont="1" applyFill="1" applyBorder="1" applyAlignment="1" applyProtection="1">
      <alignment horizontal="center" vertical="center"/>
      <protection locked="0"/>
    </xf>
    <xf numFmtId="0" fontId="75" fillId="0" borderId="226" xfId="0" applyFont="1" applyFill="1" applyBorder="1" applyAlignment="1" applyProtection="1">
      <alignment horizontal="center" vertical="center"/>
      <protection locked="0"/>
    </xf>
    <xf numFmtId="0" fontId="94" fillId="0" borderId="226" xfId="1" applyNumberFormat="1" applyFont="1" applyFill="1" applyBorder="1" applyAlignment="1" applyProtection="1">
      <alignment horizontal="left" vertical="center" wrapText="1"/>
      <protection locked="0"/>
    </xf>
    <xf numFmtId="169" fontId="75" fillId="0" borderId="226" xfId="0" applyNumberFormat="1" applyFont="1" applyFill="1" applyBorder="1" applyAlignment="1" applyProtection="1">
      <alignment horizontal="center" vertical="center"/>
      <protection locked="0"/>
    </xf>
    <xf numFmtId="2" fontId="75" fillId="0" borderId="226" xfId="0" applyNumberFormat="1" applyFont="1" applyFill="1" applyBorder="1" applyAlignment="1" applyProtection="1">
      <alignment horizontal="center" vertical="center"/>
      <protection locked="0"/>
    </xf>
    <xf numFmtId="4" fontId="23" fillId="0" borderId="226" xfId="1" applyNumberFormat="1" applyFont="1" applyFill="1" applyBorder="1" applyAlignment="1" applyProtection="1">
      <alignment horizontal="center" vertical="center"/>
      <protection locked="0"/>
    </xf>
    <xf numFmtId="165" fontId="23" fillId="0" borderId="235" xfId="1" applyNumberFormat="1" applyFont="1" applyFill="1" applyBorder="1" applyAlignment="1" applyProtection="1">
      <alignment horizontal="right" vertical="center"/>
    </xf>
    <xf numFmtId="0" fontId="75" fillId="0" borderId="25" xfId="0" applyFont="1" applyBorder="1" applyAlignment="1" applyProtection="1">
      <alignment vertical="center"/>
      <protection locked="0"/>
    </xf>
    <xf numFmtId="0" fontId="75" fillId="0" borderId="0" xfId="0" applyFont="1" applyBorder="1" applyAlignment="1" applyProtection="1">
      <alignment vertical="center"/>
      <protection locked="0"/>
    </xf>
    <xf numFmtId="0" fontId="94" fillId="0" borderId="211" xfId="1" applyNumberFormat="1" applyFont="1" applyFill="1" applyBorder="1" applyAlignment="1" applyProtection="1">
      <alignment horizontal="left" vertical="center" wrapText="1"/>
      <protection locked="0"/>
    </xf>
    <xf numFmtId="0" fontId="75" fillId="0" borderId="0" xfId="0" applyFont="1" applyBorder="1" applyAlignment="1" applyProtection="1">
      <alignment horizontal="center" vertical="center"/>
      <protection locked="0"/>
    </xf>
    <xf numFmtId="0" fontId="75" fillId="0" borderId="196" xfId="0" applyFont="1" applyBorder="1" applyAlignment="1" applyProtection="1">
      <alignment horizontal="center" vertical="center"/>
      <protection locked="0"/>
    </xf>
    <xf numFmtId="0" fontId="69" fillId="0" borderId="162" xfId="1" applyNumberFormat="1" applyFont="1" applyFill="1" applyBorder="1" applyAlignment="1" applyProtection="1">
      <alignment horizontal="left" vertical="center" wrapText="1" shrinkToFit="1"/>
      <protection locked="0"/>
    </xf>
    <xf numFmtId="0" fontId="75" fillId="0" borderId="209" xfId="0" applyFont="1" applyBorder="1" applyAlignment="1" applyProtection="1">
      <alignment vertical="center"/>
      <protection locked="0"/>
    </xf>
    <xf numFmtId="0" fontId="75" fillId="0" borderId="205" xfId="0" applyFont="1" applyBorder="1" applyAlignment="1" applyProtection="1">
      <alignment vertical="center"/>
      <protection locked="0"/>
    </xf>
    <xf numFmtId="0" fontId="94" fillId="0" borderId="34" xfId="1" applyNumberFormat="1" applyFont="1" applyFill="1" applyBorder="1" applyAlignment="1" applyProtection="1">
      <alignment horizontal="left" vertical="center" wrapText="1" shrinkToFit="1"/>
      <protection locked="0"/>
    </xf>
    <xf numFmtId="0" fontId="75" fillId="0" borderId="205" xfId="0" applyFont="1" applyBorder="1" applyAlignment="1" applyProtection="1">
      <alignment horizontal="center" vertical="center"/>
      <protection locked="0"/>
    </xf>
    <xf numFmtId="0" fontId="75" fillId="0" borderId="208" xfId="0" applyFont="1" applyBorder="1" applyAlignment="1" applyProtection="1">
      <alignment horizontal="center" vertical="center"/>
      <protection locked="0"/>
    </xf>
    <xf numFmtId="0" fontId="75" fillId="17" borderId="234" xfId="0" applyFont="1" applyFill="1" applyBorder="1" applyAlignment="1" applyProtection="1">
      <alignment horizontal="center" vertical="center"/>
      <protection locked="0"/>
    </xf>
    <xf numFmtId="165" fontId="23" fillId="0" borderId="235" xfId="1" applyNumberFormat="1" applyFont="1" applyFill="1" applyBorder="1" applyAlignment="1" applyProtection="1">
      <alignment horizontal="right" vertical="center"/>
      <protection locked="0"/>
    </xf>
    <xf numFmtId="0" fontId="75" fillId="10" borderId="0" xfId="0" applyFont="1" applyFill="1" applyAlignment="1" applyProtection="1">
      <alignment vertical="center"/>
      <protection locked="0"/>
    </xf>
    <xf numFmtId="0" fontId="87" fillId="10" borderId="23" xfId="0" applyFont="1" applyFill="1" applyBorder="1" applyAlignment="1" applyProtection="1">
      <alignment vertical="center"/>
      <protection locked="0"/>
    </xf>
    <xf numFmtId="0" fontId="87" fillId="10" borderId="192" xfId="0" applyFont="1" applyFill="1" applyBorder="1" applyAlignment="1" applyProtection="1">
      <alignment horizontal="center" vertical="center"/>
      <protection locked="0"/>
    </xf>
    <xf numFmtId="0" fontId="87" fillId="10" borderId="192" xfId="0" applyFont="1" applyFill="1" applyBorder="1" applyAlignment="1" applyProtection="1">
      <alignment vertical="center"/>
      <protection locked="0"/>
    </xf>
    <xf numFmtId="0" fontId="87" fillId="10" borderId="192" xfId="0" applyFont="1" applyFill="1" applyBorder="1" applyAlignment="1" applyProtection="1">
      <alignment horizontal="left" vertical="center"/>
      <protection locked="0"/>
    </xf>
    <xf numFmtId="165" fontId="87" fillId="10" borderId="193" xfId="0" applyNumberFormat="1" applyFont="1" applyFill="1" applyBorder="1" applyAlignment="1" applyProtection="1">
      <alignment horizontal="center" vertical="center"/>
      <protection locked="0"/>
    </xf>
    <xf numFmtId="0" fontId="75" fillId="0" borderId="0" xfId="0" applyFont="1" applyProtection="1">
      <protection locked="0"/>
    </xf>
    <xf numFmtId="0" fontId="75" fillId="0" borderId="0" xfId="0" applyFont="1" applyAlignment="1" applyProtection="1">
      <alignment horizontal="center"/>
      <protection locked="0"/>
    </xf>
    <xf numFmtId="0" fontId="72" fillId="0" borderId="171" xfId="0" applyFont="1" applyFill="1" applyBorder="1" applyAlignment="1">
      <alignment vertical="center"/>
    </xf>
    <xf numFmtId="0" fontId="72" fillId="0" borderId="172" xfId="0" applyFont="1" applyFill="1" applyBorder="1" applyAlignment="1">
      <alignment vertical="center" wrapText="1"/>
    </xf>
    <xf numFmtId="0" fontId="72" fillId="0" borderId="173" xfId="0" applyFont="1" applyFill="1" applyBorder="1" applyAlignment="1">
      <alignment horizontal="center" vertical="center"/>
    </xf>
    <xf numFmtId="0" fontId="72" fillId="0" borderId="0" xfId="0" applyFont="1" applyAlignment="1">
      <alignment horizontal="left" vertical="center"/>
    </xf>
    <xf numFmtId="0" fontId="72" fillId="0" borderId="236" xfId="0" applyFont="1" applyFill="1" applyBorder="1" applyAlignment="1">
      <alignment vertical="top"/>
    </xf>
    <xf numFmtId="0" fontId="72" fillId="0" borderId="237" xfId="0" applyFont="1" applyFill="1" applyBorder="1" applyAlignment="1">
      <alignment horizontal="center" vertical="top" wrapText="1"/>
    </xf>
    <xf numFmtId="0" fontId="72" fillId="0" borderId="19" xfId="0" applyFont="1" applyFill="1" applyBorder="1" applyAlignment="1">
      <alignment horizontal="center" vertical="center" wrapText="1"/>
    </xf>
    <xf numFmtId="0" fontId="72" fillId="0" borderId="197" xfId="0" applyFont="1" applyFill="1" applyBorder="1" applyAlignment="1">
      <alignment horizontal="center" vertical="center" wrapText="1"/>
    </xf>
    <xf numFmtId="0" fontId="72" fillId="0" borderId="238" xfId="0" applyFont="1" applyFill="1" applyBorder="1" applyAlignment="1">
      <alignment horizontal="center" vertical="top" wrapText="1"/>
    </xf>
    <xf numFmtId="0" fontId="35" fillId="0" borderId="239" xfId="0" applyFont="1" applyFill="1" applyBorder="1" applyAlignment="1">
      <alignment horizontal="left" vertical="center" wrapText="1"/>
    </xf>
    <xf numFmtId="0" fontId="35" fillId="0" borderId="214" xfId="0" applyNumberFormat="1" applyFont="1" applyFill="1" applyBorder="1" applyAlignment="1">
      <alignment horizontal="left" vertical="center" wrapText="1"/>
    </xf>
    <xf numFmtId="0" fontId="0" fillId="0" borderId="214" xfId="0" applyFont="1" applyFill="1" applyBorder="1" applyAlignment="1">
      <alignment horizontal="left" vertical="center" wrapText="1"/>
    </xf>
    <xf numFmtId="4" fontId="72" fillId="0" borderId="215"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5" fillId="2" borderId="241" xfId="0" applyNumberFormat="1" applyFont="1" applyFill="1" applyBorder="1" applyAlignment="1" applyProtection="1">
      <alignment horizontal="left" vertical="center"/>
    </xf>
    <xf numFmtId="49" fontId="40" fillId="0" borderId="242" xfId="0" applyNumberFormat="1" applyFont="1" applyBorder="1" applyAlignment="1" applyProtection="1">
      <alignment horizontal="center" vertical="center"/>
    </xf>
    <xf numFmtId="49" fontId="38" fillId="0" borderId="243" xfId="0" applyNumberFormat="1" applyFont="1" applyBorder="1" applyAlignment="1" applyProtection="1">
      <alignment horizontal="center" vertical="center"/>
    </xf>
    <xf numFmtId="49" fontId="37" fillId="0" borderId="243" xfId="0" applyNumberFormat="1" applyFont="1" applyBorder="1" applyAlignment="1" applyProtection="1">
      <alignment horizontal="center" vertical="center"/>
    </xf>
    <xf numFmtId="49" fontId="38" fillId="0" borderId="244"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6" fillId="6" borderId="0" xfId="0" applyFont="1" applyFill="1" applyBorder="1" applyAlignment="1" applyProtection="1">
      <alignment horizontal="center" vertical="center"/>
    </xf>
    <xf numFmtId="3" fontId="43" fillId="6" borderId="0" xfId="0" applyNumberFormat="1" applyFont="1" applyFill="1" applyBorder="1" applyAlignment="1" applyProtection="1">
      <alignment horizontal="right" vertical="center"/>
    </xf>
    <xf numFmtId="3" fontId="45" fillId="6" borderId="0" xfId="0" applyNumberFormat="1" applyFont="1" applyFill="1" applyBorder="1" applyAlignment="1" applyProtection="1">
      <alignment horizontal="center" vertical="center"/>
    </xf>
    <xf numFmtId="0" fontId="46" fillId="6" borderId="245" xfId="0" applyFont="1" applyFill="1" applyBorder="1" applyAlignment="1" applyProtection="1">
      <alignment horizontal="center" vertical="center"/>
    </xf>
    <xf numFmtId="3" fontId="43" fillId="6" borderId="246"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10" fillId="0" borderId="0" xfId="0" applyFont="1" applyAlignment="1">
      <alignment vertical="center" wrapText="1"/>
    </xf>
    <xf numFmtId="0" fontId="0" fillId="0" borderId="240" xfId="0" applyFont="1" applyFill="1" applyBorder="1" applyAlignment="1">
      <alignment vertical="center" wrapText="1"/>
    </xf>
    <xf numFmtId="0" fontId="3" fillId="0" borderId="0" xfId="0" applyFont="1" applyAlignment="1">
      <alignment vertical="center" wrapText="1"/>
    </xf>
    <xf numFmtId="0" fontId="2" fillId="0" borderId="0" xfId="0" applyFont="1" applyAlignment="1">
      <alignment vertical="center" wrapText="1"/>
    </xf>
    <xf numFmtId="0" fontId="71" fillId="0" borderId="0" xfId="0" applyFont="1" applyAlignment="1">
      <alignment vertical="center" wrapText="1"/>
    </xf>
    <xf numFmtId="0" fontId="1" fillId="0" borderId="0" xfId="0" applyFont="1" applyAlignment="1">
      <alignment vertical="center" wrapText="1"/>
    </xf>
    <xf numFmtId="0" fontId="109" fillId="15" borderId="205" xfId="0" applyFont="1" applyFill="1" applyBorder="1" applyAlignment="1">
      <alignment vertical="center"/>
    </xf>
    <xf numFmtId="165" fontId="109" fillId="15" borderId="248" xfId="0" applyNumberFormat="1" applyFont="1" applyFill="1" applyBorder="1" applyAlignment="1">
      <alignment vertical="center"/>
    </xf>
    <xf numFmtId="0" fontId="40" fillId="21" borderId="38" xfId="0" applyFont="1" applyFill="1" applyBorder="1" applyAlignment="1">
      <alignment horizontal="left" vertical="center" wrapText="1"/>
    </xf>
    <xf numFmtId="0" fontId="40" fillId="21" borderId="33" xfId="0" applyFont="1" applyFill="1" applyBorder="1" applyAlignment="1">
      <alignment horizontal="left" vertical="center" wrapText="1"/>
    </xf>
    <xf numFmtId="0" fontId="40" fillId="21" borderId="44" xfId="0" applyFont="1" applyFill="1" applyBorder="1" applyAlignment="1">
      <alignment horizontal="left" vertical="center" wrapText="1"/>
    </xf>
    <xf numFmtId="0" fontId="40" fillId="21" borderId="45" xfId="0" applyFont="1" applyFill="1" applyBorder="1" applyAlignment="1">
      <alignment horizontal="left" vertical="center" wrapText="1"/>
    </xf>
    <xf numFmtId="0" fontId="57" fillId="4" borderId="65" xfId="0" applyFont="1" applyFill="1" applyBorder="1" applyAlignment="1">
      <alignment horizontal="left" vertical="center" wrapText="1"/>
    </xf>
    <xf numFmtId="0" fontId="57" fillId="4" borderId="146" xfId="0" applyFont="1" applyFill="1" applyBorder="1" applyAlignment="1">
      <alignment horizontal="left" vertical="center" wrapText="1"/>
    </xf>
    <xf numFmtId="0" fontId="42" fillId="0" borderId="147" xfId="0" applyFont="1" applyBorder="1" applyAlignment="1">
      <alignment horizontal="left" vertical="center"/>
    </xf>
    <xf numFmtId="0" fontId="42" fillId="0" borderId="148" xfId="0" applyFont="1" applyBorder="1" applyAlignment="1">
      <alignment horizontal="left" vertical="center"/>
    </xf>
    <xf numFmtId="0" fontId="42" fillId="0" borderId="149" xfId="0" applyFont="1" applyBorder="1" applyAlignment="1">
      <alignment horizontal="left" vertical="center"/>
    </xf>
    <xf numFmtId="0" fontId="42" fillId="0" borderId="150" xfId="0" applyFont="1" applyBorder="1" applyAlignment="1">
      <alignment horizontal="left" vertical="center"/>
    </xf>
    <xf numFmtId="0" fontId="42" fillId="0" borderId="151" xfId="0" applyFont="1" applyBorder="1" applyAlignment="1">
      <alignment horizontal="left" vertical="center"/>
    </xf>
    <xf numFmtId="0" fontId="42" fillId="0" borderId="152" xfId="0" applyFont="1" applyBorder="1" applyAlignment="1">
      <alignment horizontal="left" vertical="center"/>
    </xf>
    <xf numFmtId="0" fontId="42" fillId="0" borderId="153" xfId="0" applyFont="1" applyBorder="1" applyAlignment="1">
      <alignment horizontal="left" vertical="center"/>
    </xf>
    <xf numFmtId="0" fontId="42" fillId="0" borderId="154" xfId="0" applyFont="1" applyBorder="1" applyAlignment="1">
      <alignment horizontal="left" vertical="center"/>
    </xf>
    <xf numFmtId="0" fontId="42" fillId="0" borderId="142" xfId="0" applyFont="1" applyBorder="1" applyAlignment="1">
      <alignment horizontal="left" vertical="center"/>
    </xf>
    <xf numFmtId="0" fontId="42" fillId="0" borderId="143" xfId="0" applyFont="1" applyBorder="1" applyAlignment="1">
      <alignment horizontal="left" vertical="center"/>
    </xf>
    <xf numFmtId="0" fontId="55" fillId="4" borderId="134" xfId="0" applyFont="1" applyFill="1" applyBorder="1" applyAlignment="1">
      <alignment horizontal="left" vertical="center" wrapText="1"/>
    </xf>
    <xf numFmtId="0" fontId="55" fillId="4" borderId="144" xfId="0" applyFont="1" applyFill="1" applyBorder="1" applyAlignment="1">
      <alignment horizontal="left" vertical="center" wrapText="1"/>
    </xf>
    <xf numFmtId="0" fontId="52" fillId="4" borderId="131" xfId="0" applyFont="1" applyFill="1" applyBorder="1" applyAlignment="1">
      <alignment horizontal="left" vertical="center" wrapText="1"/>
    </xf>
    <xf numFmtId="0" fontId="52" fillId="4" borderId="145" xfId="0" applyFont="1" applyFill="1" applyBorder="1" applyAlignment="1">
      <alignment horizontal="left" vertical="center" wrapText="1"/>
    </xf>
    <xf numFmtId="0" fontId="52" fillId="4" borderId="128" xfId="0" applyFont="1" applyFill="1" applyBorder="1" applyAlignment="1">
      <alignment horizontal="left" vertical="center" wrapText="1"/>
    </xf>
    <xf numFmtId="0" fontId="56" fillId="0" borderId="43" xfId="0" applyFont="1" applyFill="1" applyBorder="1" applyAlignment="1">
      <alignment horizontal="right" vertical="top" wrapText="1"/>
    </xf>
    <xf numFmtId="0" fontId="109" fillId="15" borderId="247" xfId="0" applyFont="1" applyFill="1" applyBorder="1" applyAlignment="1">
      <alignment horizontal="center" vertical="center"/>
    </xf>
    <xf numFmtId="0" fontId="109" fillId="15" borderId="205" xfId="0" applyFont="1" applyFill="1" applyBorder="1" applyAlignment="1">
      <alignment horizontal="center" vertical="center"/>
    </xf>
    <xf numFmtId="0" fontId="67" fillId="0" borderId="199" xfId="0" applyFont="1" applyFill="1" applyBorder="1" applyAlignment="1">
      <alignment horizontal="center" vertical="center" wrapText="1"/>
    </xf>
    <xf numFmtId="0" fontId="67" fillId="0" borderId="203" xfId="0" applyFont="1" applyFill="1" applyBorder="1" applyAlignment="1">
      <alignment horizontal="center" vertical="center" wrapText="1"/>
    </xf>
    <xf numFmtId="0" fontId="93" fillId="9" borderId="195" xfId="0" applyFont="1" applyFill="1" applyBorder="1" applyAlignment="1" applyProtection="1">
      <alignment horizontal="center" vertical="center" wrapText="1"/>
      <protection hidden="1"/>
    </xf>
    <xf numFmtId="0" fontId="93" fillId="9" borderId="201" xfId="0" applyFont="1" applyFill="1" applyBorder="1" applyAlignment="1" applyProtection="1">
      <alignment horizontal="center" vertical="center" wrapText="1"/>
      <protection hidden="1"/>
    </xf>
    <xf numFmtId="49" fontId="92" fillId="9" borderId="219" xfId="0" applyNumberFormat="1" applyFont="1" applyFill="1" applyBorder="1" applyAlignment="1" applyProtection="1">
      <alignment horizontal="left" vertical="center"/>
      <protection hidden="1"/>
    </xf>
    <xf numFmtId="0" fontId="92" fillId="9" borderId="49" xfId="0" applyFont="1" applyFill="1" applyBorder="1" applyAlignment="1" applyProtection="1">
      <alignment horizontal="left" vertical="center"/>
      <protection hidden="1"/>
    </xf>
    <xf numFmtId="0" fontId="93" fillId="9" borderId="231" xfId="0" applyFont="1" applyFill="1" applyBorder="1" applyAlignment="1" applyProtection="1">
      <alignment horizontal="center" vertical="center" wrapText="1"/>
      <protection hidden="1"/>
    </xf>
    <xf numFmtId="0" fontId="93" fillId="9" borderId="232" xfId="0" applyFont="1" applyFill="1" applyBorder="1" applyAlignment="1" applyProtection="1">
      <alignment horizontal="center" vertical="center" wrapText="1"/>
      <protection hidden="1"/>
    </xf>
    <xf numFmtId="0" fontId="93" fillId="9" borderId="162" xfId="0" applyFont="1" applyFill="1" applyBorder="1" applyAlignment="1" applyProtection="1">
      <alignment horizontal="center" vertical="center" wrapText="1"/>
      <protection hidden="1"/>
    </xf>
    <xf numFmtId="0" fontId="93" fillId="9" borderId="34" xfId="0" applyFont="1" applyFill="1" applyBorder="1" applyAlignment="1" applyProtection="1">
      <alignment horizontal="center" vertical="center" wrapText="1"/>
      <protection hidden="1"/>
    </xf>
    <xf numFmtId="0" fontId="93" fillId="9" borderId="162" xfId="0" applyFont="1" applyFill="1" applyBorder="1" applyAlignment="1" applyProtection="1">
      <alignment horizontal="center" vertical="center"/>
      <protection hidden="1"/>
    </xf>
    <xf numFmtId="0" fontId="93" fillId="9" borderId="34" xfId="0" applyFont="1" applyFill="1" applyBorder="1" applyAlignment="1" applyProtection="1">
      <alignment horizontal="center" vertical="center"/>
      <protection hidden="1"/>
    </xf>
    <xf numFmtId="0" fontId="85" fillId="0" borderId="221" xfId="0" applyFont="1" applyFill="1" applyBorder="1" applyAlignment="1" applyProtection="1">
      <alignment horizontal="left" vertical="center"/>
      <protection hidden="1"/>
    </xf>
    <xf numFmtId="0" fontId="85" fillId="0" borderId="52" xfId="0" applyFont="1" applyFill="1" applyBorder="1" applyAlignment="1" applyProtection="1">
      <alignment horizontal="left" vertical="center"/>
      <protection hidden="1"/>
    </xf>
    <xf numFmtId="170" fontId="87" fillId="0" borderId="181" xfId="0" applyNumberFormat="1" applyFont="1" applyFill="1" applyBorder="1" applyAlignment="1" applyProtection="1">
      <alignment horizontal="left" vertical="center"/>
      <protection hidden="1"/>
    </xf>
    <xf numFmtId="170" fontId="87" fillId="0" borderId="52" xfId="0" applyNumberFormat="1" applyFont="1" applyFill="1" applyBorder="1" applyAlignment="1" applyProtection="1">
      <alignment horizontal="left" vertical="center"/>
      <protection hidden="1"/>
    </xf>
    <xf numFmtId="170" fontId="87" fillId="0" borderId="182" xfId="0" applyNumberFormat="1" applyFont="1" applyFill="1" applyBorder="1" applyAlignment="1" applyProtection="1">
      <alignment horizontal="left" vertical="center"/>
      <protection hidden="1"/>
    </xf>
    <xf numFmtId="0" fontId="85" fillId="0" borderId="195" xfId="0" applyFont="1" applyFill="1" applyBorder="1" applyAlignment="1" applyProtection="1">
      <alignment horizontal="left" vertical="center"/>
      <protection hidden="1"/>
    </xf>
    <xf numFmtId="0" fontId="85" fillId="0" borderId="190" xfId="0" applyFont="1" applyFill="1" applyBorder="1" applyAlignment="1" applyProtection="1">
      <alignment horizontal="left" vertical="center"/>
      <protection hidden="1"/>
    </xf>
    <xf numFmtId="0" fontId="85" fillId="0" borderId="25" xfId="0" applyFont="1" applyFill="1" applyBorder="1" applyAlignment="1" applyProtection="1">
      <alignment horizontal="left" vertical="center"/>
      <protection hidden="1"/>
    </xf>
    <xf numFmtId="0" fontId="85" fillId="0" borderId="0" xfId="0" applyFont="1" applyFill="1" applyBorder="1" applyAlignment="1" applyProtection="1">
      <alignment horizontal="left" vertical="center"/>
      <protection hidden="1"/>
    </xf>
    <xf numFmtId="49" fontId="91" fillId="0" borderId="0" xfId="0" applyNumberFormat="1" applyFont="1" applyFill="1" applyBorder="1" applyAlignment="1" applyProtection="1">
      <alignment horizontal="left" vertical="center"/>
      <protection locked="0"/>
    </xf>
    <xf numFmtId="49" fontId="91" fillId="0" borderId="41" xfId="0" applyNumberFormat="1" applyFont="1" applyFill="1" applyBorder="1" applyAlignment="1" applyProtection="1">
      <alignment horizontal="left" vertical="center"/>
      <protection locked="0"/>
    </xf>
    <xf numFmtId="0" fontId="85" fillId="0" borderId="181" xfId="0" applyFont="1" applyFill="1" applyBorder="1" applyAlignment="1" applyProtection="1">
      <alignment horizontal="left" vertical="center"/>
      <protection hidden="1"/>
    </xf>
    <xf numFmtId="0" fontId="85" fillId="0" borderId="22" xfId="0" applyFont="1" applyFill="1" applyBorder="1" applyAlignment="1" applyProtection="1">
      <alignment horizontal="left" vertical="center"/>
      <protection hidden="1"/>
    </xf>
    <xf numFmtId="0" fontId="85" fillId="0" borderId="187" xfId="0" applyFont="1" applyFill="1" applyBorder="1" applyAlignment="1" applyProtection="1">
      <alignment horizontal="left" vertical="center"/>
      <protection hidden="1"/>
    </xf>
    <xf numFmtId="0" fontId="85" fillId="0" borderId="200" xfId="0" applyFont="1" applyFill="1" applyBorder="1" applyAlignment="1" applyProtection="1">
      <alignment horizontal="left" vertical="center"/>
      <protection hidden="1"/>
    </xf>
    <xf numFmtId="0" fontId="85" fillId="0" borderId="55" xfId="0" applyFont="1" applyFill="1" applyBorder="1" applyAlignment="1" applyProtection="1">
      <alignment horizontal="left" vertical="center"/>
      <protection hidden="1"/>
    </xf>
    <xf numFmtId="0" fontId="87" fillId="0" borderId="190" xfId="0" applyNumberFormat="1" applyFont="1" applyFill="1" applyBorder="1" applyAlignment="1" applyProtection="1">
      <alignment horizontal="left" vertical="center" wrapText="1"/>
      <protection hidden="1"/>
    </xf>
    <xf numFmtId="0" fontId="87" fillId="0" borderId="194" xfId="0" applyNumberFormat="1" applyFont="1" applyFill="1" applyBorder="1" applyAlignment="1" applyProtection="1">
      <alignment horizontal="left" vertical="center" wrapText="1"/>
      <protection hidden="1"/>
    </xf>
    <xf numFmtId="0" fontId="85" fillId="0" borderId="42" xfId="0" applyFont="1" applyFill="1" applyBorder="1" applyAlignment="1" applyProtection="1">
      <alignment horizontal="left" vertical="center"/>
      <protection hidden="1"/>
    </xf>
    <xf numFmtId="49" fontId="88" fillId="0" borderId="190" xfId="0" applyNumberFormat="1" applyFont="1" applyFill="1" applyBorder="1" applyAlignment="1" applyProtection="1">
      <alignment horizontal="left" vertical="center"/>
      <protection hidden="1"/>
    </xf>
    <xf numFmtId="49" fontId="88" fillId="0" borderId="194" xfId="0" applyNumberFormat="1" applyFont="1" applyFill="1" applyBorder="1" applyAlignment="1" applyProtection="1">
      <alignment horizontal="left" vertical="center"/>
      <protection hidden="1"/>
    </xf>
    <xf numFmtId="0" fontId="76" fillId="0" borderId="54" xfId="0" applyFont="1" applyFill="1" applyBorder="1" applyAlignment="1" applyProtection="1">
      <alignment horizontal="left" vertical="top" wrapText="1"/>
      <protection hidden="1"/>
    </xf>
    <xf numFmtId="0" fontId="76" fillId="0" borderId="55" xfId="0" applyFont="1" applyFill="1" applyBorder="1" applyAlignment="1" applyProtection="1">
      <alignment horizontal="left" vertical="top" wrapText="1"/>
      <protection hidden="1"/>
    </xf>
    <xf numFmtId="0" fontId="79" fillId="0" borderId="221" xfId="0" applyFont="1" applyFill="1" applyBorder="1" applyAlignment="1" applyProtection="1">
      <alignment horizontal="left" vertical="top"/>
    </xf>
    <xf numFmtId="0" fontId="79" fillId="0" borderId="52" xfId="0" applyFont="1" applyFill="1" applyBorder="1" applyAlignment="1" applyProtection="1">
      <alignment horizontal="left" vertical="top"/>
    </xf>
    <xf numFmtId="0" fontId="79" fillId="15" borderId="206" xfId="0" applyFont="1" applyFill="1" applyBorder="1" applyAlignment="1" applyProtection="1">
      <alignment horizontal="center" vertical="center" wrapText="1"/>
      <protection hidden="1"/>
    </xf>
    <xf numFmtId="0" fontId="79" fillId="15" borderId="43" xfId="0" applyFont="1" applyFill="1" applyBorder="1" applyAlignment="1" applyProtection="1">
      <alignment horizontal="center" vertical="center" wrapText="1"/>
      <protection hidden="1"/>
    </xf>
    <xf numFmtId="7" fontId="79" fillId="15" borderId="184" xfId="0" applyNumberFormat="1" applyFont="1" applyFill="1" applyBorder="1" applyAlignment="1" applyProtection="1">
      <alignment horizontal="right" vertical="center"/>
      <protection hidden="1"/>
    </xf>
    <xf numFmtId="7" fontId="79" fillId="15" borderId="185" xfId="0" applyNumberFormat="1" applyFont="1" applyFill="1" applyBorder="1" applyAlignment="1" applyProtection="1">
      <alignment horizontal="right" vertical="center"/>
      <protection hidden="1"/>
    </xf>
    <xf numFmtId="49" fontId="82" fillId="0" borderId="190" xfId="0" applyNumberFormat="1" applyFont="1" applyFill="1" applyBorder="1" applyAlignment="1" applyProtection="1">
      <alignment horizontal="left" vertical="top"/>
      <protection locked="0"/>
    </xf>
    <xf numFmtId="0" fontId="84" fillId="28" borderId="229" xfId="0" applyFont="1" applyFill="1" applyBorder="1" applyAlignment="1" applyProtection="1">
      <alignment horizontal="center" vertical="center"/>
      <protection hidden="1"/>
    </xf>
    <xf numFmtId="0" fontId="84" fillId="28" borderId="185" xfId="0" applyFont="1" applyFill="1" applyBorder="1" applyAlignment="1" applyProtection="1">
      <alignment horizontal="center" vertical="center"/>
      <protection hidden="1"/>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35" fillId="17" borderId="48" xfId="0" applyFont="1" applyFill="1" applyBorder="1" applyAlignment="1" applyProtection="1">
      <alignment horizontal="center" vertical="center"/>
    </xf>
    <xf numFmtId="0" fontId="35" fillId="17" borderId="49" xfId="0" applyFont="1" applyFill="1" applyBorder="1" applyAlignment="1" applyProtection="1">
      <alignment horizontal="center" vertical="center"/>
    </xf>
    <xf numFmtId="0" fontId="35" fillId="17" borderId="50" xfId="0" applyFont="1" applyFill="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0" xfId="0" applyNumberFormat="1" applyBorder="1" applyAlignment="1" applyProtection="1">
      <alignment horizontal="center" vertical="center"/>
    </xf>
    <xf numFmtId="49" fontId="0" fillId="0" borderId="223" xfId="0" applyNumberFormat="1" applyBorder="1" applyAlignment="1" applyProtection="1">
      <alignment horizontal="center" vertical="center"/>
    </xf>
    <xf numFmtId="0" fontId="35" fillId="3" borderId="51" xfId="0" applyFont="1" applyFill="1" applyBorder="1" applyAlignment="1" applyProtection="1">
      <alignment horizontal="left" vertical="center"/>
    </xf>
    <xf numFmtId="0" fontId="35" fillId="3" borderId="52" xfId="0" applyFont="1" applyFill="1" applyBorder="1" applyAlignment="1" applyProtection="1">
      <alignment horizontal="left" vertical="center"/>
    </xf>
    <xf numFmtId="0" fontId="35" fillId="3" borderId="53" xfId="0" applyFont="1" applyFill="1" applyBorder="1" applyAlignment="1" applyProtection="1">
      <alignment horizontal="left" vertical="center"/>
    </xf>
    <xf numFmtId="0" fontId="58" fillId="0" borderId="155" xfId="0" applyFont="1" applyBorder="1" applyAlignment="1" applyProtection="1">
      <alignment horizontal="center" vertical="center"/>
    </xf>
    <xf numFmtId="0" fontId="58" fillId="0" borderId="156" xfId="0" applyFont="1" applyBorder="1" applyAlignment="1" applyProtection="1">
      <alignment horizontal="center" vertical="center"/>
    </xf>
    <xf numFmtId="0" fontId="49" fillId="0" borderId="157" xfId="0" applyFont="1" applyBorder="1" applyAlignment="1" applyProtection="1">
      <alignment horizontal="center" vertical="center"/>
    </xf>
    <xf numFmtId="0" fontId="49" fillId="0" borderId="76" xfId="0" applyFont="1" applyBorder="1" applyAlignment="1" applyProtection="1">
      <alignment horizontal="center" vertical="center"/>
    </xf>
    <xf numFmtId="0" fontId="35" fillId="3" borderId="224" xfId="0" applyFont="1" applyFill="1" applyBorder="1" applyAlignment="1" applyProtection="1">
      <alignment horizontal="left" vertical="center"/>
    </xf>
    <xf numFmtId="0" fontId="35" fillId="3" borderId="198" xfId="0" applyFont="1" applyFill="1" applyBorder="1" applyAlignment="1" applyProtection="1">
      <alignment horizontal="left" vertical="center"/>
    </xf>
    <xf numFmtId="0" fontId="35" fillId="3" borderId="225" xfId="0" applyFont="1" applyFill="1" applyBorder="1" applyAlignment="1" applyProtection="1">
      <alignment horizontal="left" vertical="center"/>
    </xf>
    <xf numFmtId="0" fontId="35" fillId="17" borderId="48" xfId="0" applyFont="1" applyFill="1" applyBorder="1" applyAlignment="1" applyProtection="1">
      <alignment horizontal="center" vertical="center"/>
      <protection locked="0"/>
    </xf>
    <xf numFmtId="0" fontId="35" fillId="17" borderId="49" xfId="0" applyFont="1" applyFill="1" applyBorder="1" applyAlignment="1" applyProtection="1">
      <alignment horizontal="center" vertical="center"/>
      <protection locked="0"/>
    </xf>
    <xf numFmtId="0" fontId="35" fillId="17" borderId="50" xfId="0" applyFont="1" applyFill="1" applyBorder="1" applyAlignment="1" applyProtection="1">
      <alignment horizontal="center" vertical="center"/>
      <protection locked="0"/>
    </xf>
    <xf numFmtId="0" fontId="59" fillId="22" borderId="54" xfId="0" applyFont="1" applyFill="1" applyBorder="1" applyAlignment="1" applyProtection="1">
      <alignment horizontal="left" vertical="center"/>
    </xf>
    <xf numFmtId="0" fontId="60" fillId="0" borderId="55" xfId="0" applyFont="1" applyBorder="1" applyProtection="1"/>
    <xf numFmtId="0" fontId="61" fillId="22" borderId="26" xfId="0" applyFont="1" applyFill="1" applyBorder="1" applyAlignment="1" applyProtection="1">
      <alignment horizontal="left" vertical="center" wrapText="1"/>
    </xf>
    <xf numFmtId="0" fontId="36" fillId="0" borderId="56" xfId="0" applyFont="1" applyBorder="1" applyAlignment="1" applyProtection="1">
      <alignment horizontal="left"/>
    </xf>
    <xf numFmtId="3" fontId="62" fillId="0" borderId="158" xfId="0" applyNumberFormat="1" applyFont="1" applyBorder="1" applyAlignment="1" applyProtection="1">
      <alignment horizontal="center" vertical="center"/>
    </xf>
    <xf numFmtId="3" fontId="62" fillId="0" borderId="159" xfId="0" applyNumberFormat="1" applyFont="1" applyBorder="1" applyAlignment="1" applyProtection="1">
      <alignment horizontal="center" vertical="center"/>
    </xf>
    <xf numFmtId="3" fontId="62" fillId="0" borderId="160" xfId="0" applyNumberFormat="1" applyFont="1" applyBorder="1" applyAlignment="1" applyProtection="1">
      <alignment horizontal="center" vertical="center"/>
    </xf>
    <xf numFmtId="3" fontId="62" fillId="0" borderId="161" xfId="0" applyNumberFormat="1" applyFont="1" applyBorder="1" applyAlignment="1" applyProtection="1">
      <alignment horizontal="center" vertical="center"/>
    </xf>
    <xf numFmtId="0" fontId="14" fillId="18" borderId="57" xfId="3" applyFont="1" applyFill="1" applyBorder="1" applyAlignment="1" applyProtection="1">
      <alignment vertical="center" wrapText="1"/>
      <protection hidden="1"/>
    </xf>
    <xf numFmtId="0" fontId="14" fillId="18" borderId="58" xfId="3" applyFont="1" applyFill="1" applyBorder="1" applyAlignment="1" applyProtection="1">
      <alignment vertical="center" wrapText="1"/>
      <protection hidden="1"/>
    </xf>
    <xf numFmtId="0" fontId="14" fillId="18" borderId="59" xfId="3" applyFont="1" applyFill="1" applyBorder="1" applyAlignment="1" applyProtection="1">
      <alignment vertical="center" wrapText="1"/>
      <protection hidden="1"/>
    </xf>
    <xf numFmtId="0" fontId="35" fillId="23" borderId="35" xfId="0" applyFont="1" applyFill="1" applyBorder="1" applyAlignment="1" applyProtection="1">
      <alignment horizontal="left" vertical="center"/>
    </xf>
    <xf numFmtId="0" fontId="35"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166" fontId="64" fillId="25" borderId="169" xfId="0" applyNumberFormat="1" applyFont="1" applyFill="1" applyBorder="1" applyAlignment="1">
      <alignment horizontal="right" vertical="center"/>
    </xf>
    <xf numFmtId="166" fontId="64" fillId="24" borderId="210" xfId="0" applyNumberFormat="1" applyFont="1" applyFill="1" applyBorder="1" applyAlignment="1">
      <alignment horizontal="right" vertical="center"/>
    </xf>
    <xf numFmtId="166" fontId="64" fillId="24" borderId="212" xfId="0" applyNumberFormat="1" applyFont="1" applyFill="1" applyBorder="1" applyAlignment="1">
      <alignment horizontal="right" vertical="center"/>
    </xf>
    <xf numFmtId="166" fontId="64" fillId="24" borderId="216" xfId="0" applyNumberFormat="1" applyFont="1" applyFill="1" applyBorder="1" applyAlignment="1">
      <alignment horizontal="right" vertical="center"/>
    </xf>
    <xf numFmtId="166" fontId="74" fillId="24" borderId="183" xfId="0" applyNumberFormat="1" applyFont="1" applyFill="1" applyBorder="1" applyAlignment="1">
      <alignment horizontal="right" vertical="center"/>
    </xf>
    <xf numFmtId="166" fontId="74" fillId="24" borderId="185" xfId="0" applyNumberFormat="1" applyFont="1" applyFill="1" applyBorder="1" applyAlignment="1">
      <alignment horizontal="right" vertical="center"/>
    </xf>
    <xf numFmtId="166" fontId="30" fillId="20" borderId="175" xfId="0" applyNumberFormat="1" applyFont="1" applyFill="1" applyBorder="1" applyAlignment="1">
      <alignment horizontal="right" vertical="center"/>
    </xf>
    <xf numFmtId="166" fontId="30" fillId="20" borderId="176" xfId="0" applyNumberFormat="1" applyFont="1" applyFill="1" applyBorder="1" applyAlignment="1">
      <alignment horizontal="right" vertical="center"/>
    </xf>
    <xf numFmtId="166" fontId="30" fillId="20" borderId="34" xfId="0" applyNumberFormat="1" applyFont="1" applyFill="1" applyBorder="1" applyAlignment="1">
      <alignment horizontal="right" vertical="center"/>
    </xf>
    <xf numFmtId="166" fontId="30" fillId="20" borderId="14" xfId="0" applyNumberFormat="1" applyFont="1" applyFill="1" applyBorder="1" applyAlignment="1">
      <alignment horizontal="right" vertical="center"/>
    </xf>
    <xf numFmtId="166" fontId="30" fillId="2" borderId="175" xfId="0" applyNumberFormat="1" applyFont="1" applyFill="1" applyBorder="1" applyAlignment="1">
      <alignment horizontal="right" vertical="center"/>
    </xf>
    <xf numFmtId="166" fontId="73" fillId="3" borderId="169" xfId="0" applyNumberFormat="1" applyFont="1" applyFill="1" applyBorder="1" applyAlignment="1">
      <alignment horizontal="right" vertical="center"/>
    </xf>
    <xf numFmtId="166" fontId="73" fillId="3" borderId="214" xfId="0" applyNumberFormat="1" applyFont="1" applyFill="1" applyBorder="1" applyAlignment="1">
      <alignment horizontal="right" vertical="center"/>
    </xf>
    <xf numFmtId="166" fontId="73" fillId="3" borderId="215" xfId="0" applyNumberFormat="1" applyFont="1" applyFill="1" applyBorder="1" applyAlignment="1">
      <alignment horizontal="right" vertical="center"/>
    </xf>
    <xf numFmtId="166" fontId="30" fillId="2" borderId="36" xfId="0" applyNumberFormat="1" applyFont="1" applyFill="1" applyBorder="1" applyAlignment="1">
      <alignment horizontal="right" vertical="center"/>
    </xf>
    <xf numFmtId="166" fontId="30" fillId="2" borderId="162" xfId="0" applyNumberFormat="1" applyFont="1" applyFill="1" applyBorder="1" applyAlignment="1">
      <alignment horizontal="right" vertical="center"/>
    </xf>
    <xf numFmtId="166" fontId="30" fillId="2" borderId="34" xfId="0" applyNumberFormat="1" applyFont="1" applyFill="1" applyBorder="1" applyAlignment="1">
      <alignment horizontal="right" vertical="center"/>
    </xf>
    <xf numFmtId="0" fontId="30" fillId="0" borderId="0" xfId="0" applyFont="1" applyAlignment="1">
      <alignment horizontal="center"/>
    </xf>
    <xf numFmtId="0" fontId="32" fillId="18" borderId="172" xfId="0" applyFont="1" applyFill="1" applyBorder="1" applyAlignment="1">
      <alignment horizontal="center" vertical="center"/>
    </xf>
    <xf numFmtId="0" fontId="32" fillId="20" borderId="172" xfId="0" applyFont="1" applyFill="1" applyBorder="1" applyAlignment="1">
      <alignment horizontal="center" vertical="center"/>
    </xf>
    <xf numFmtId="0" fontId="32" fillId="20" borderId="173" xfId="0" applyFont="1" applyFill="1" applyBorder="1" applyAlignment="1">
      <alignment horizontal="center" vertical="center"/>
    </xf>
    <xf numFmtId="166" fontId="30" fillId="20" borderId="36" xfId="0" applyNumberFormat="1" applyFont="1" applyFill="1" applyBorder="1" applyAlignment="1">
      <alignment horizontal="right" vertical="center"/>
    </xf>
    <xf numFmtId="166" fontId="30" fillId="20" borderId="37" xfId="0" applyNumberFormat="1" applyFont="1" applyFill="1" applyBorder="1" applyAlignment="1">
      <alignment horizontal="right" vertical="center"/>
    </xf>
    <xf numFmtId="166" fontId="30" fillId="20" borderId="162" xfId="0" applyNumberFormat="1" applyFont="1" applyFill="1" applyBorder="1" applyAlignment="1">
      <alignment horizontal="right" vertical="center"/>
    </xf>
    <xf numFmtId="166" fontId="30" fillId="20" borderId="163" xfId="0" applyNumberFormat="1" applyFont="1" applyFill="1" applyBorder="1" applyAlignment="1">
      <alignment horizontal="right" vertical="center"/>
    </xf>
    <xf numFmtId="0" fontId="109" fillId="0" borderId="162" xfId="0" applyFont="1" applyFill="1" applyBorder="1" applyAlignment="1">
      <alignment wrapText="1"/>
    </xf>
    <xf numFmtId="0" fontId="111" fillId="0" borderId="162" xfId="0" applyFont="1" applyBorder="1" applyAlignment="1"/>
    <xf numFmtId="0" fontId="109" fillId="0" borderId="162" xfId="0" applyFont="1" applyFill="1" applyBorder="1"/>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79">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1" t="s">
        <v>64</v>
      </c>
      <c r="B1" s="372"/>
      <c r="C1" s="19" t="e">
        <f>#REF!</f>
        <v>#REF!</v>
      </c>
    </row>
    <row r="2" spans="1:3" ht="15" customHeight="1" x14ac:dyDescent="0.25">
      <c r="A2" s="371" t="s">
        <v>129</v>
      </c>
      <c r="B2" s="372"/>
      <c r="C2" s="19" t="e">
        <f>#REF!</f>
        <v>#REF!</v>
      </c>
    </row>
    <row r="3" spans="1:3" ht="15" customHeight="1" x14ac:dyDescent="0.25">
      <c r="A3" s="371" t="s">
        <v>130</v>
      </c>
      <c r="B3" s="372"/>
      <c r="C3" s="19" t="e">
        <f>#REF!</f>
        <v>#REF!</v>
      </c>
    </row>
    <row r="4" spans="1:3" ht="37.5" customHeight="1" x14ac:dyDescent="0.25">
      <c r="A4" s="371" t="s">
        <v>132</v>
      </c>
      <c r="B4" s="372"/>
      <c r="C4" s="19" t="e">
        <f>#REF!</f>
        <v>#REF!</v>
      </c>
    </row>
    <row r="5" spans="1:3" ht="37.5" customHeight="1" x14ac:dyDescent="0.25">
      <c r="A5" s="371" t="s">
        <v>131</v>
      </c>
      <c r="B5" s="372"/>
      <c r="C5" s="19" t="e">
        <f>#REF!</f>
        <v>#REF!</v>
      </c>
    </row>
    <row r="6" spans="1:3" ht="37.5" customHeight="1" thickBot="1" x14ac:dyDescent="0.3">
      <c r="A6" s="373" t="s">
        <v>39</v>
      </c>
      <c r="B6" s="374"/>
      <c r="C6" s="20" t="e">
        <f>'Náklady stavební'!F2</f>
        <v>#REF!</v>
      </c>
    </row>
    <row r="7" spans="1:3" ht="37.5" customHeight="1" thickTop="1" x14ac:dyDescent="0.25">
      <c r="A7" s="392" t="e">
        <f>IF($C$5="ANO",IF($C$4="ANO","Dokumentace pro umístění v území nelze zadat formou P+R",""),"")</f>
        <v>#REF!</v>
      </c>
      <c r="B7" s="392"/>
      <c r="C7" s="392"/>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9" t="s">
        <v>43</v>
      </c>
      <c r="B27" s="390"/>
      <c r="C27" s="391"/>
    </row>
    <row r="28" spans="1:3" ht="15.75" thickBot="1" x14ac:dyDescent="0.3">
      <c r="A28" s="387" t="s">
        <v>42</v>
      </c>
      <c r="B28" s="388"/>
      <c r="C28" s="3" t="s">
        <v>41</v>
      </c>
    </row>
    <row r="29" spans="1:3" ht="15.75" thickTop="1" x14ac:dyDescent="0.25">
      <c r="A29" s="377" t="s">
        <v>72</v>
      </c>
      <c r="B29" s="378"/>
      <c r="C29" s="14" t="e">
        <f>45%*'Náklady stavební'!O3</f>
        <v>#REF!</v>
      </c>
    </row>
    <row r="30" spans="1:3" x14ac:dyDescent="0.25">
      <c r="A30" s="379" t="s">
        <v>44</v>
      </c>
      <c r="B30" s="380"/>
      <c r="C30" s="15" t="e">
        <f>45%*'Náklady stavební'!O3</f>
        <v>#REF!</v>
      </c>
    </row>
    <row r="31" spans="1:3" ht="15.75" thickBot="1" x14ac:dyDescent="0.3">
      <c r="A31" s="381" t="s">
        <v>45</v>
      </c>
      <c r="B31" s="382"/>
      <c r="C31" s="16" t="e">
        <f>'Náklady stavební'!O3-C29-C30</f>
        <v>#REF!</v>
      </c>
    </row>
    <row r="32" spans="1:3" x14ac:dyDescent="0.25">
      <c r="A32" s="383" t="s">
        <v>49</v>
      </c>
      <c r="B32" s="384"/>
      <c r="C32" s="15" t="e">
        <f>0.3%*C35</f>
        <v>#REF!</v>
      </c>
    </row>
    <row r="33" spans="1:3" ht="15.75" thickBot="1" x14ac:dyDescent="0.3">
      <c r="A33" s="385" t="s">
        <v>50</v>
      </c>
      <c r="B33" s="386"/>
      <c r="C33" s="77" t="e">
        <f>0.1%*C35</f>
        <v>#REF!</v>
      </c>
    </row>
    <row r="34" spans="1:3" ht="16.5" thickTop="1" thickBot="1" x14ac:dyDescent="0.3"/>
    <row r="35" spans="1:3" ht="20.25" thickTop="1" thickBot="1" x14ac:dyDescent="0.3">
      <c r="A35" s="375" t="s">
        <v>0</v>
      </c>
      <c r="B35" s="376"/>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78" priority="5" stopIfTrue="1">
      <formula>$C$4="ANO"</formula>
    </cfRule>
    <cfRule type="expression" dxfId="177" priority="6" stopIfTrue="1">
      <formula>$C$3="ANO"</formula>
    </cfRule>
  </conditionalFormatting>
  <conditionalFormatting sqref="C3">
    <cfRule type="expression" dxfId="176" priority="3">
      <formula>$C$4="ANO"</formula>
    </cfRule>
  </conditionalFormatting>
  <conditionalFormatting sqref="C4">
    <cfRule type="expression" dxfId="175" priority="2">
      <formula>$C$3="ANO"</formula>
    </cfRule>
    <cfRule type="expression" dxfId="174" priority="264" stopIfTrue="1">
      <formula>$C$3="ANO"</formula>
    </cfRule>
    <cfRule type="expression" dxfId="173" priority="265" stopIfTrue="1">
      <formula>IF($C$4="ANO",IF($C$5="ANO",1,0))=1</formula>
    </cfRule>
  </conditionalFormatting>
  <conditionalFormatting sqref="C5">
    <cfRule type="expression" dxfId="172"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4"/>
  <sheetViews>
    <sheetView tabSelected="1" zoomScale="80" zoomScaleNormal="80" zoomScalePageLayoutView="70" workbookViewId="0"/>
  </sheetViews>
  <sheetFormatPr defaultRowHeight="15" x14ac:dyDescent="0.25"/>
  <cols>
    <col min="1" max="1" width="15.85546875" style="349" customWidth="1"/>
    <col min="2" max="2" width="33.140625" style="350" customWidth="1"/>
    <col min="3" max="3" width="118.28515625" style="350" customWidth="1"/>
    <col min="4" max="4" width="27.42578125" style="350" customWidth="1"/>
    <col min="5" max="5" width="30.28515625" style="349" customWidth="1"/>
    <col min="7" max="22" width="5.7109375" customWidth="1"/>
  </cols>
  <sheetData>
    <row r="1" spans="1:7" ht="48" customHeight="1" x14ac:dyDescent="0.35">
      <c r="A1" s="505" t="s">
        <v>248</v>
      </c>
      <c r="B1" s="503" t="s">
        <v>219</v>
      </c>
      <c r="C1" s="504"/>
      <c r="D1" s="504"/>
      <c r="E1" s="504"/>
    </row>
    <row r="2" spans="1:7" ht="39" customHeight="1" thickBot="1" x14ac:dyDescent="0.3">
      <c r="A2" s="393" t="s">
        <v>206</v>
      </c>
      <c r="B2" s="394"/>
      <c r="C2" s="394"/>
      <c r="D2" s="369" t="s">
        <v>207</v>
      </c>
      <c r="E2" s="370">
        <f>SUM(E5:E14)</f>
        <v>0</v>
      </c>
    </row>
    <row r="3" spans="1:7" s="338" customFormat="1" ht="21.75" customHeight="1" x14ac:dyDescent="0.25">
      <c r="A3" s="335"/>
      <c r="B3" s="336"/>
      <c r="C3" s="395" t="s">
        <v>208</v>
      </c>
      <c r="D3" s="396"/>
      <c r="E3" s="337"/>
    </row>
    <row r="4" spans="1:7" s="338" customFormat="1" ht="23.25" customHeight="1" thickBot="1" x14ac:dyDescent="0.3">
      <c r="A4" s="339" t="s">
        <v>209</v>
      </c>
      <c r="B4" s="340" t="s">
        <v>71</v>
      </c>
      <c r="C4" s="341" t="s">
        <v>210</v>
      </c>
      <c r="D4" s="342" t="s">
        <v>211</v>
      </c>
      <c r="E4" s="343" t="s">
        <v>212</v>
      </c>
    </row>
    <row r="5" spans="1:7" s="348" customFormat="1" ht="372.75" customHeight="1" thickTop="1" thickBot="1" x14ac:dyDescent="0.3">
      <c r="A5" s="344" t="s">
        <v>229</v>
      </c>
      <c r="B5" s="345" t="s">
        <v>228</v>
      </c>
      <c r="C5" s="346" t="s">
        <v>226</v>
      </c>
      <c r="D5" s="363" t="s">
        <v>220</v>
      </c>
      <c r="E5" s="347"/>
      <c r="G5" s="362"/>
    </row>
    <row r="6" spans="1:7" s="348" customFormat="1" ht="100.5" customHeight="1" thickTop="1" thickBot="1" x14ac:dyDescent="0.3">
      <c r="A6" s="344" t="s">
        <v>230</v>
      </c>
      <c r="B6" s="345" t="s">
        <v>231</v>
      </c>
      <c r="C6" s="346" t="s">
        <v>223</v>
      </c>
      <c r="D6" s="364" t="s">
        <v>220</v>
      </c>
      <c r="E6" s="347"/>
    </row>
    <row r="7" spans="1:7" s="348" customFormat="1" ht="100.5" customHeight="1" thickTop="1" thickBot="1" x14ac:dyDescent="0.3">
      <c r="A7" s="344" t="s">
        <v>232</v>
      </c>
      <c r="B7" s="345" t="s">
        <v>233</v>
      </c>
      <c r="C7" s="346" t="s">
        <v>221</v>
      </c>
      <c r="D7" s="364" t="s">
        <v>220</v>
      </c>
      <c r="E7" s="347"/>
    </row>
    <row r="8" spans="1:7" s="348" customFormat="1" ht="140.25" customHeight="1" thickTop="1" thickBot="1" x14ac:dyDescent="0.3">
      <c r="A8" s="344" t="s">
        <v>234</v>
      </c>
      <c r="B8" s="367" t="s">
        <v>235</v>
      </c>
      <c r="C8" s="346" t="s">
        <v>225</v>
      </c>
      <c r="D8" s="364" t="s">
        <v>220</v>
      </c>
      <c r="E8" s="347"/>
    </row>
    <row r="9" spans="1:7" s="348" customFormat="1" ht="136.5" customHeight="1" thickTop="1" thickBot="1" x14ac:dyDescent="0.3">
      <c r="A9" s="344" t="s">
        <v>236</v>
      </c>
      <c r="B9" s="345" t="s">
        <v>237</v>
      </c>
      <c r="C9" s="368" t="s">
        <v>222</v>
      </c>
      <c r="D9" s="364" t="s">
        <v>220</v>
      </c>
      <c r="E9" s="347"/>
    </row>
    <row r="10" spans="1:7" s="348" customFormat="1" ht="383.25" customHeight="1" thickTop="1" thickBot="1" x14ac:dyDescent="0.3">
      <c r="A10" s="344" t="s">
        <v>238</v>
      </c>
      <c r="B10" s="345" t="s">
        <v>239</v>
      </c>
      <c r="C10" s="346" t="s">
        <v>227</v>
      </c>
      <c r="D10" s="363" t="s">
        <v>220</v>
      </c>
      <c r="E10" s="347"/>
    </row>
    <row r="11" spans="1:7" s="348" customFormat="1" ht="150" customHeight="1" thickTop="1" thickBot="1" x14ac:dyDescent="0.3">
      <c r="A11" s="344" t="s">
        <v>240</v>
      </c>
      <c r="B11" s="345" t="s">
        <v>241</v>
      </c>
      <c r="C11" s="366" t="s">
        <v>223</v>
      </c>
      <c r="D11" s="363" t="s">
        <v>220</v>
      </c>
      <c r="E11" s="347"/>
    </row>
    <row r="12" spans="1:7" s="348" customFormat="1" ht="150" customHeight="1" thickTop="1" thickBot="1" x14ac:dyDescent="0.3">
      <c r="A12" s="344" t="s">
        <v>242</v>
      </c>
      <c r="B12" s="367" t="s">
        <v>243</v>
      </c>
      <c r="C12" s="366" t="s">
        <v>221</v>
      </c>
      <c r="D12" s="363" t="s">
        <v>220</v>
      </c>
      <c r="E12" s="347"/>
    </row>
    <row r="13" spans="1:7" s="348" customFormat="1" ht="150" customHeight="1" thickTop="1" thickBot="1" x14ac:dyDescent="0.3">
      <c r="A13" s="344" t="s">
        <v>244</v>
      </c>
      <c r="B13" s="345" t="s">
        <v>245</v>
      </c>
      <c r="C13" s="346" t="s">
        <v>224</v>
      </c>
      <c r="D13" s="363" t="s">
        <v>220</v>
      </c>
      <c r="E13" s="347"/>
    </row>
    <row r="14" spans="1:7" s="348" customFormat="1" ht="150" customHeight="1" thickTop="1" x14ac:dyDescent="0.25">
      <c r="A14" s="344" t="s">
        <v>246</v>
      </c>
      <c r="B14" s="345" t="s">
        <v>247</v>
      </c>
      <c r="C14" s="365" t="s">
        <v>222</v>
      </c>
      <c r="D14" s="363" t="s">
        <v>220</v>
      </c>
      <c r="E14" s="347"/>
    </row>
  </sheetData>
  <mergeCells count="3">
    <mergeCell ref="A2:C2"/>
    <mergeCell ref="C3:D3"/>
    <mergeCell ref="B1:E1"/>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115" zoomScaleNormal="115" workbookViewId="0">
      <selection activeCell="F2" sqref="F2"/>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28" t="s">
        <v>151</v>
      </c>
      <c r="C1" s="429"/>
      <c r="D1" s="429"/>
      <c r="E1" s="256"/>
      <c r="F1" s="256" t="s">
        <v>152</v>
      </c>
      <c r="G1" s="256"/>
      <c r="H1" s="257"/>
      <c r="I1" s="258"/>
      <c r="J1" s="259"/>
      <c r="K1" s="259"/>
      <c r="L1" s="260" t="s">
        <v>153</v>
      </c>
      <c r="M1" s="261"/>
    </row>
    <row r="2" spans="1:15" s="255" customFormat="1" ht="57" customHeight="1" thickTop="1" thickBot="1" x14ac:dyDescent="0.3">
      <c r="B2" s="430" t="s">
        <v>154</v>
      </c>
      <c r="C2" s="431"/>
      <c r="D2" s="262"/>
      <c r="E2" s="263"/>
      <c r="F2" s="264" t="s">
        <v>219</v>
      </c>
      <c r="G2" s="265"/>
      <c r="H2" s="266"/>
      <c r="I2" s="432" t="s">
        <v>156</v>
      </c>
      <c r="J2" s="433"/>
      <c r="K2" s="434">
        <f>SUM(L26+L36)</f>
        <v>0</v>
      </c>
      <c r="L2" s="435"/>
    </row>
    <row r="3" spans="1:15" s="255" customFormat="1" ht="42.75" customHeight="1" thickTop="1" thickBot="1" x14ac:dyDescent="0.3">
      <c r="B3" s="267" t="s">
        <v>157</v>
      </c>
      <c r="C3" s="268"/>
      <c r="D3" s="436" t="s">
        <v>153</v>
      </c>
      <c r="E3" s="436"/>
      <c r="F3" s="269" t="s">
        <v>87</v>
      </c>
      <c r="G3" s="270"/>
      <c r="H3" s="271"/>
      <c r="I3" s="272"/>
      <c r="J3" s="273"/>
      <c r="K3" s="437"/>
      <c r="L3" s="438"/>
    </row>
    <row r="4" spans="1:15" s="255" customFormat="1" ht="18" customHeight="1" thickTop="1" x14ac:dyDescent="0.25">
      <c r="B4" s="419" t="s">
        <v>158</v>
      </c>
      <c r="C4" s="413"/>
      <c r="D4" s="420"/>
      <c r="E4" s="274"/>
      <c r="F4" s="275" t="s">
        <v>83</v>
      </c>
      <c r="G4" s="276"/>
      <c r="H4" s="277"/>
      <c r="I4" s="421" t="s">
        <v>159</v>
      </c>
      <c r="J4" s="422"/>
      <c r="K4" s="278"/>
      <c r="L4" s="279"/>
    </row>
    <row r="5" spans="1:15" s="255" customFormat="1" ht="18" customHeight="1" x14ac:dyDescent="0.25">
      <c r="B5" s="280" t="s">
        <v>160</v>
      </c>
      <c r="C5" s="281"/>
      <c r="D5" s="281"/>
      <c r="E5" s="274" t="s">
        <v>146</v>
      </c>
      <c r="F5" s="423" t="s">
        <v>214</v>
      </c>
      <c r="G5" s="423"/>
      <c r="H5" s="424"/>
      <c r="I5" s="425" t="s">
        <v>143</v>
      </c>
      <c r="J5" s="420"/>
      <c r="K5" s="282"/>
      <c r="L5" s="283"/>
    </row>
    <row r="6" spans="1:15" s="255" customFormat="1" ht="18" customHeight="1" x14ac:dyDescent="0.2">
      <c r="B6" s="280" t="s">
        <v>145</v>
      </c>
      <c r="C6" s="281"/>
      <c r="D6" s="281"/>
      <c r="E6" s="282" t="s">
        <v>213</v>
      </c>
      <c r="F6" s="426"/>
      <c r="G6" s="426"/>
      <c r="H6" s="427"/>
      <c r="I6" s="425" t="s">
        <v>144</v>
      </c>
      <c r="J6" s="420"/>
      <c r="K6" s="282"/>
      <c r="L6" s="283"/>
      <c r="O6" s="284"/>
    </row>
    <row r="7" spans="1:15" s="255" customFormat="1" ht="18" customHeight="1" x14ac:dyDescent="0.2">
      <c r="B7" s="407" t="s">
        <v>161</v>
      </c>
      <c r="C7" s="408"/>
      <c r="D7" s="408"/>
      <c r="E7" s="285"/>
      <c r="F7" s="409" t="s">
        <v>162</v>
      </c>
      <c r="G7" s="410"/>
      <c r="H7" s="411"/>
      <c r="I7" s="412" t="s">
        <v>163</v>
      </c>
      <c r="J7" s="413"/>
      <c r="K7" s="286">
        <v>2020</v>
      </c>
      <c r="L7" s="287"/>
      <c r="O7" s="288"/>
    </row>
    <row r="8" spans="1:15" s="255" customFormat="1" ht="19.5" customHeight="1" thickBot="1" x14ac:dyDescent="0.3">
      <c r="B8" s="414" t="s">
        <v>164</v>
      </c>
      <c r="C8" s="415"/>
      <c r="D8" s="415"/>
      <c r="E8" s="289"/>
      <c r="F8" s="290" t="s">
        <v>165</v>
      </c>
      <c r="G8" s="416" t="s">
        <v>166</v>
      </c>
      <c r="H8" s="417"/>
      <c r="I8" s="418" t="s">
        <v>147</v>
      </c>
      <c r="J8" s="408"/>
      <c r="K8" s="291"/>
      <c r="L8" s="292"/>
    </row>
    <row r="9" spans="1:15" s="255" customFormat="1" ht="9.75" customHeight="1" x14ac:dyDescent="0.25">
      <c r="B9" s="399" t="s">
        <v>155</v>
      </c>
      <c r="C9" s="400"/>
      <c r="D9" s="400"/>
      <c r="E9" s="400"/>
      <c r="F9" s="400"/>
      <c r="G9" s="400"/>
      <c r="H9" s="400"/>
      <c r="I9" s="400"/>
      <c r="J9" s="400"/>
      <c r="K9" s="293" t="s">
        <v>143</v>
      </c>
      <c r="L9" s="294">
        <v>0</v>
      </c>
    </row>
    <row r="10" spans="1:15" s="255" customFormat="1" ht="15" customHeight="1" x14ac:dyDescent="0.25">
      <c r="B10" s="401" t="s">
        <v>167</v>
      </c>
      <c r="C10" s="403" t="s">
        <v>168</v>
      </c>
      <c r="D10" s="403" t="s">
        <v>169</v>
      </c>
      <c r="E10" s="403" t="s">
        <v>170</v>
      </c>
      <c r="F10" s="405" t="s">
        <v>171</v>
      </c>
      <c r="G10" s="405" t="s">
        <v>172</v>
      </c>
      <c r="H10" s="405" t="s">
        <v>173</v>
      </c>
      <c r="I10" s="403" t="s">
        <v>174</v>
      </c>
      <c r="J10" s="403" t="s">
        <v>175</v>
      </c>
      <c r="K10" s="397" t="s">
        <v>176</v>
      </c>
      <c r="L10" s="398"/>
    </row>
    <row r="11" spans="1:15" s="255" customFormat="1" ht="15" customHeight="1" x14ac:dyDescent="0.25">
      <c r="B11" s="401"/>
      <c r="C11" s="403"/>
      <c r="D11" s="403"/>
      <c r="E11" s="403"/>
      <c r="F11" s="405"/>
      <c r="G11" s="405"/>
      <c r="H11" s="405"/>
      <c r="I11" s="403"/>
      <c r="J11" s="403"/>
      <c r="K11" s="397"/>
      <c r="L11" s="398"/>
    </row>
    <row r="12" spans="1:15" s="255" customFormat="1" ht="12.75" customHeight="1" thickBot="1" x14ac:dyDescent="0.3">
      <c r="B12" s="402"/>
      <c r="C12" s="404"/>
      <c r="D12" s="404"/>
      <c r="E12" s="404"/>
      <c r="F12" s="406"/>
      <c r="G12" s="406"/>
      <c r="H12" s="406"/>
      <c r="I12" s="404"/>
      <c r="J12" s="404"/>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60" t="s">
        <v>9</v>
      </c>
      <c r="B1" s="461"/>
      <c r="C1" s="461"/>
      <c r="D1" s="461"/>
      <c r="E1" s="461"/>
      <c r="F1" s="112" t="e">
        <f>SUM(H4:H92)</f>
        <v>#REF!</v>
      </c>
      <c r="G1" s="450" t="s">
        <v>16</v>
      </c>
      <c r="H1" s="451"/>
      <c r="I1" s="451"/>
      <c r="J1" s="451"/>
      <c r="K1" s="451"/>
      <c r="L1" s="451"/>
      <c r="M1" s="451"/>
      <c r="N1" s="451"/>
      <c r="O1" s="451"/>
      <c r="P1" s="451"/>
      <c r="Q1" s="451"/>
      <c r="R1" s="451"/>
      <c r="S1" s="113" t="s">
        <v>37</v>
      </c>
      <c r="T1" s="114" t="s">
        <v>36</v>
      </c>
      <c r="U1" s="115">
        <v>9750</v>
      </c>
      <c r="V1" s="116" t="s">
        <v>38</v>
      </c>
      <c r="W1" s="466">
        <v>5000000</v>
      </c>
      <c r="X1" s="464"/>
      <c r="Y1" s="467"/>
      <c r="Z1" s="466">
        <v>10000000</v>
      </c>
      <c r="AA1" s="464"/>
      <c r="AB1" s="467"/>
      <c r="AC1" s="466">
        <v>15000000</v>
      </c>
      <c r="AD1" s="464"/>
      <c r="AE1" s="467"/>
      <c r="AF1" s="466">
        <v>20000000</v>
      </c>
      <c r="AG1" s="464"/>
      <c r="AH1" s="467"/>
      <c r="AI1" s="466">
        <v>25000000</v>
      </c>
      <c r="AJ1" s="464"/>
      <c r="AK1" s="467"/>
      <c r="AL1" s="464">
        <v>30000000</v>
      </c>
      <c r="AM1" s="464"/>
      <c r="AN1" s="465"/>
    </row>
    <row r="2" spans="1:40" ht="34.5" customHeight="1" thickTop="1" thickBot="1" x14ac:dyDescent="0.3">
      <c r="A2" s="462" t="s">
        <v>134</v>
      </c>
      <c r="B2" s="463"/>
      <c r="C2" s="463"/>
      <c r="D2" s="463"/>
      <c r="E2" s="463"/>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52" t="s">
        <v>33</v>
      </c>
      <c r="H3" s="453"/>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7" t="s">
        <v>7</v>
      </c>
      <c r="C4" s="458"/>
      <c r="D4" s="458"/>
      <c r="E4" s="458"/>
      <c r="F4" s="459"/>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7" t="s">
        <v>15</v>
      </c>
      <c r="B5" s="448"/>
      <c r="C5" s="448"/>
      <c r="D5" s="448"/>
      <c r="E5" s="449"/>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39" t="s">
        <v>3</v>
      </c>
      <c r="C6" s="440"/>
      <c r="D6" s="440"/>
      <c r="E6" s="440"/>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1" t="s">
        <v>2</v>
      </c>
      <c r="B10" s="352" t="s">
        <v>5</v>
      </c>
      <c r="C10" s="353" t="s">
        <v>8</v>
      </c>
      <c r="D10" s="354" t="s">
        <v>13</v>
      </c>
      <c r="E10" s="355" t="s">
        <v>8</v>
      </c>
      <c r="F10" s="356" t="e">
        <f>#REF!</f>
        <v>#REF!</v>
      </c>
      <c r="G10" s="209"/>
      <c r="H10" s="210"/>
      <c r="I10" s="211"/>
      <c r="J10" s="211"/>
      <c r="K10" s="211"/>
      <c r="L10" s="211"/>
      <c r="M10" s="211"/>
      <c r="N10" s="211"/>
      <c r="O10" s="211"/>
      <c r="P10" s="211"/>
      <c r="Q10" s="211"/>
      <c r="R10" s="210"/>
      <c r="V10" s="357"/>
      <c r="W10" s="358"/>
      <c r="X10" s="358"/>
      <c r="Y10" s="358"/>
      <c r="Z10" s="358"/>
      <c r="AA10" s="358"/>
      <c r="AB10" s="358"/>
      <c r="AC10" s="358"/>
      <c r="AD10" s="358"/>
      <c r="AE10" s="358"/>
      <c r="AF10" s="358"/>
      <c r="AG10" s="358"/>
      <c r="AH10" s="358"/>
      <c r="AI10" s="358"/>
      <c r="AJ10" s="358"/>
      <c r="AK10" s="358"/>
      <c r="AL10" s="358"/>
      <c r="AM10" s="358"/>
      <c r="AN10" s="359"/>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7" t="s">
        <v>7</v>
      </c>
      <c r="C13" s="458"/>
      <c r="D13" s="458"/>
      <c r="E13" s="458"/>
      <c r="F13" s="459"/>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7" t="s">
        <v>15</v>
      </c>
      <c r="B14" s="448"/>
      <c r="C14" s="448"/>
      <c r="D14" s="448"/>
      <c r="E14" s="449"/>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39" t="s">
        <v>3</v>
      </c>
      <c r="C15" s="440"/>
      <c r="D15" s="440"/>
      <c r="E15" s="440"/>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1" t="s">
        <v>2</v>
      </c>
      <c r="B19" s="352" t="s">
        <v>5</v>
      </c>
      <c r="C19" s="353" t="s">
        <v>19</v>
      </c>
      <c r="D19" s="354" t="s">
        <v>13</v>
      </c>
      <c r="E19" s="355" t="s">
        <v>8</v>
      </c>
      <c r="F19" s="356" t="e">
        <f>#REF!</f>
        <v>#REF!</v>
      </c>
      <c r="I19" s="228"/>
      <c r="J19" s="228"/>
      <c r="K19" s="228"/>
      <c r="L19" s="228"/>
      <c r="M19" s="228"/>
      <c r="N19" s="228"/>
      <c r="O19" s="228"/>
      <c r="P19" s="228"/>
      <c r="Q19" s="228"/>
      <c r="R19" s="228"/>
      <c r="V19" s="360"/>
      <c r="W19" s="361"/>
      <c r="Z19" s="361"/>
      <c r="AC19" s="361"/>
      <c r="AF19" s="361"/>
      <c r="AI19" s="361"/>
      <c r="AL19" s="361"/>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7" t="s">
        <v>7</v>
      </c>
      <c r="C22" s="458"/>
      <c r="D22" s="458"/>
      <c r="E22" s="458"/>
      <c r="F22" s="459"/>
      <c r="I22" s="228"/>
      <c r="J22" s="228"/>
      <c r="K22" s="228"/>
      <c r="L22" s="228"/>
      <c r="M22" s="228"/>
      <c r="N22" s="228"/>
      <c r="O22" s="228"/>
      <c r="P22" s="228"/>
      <c r="Q22" s="228"/>
      <c r="R22" s="228"/>
      <c r="V22" s="225" t="s">
        <v>51</v>
      </c>
      <c r="W22" s="226" t="s">
        <v>53</v>
      </c>
    </row>
    <row r="23" spans="1:38" ht="24" customHeight="1" thickTop="1" thickBot="1" x14ac:dyDescent="0.3">
      <c r="A23" s="447" t="s">
        <v>15</v>
      </c>
      <c r="B23" s="448"/>
      <c r="C23" s="448"/>
      <c r="D23" s="448"/>
      <c r="E23" s="449"/>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39" t="s">
        <v>3</v>
      </c>
      <c r="C24" s="440"/>
      <c r="D24" s="440"/>
      <c r="E24" s="440"/>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1" t="s">
        <v>2</v>
      </c>
      <c r="B28" s="352" t="s">
        <v>5</v>
      </c>
      <c r="C28" s="353" t="s">
        <v>20</v>
      </c>
      <c r="D28" s="354" t="s">
        <v>13</v>
      </c>
      <c r="E28" s="355" t="s">
        <v>8</v>
      </c>
      <c r="F28" s="356"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41" t="s">
        <v>7</v>
      </c>
      <c r="C31" s="442"/>
      <c r="D31" s="442"/>
      <c r="E31" s="442"/>
      <c r="F31" s="443"/>
      <c r="I31" s="228"/>
      <c r="J31" s="228"/>
      <c r="K31" s="228"/>
      <c r="L31" s="228"/>
      <c r="M31" s="228"/>
      <c r="N31" s="228"/>
      <c r="O31" s="228"/>
      <c r="P31" s="228"/>
      <c r="Q31" s="228"/>
      <c r="R31" s="228"/>
    </row>
    <row r="32" spans="1:38" ht="24" customHeight="1" thickTop="1" thickBot="1" x14ac:dyDescent="0.3">
      <c r="A32" s="454" t="s">
        <v>15</v>
      </c>
      <c r="B32" s="455"/>
      <c r="C32" s="455"/>
      <c r="D32" s="455"/>
      <c r="E32" s="456"/>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4" t="s">
        <v>3</v>
      </c>
      <c r="C33" s="445"/>
      <c r="D33" s="445"/>
      <c r="E33" s="446"/>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1" t="s">
        <v>2</v>
      </c>
      <c r="B37" s="352" t="s">
        <v>5</v>
      </c>
      <c r="C37" s="353" t="s">
        <v>21</v>
      </c>
      <c r="D37" s="354" t="s">
        <v>13</v>
      </c>
      <c r="E37" s="355" t="s">
        <v>8</v>
      </c>
      <c r="F37" s="356"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41" t="s">
        <v>7</v>
      </c>
      <c r="C40" s="442"/>
      <c r="D40" s="442"/>
      <c r="E40" s="442"/>
      <c r="F40" s="443"/>
      <c r="I40" s="228"/>
      <c r="J40" s="228"/>
      <c r="K40" s="228"/>
      <c r="L40" s="228"/>
      <c r="M40" s="228"/>
      <c r="N40" s="228"/>
      <c r="O40" s="228"/>
      <c r="P40" s="228"/>
      <c r="Q40" s="228"/>
      <c r="R40" s="228"/>
    </row>
    <row r="41" spans="1:18" ht="24" customHeight="1" thickTop="1" thickBot="1" x14ac:dyDescent="0.3">
      <c r="A41" s="454" t="s">
        <v>15</v>
      </c>
      <c r="B41" s="455"/>
      <c r="C41" s="455"/>
      <c r="D41" s="455"/>
      <c r="E41" s="456"/>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4" t="s">
        <v>3</v>
      </c>
      <c r="C42" s="445"/>
      <c r="D42" s="445"/>
      <c r="E42" s="446"/>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1" t="s">
        <v>2</v>
      </c>
      <c r="B46" s="352" t="s">
        <v>5</v>
      </c>
      <c r="C46" s="353" t="s">
        <v>22</v>
      </c>
      <c r="D46" s="354" t="s">
        <v>13</v>
      </c>
      <c r="E46" s="355" t="s">
        <v>8</v>
      </c>
      <c r="F46" s="356"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41" t="s">
        <v>7</v>
      </c>
      <c r="C49" s="442"/>
      <c r="D49" s="442"/>
      <c r="E49" s="442"/>
      <c r="F49" s="443"/>
      <c r="I49" s="228"/>
      <c r="J49" s="228"/>
      <c r="K49" s="228"/>
      <c r="L49" s="228"/>
      <c r="M49" s="228"/>
      <c r="N49" s="228"/>
      <c r="O49" s="228"/>
      <c r="P49" s="228"/>
      <c r="Q49" s="228"/>
      <c r="R49" s="228"/>
    </row>
    <row r="50" spans="1:18" ht="24" customHeight="1" thickTop="1" thickBot="1" x14ac:dyDescent="0.3">
      <c r="A50" s="454" t="s">
        <v>15</v>
      </c>
      <c r="B50" s="455"/>
      <c r="C50" s="455"/>
      <c r="D50" s="455"/>
      <c r="E50" s="456"/>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4" t="s">
        <v>3</v>
      </c>
      <c r="C51" s="445"/>
      <c r="D51" s="445"/>
      <c r="E51" s="446"/>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1" t="s">
        <v>2</v>
      </c>
      <c r="B55" s="352" t="s">
        <v>5</v>
      </c>
      <c r="C55" s="353" t="s">
        <v>23</v>
      </c>
      <c r="D55" s="354" t="s">
        <v>13</v>
      </c>
      <c r="E55" s="355" t="s">
        <v>8</v>
      </c>
      <c r="F55" s="356"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41" t="s">
        <v>7</v>
      </c>
      <c r="C58" s="442"/>
      <c r="D58" s="442"/>
      <c r="E58" s="442"/>
      <c r="F58" s="443"/>
      <c r="I58" s="228"/>
      <c r="J58" s="228"/>
      <c r="K58" s="228"/>
      <c r="L58" s="228"/>
      <c r="M58" s="228"/>
      <c r="N58" s="228"/>
      <c r="O58" s="228"/>
      <c r="P58" s="228"/>
      <c r="Q58" s="228"/>
      <c r="R58" s="228"/>
    </row>
    <row r="59" spans="1:18" ht="24" customHeight="1" thickTop="1" thickBot="1" x14ac:dyDescent="0.3">
      <c r="A59" s="454" t="s">
        <v>15</v>
      </c>
      <c r="B59" s="455"/>
      <c r="C59" s="455"/>
      <c r="D59" s="455"/>
      <c r="E59" s="456"/>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4" t="s">
        <v>3</v>
      </c>
      <c r="C60" s="445"/>
      <c r="D60" s="445"/>
      <c r="E60" s="446"/>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1" t="s">
        <v>2</v>
      </c>
      <c r="B64" s="352" t="s">
        <v>5</v>
      </c>
      <c r="C64" s="353" t="s">
        <v>24</v>
      </c>
      <c r="D64" s="354" t="s">
        <v>13</v>
      </c>
      <c r="E64" s="355" t="s">
        <v>8</v>
      </c>
      <c r="F64" s="356"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41" t="s">
        <v>7</v>
      </c>
      <c r="C67" s="442"/>
      <c r="D67" s="442"/>
      <c r="E67" s="442"/>
      <c r="F67" s="443"/>
      <c r="I67" s="228"/>
      <c r="J67" s="228"/>
      <c r="K67" s="228"/>
      <c r="L67" s="228"/>
      <c r="M67" s="228"/>
      <c r="N67" s="228"/>
      <c r="O67" s="228"/>
      <c r="P67" s="228"/>
      <c r="Q67" s="228"/>
      <c r="R67" s="228"/>
    </row>
    <row r="68" spans="1:18" ht="24" customHeight="1" thickTop="1" thickBot="1" x14ac:dyDescent="0.3">
      <c r="A68" s="454" t="s">
        <v>15</v>
      </c>
      <c r="B68" s="455"/>
      <c r="C68" s="455"/>
      <c r="D68" s="455"/>
      <c r="E68" s="456"/>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4" t="s">
        <v>3</v>
      </c>
      <c r="C69" s="445"/>
      <c r="D69" s="445"/>
      <c r="E69" s="446"/>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1" t="s">
        <v>2</v>
      </c>
      <c r="B73" s="352" t="s">
        <v>5</v>
      </c>
      <c r="C73" s="353" t="s">
        <v>25</v>
      </c>
      <c r="D73" s="354" t="s">
        <v>13</v>
      </c>
      <c r="E73" s="355" t="s">
        <v>8</v>
      </c>
      <c r="F73" s="356"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41" t="s">
        <v>7</v>
      </c>
      <c r="C76" s="442"/>
      <c r="D76" s="442"/>
      <c r="E76" s="442"/>
      <c r="F76" s="443"/>
      <c r="I76" s="228"/>
      <c r="J76" s="228"/>
      <c r="K76" s="228"/>
      <c r="L76" s="228"/>
      <c r="M76" s="228"/>
      <c r="N76" s="228"/>
      <c r="O76" s="228"/>
      <c r="P76" s="228"/>
      <c r="Q76" s="228"/>
      <c r="R76" s="228"/>
    </row>
    <row r="77" spans="1:18" ht="24" customHeight="1" thickTop="1" thickBot="1" x14ac:dyDescent="0.3">
      <c r="A77" s="447" t="s">
        <v>15</v>
      </c>
      <c r="B77" s="448"/>
      <c r="C77" s="448"/>
      <c r="D77" s="448"/>
      <c r="E77" s="449"/>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39" t="s">
        <v>3</v>
      </c>
      <c r="C78" s="440"/>
      <c r="D78" s="440"/>
      <c r="E78" s="440"/>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1" t="s">
        <v>2</v>
      </c>
      <c r="B82" s="352" t="s">
        <v>5</v>
      </c>
      <c r="C82" s="353" t="s">
        <v>26</v>
      </c>
      <c r="D82" s="354" t="s">
        <v>13</v>
      </c>
      <c r="E82" s="355" t="s">
        <v>8</v>
      </c>
      <c r="F82" s="356"/>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41" t="s">
        <v>7</v>
      </c>
      <c r="C85" s="442"/>
      <c r="D85" s="442"/>
      <c r="E85" s="442"/>
      <c r="F85" s="443"/>
      <c r="I85" s="228"/>
      <c r="J85" s="228"/>
      <c r="K85" s="228"/>
      <c r="L85" s="228"/>
      <c r="M85" s="228"/>
      <c r="N85" s="228"/>
      <c r="O85" s="228"/>
      <c r="P85" s="228"/>
      <c r="Q85" s="228"/>
      <c r="R85" s="228"/>
    </row>
    <row r="86" spans="1:18" ht="24" customHeight="1" thickTop="1" thickBot="1" x14ac:dyDescent="0.3">
      <c r="A86" s="447" t="s">
        <v>15</v>
      </c>
      <c r="B86" s="448"/>
      <c r="C86" s="448"/>
      <c r="D86" s="448"/>
      <c r="E86" s="449"/>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39" t="s">
        <v>3</v>
      </c>
      <c r="C87" s="440"/>
      <c r="D87" s="440"/>
      <c r="E87" s="440"/>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1" t="s">
        <v>2</v>
      </c>
      <c r="B91" s="352" t="s">
        <v>5</v>
      </c>
      <c r="C91" s="353" t="s">
        <v>11</v>
      </c>
      <c r="D91" s="354" t="s">
        <v>13</v>
      </c>
      <c r="E91" s="355" t="s">
        <v>8</v>
      </c>
      <c r="F91" s="356"/>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A1:E1"/>
    <mergeCell ref="A2:E2"/>
    <mergeCell ref="A5:E5"/>
    <mergeCell ref="B13:F13"/>
    <mergeCell ref="AL1:AN1"/>
    <mergeCell ref="W1:Y1"/>
    <mergeCell ref="Z1:AB1"/>
    <mergeCell ref="AC1:AE1"/>
    <mergeCell ref="AF1:AH1"/>
    <mergeCell ref="AI1:AK1"/>
    <mergeCell ref="B33:E33"/>
    <mergeCell ref="B40:F40"/>
    <mergeCell ref="A41:E41"/>
    <mergeCell ref="B6:E6"/>
    <mergeCell ref="B4:F4"/>
    <mergeCell ref="A14:E14"/>
    <mergeCell ref="B15:E15"/>
    <mergeCell ref="B22:F22"/>
    <mergeCell ref="A23:E23"/>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78:E78"/>
    <mergeCell ref="B85:F85"/>
    <mergeCell ref="B60:E60"/>
    <mergeCell ref="B67:F67"/>
    <mergeCell ref="A86:E86"/>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8" t="s">
        <v>74</v>
      </c>
      <c r="C3" s="26" t="s">
        <v>75</v>
      </c>
    </row>
    <row r="4" spans="2:3" ht="15" customHeight="1" x14ac:dyDescent="0.25">
      <c r="B4" s="469"/>
      <c r="C4" s="27" t="s">
        <v>76</v>
      </c>
    </row>
    <row r="5" spans="2:3" ht="15.75" thickBot="1" x14ac:dyDescent="0.3">
      <c r="B5" s="470"/>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1" t="s">
        <v>133</v>
      </c>
      <c r="C20" s="472"/>
      <c r="D20" s="472"/>
      <c r="E20" s="100" t="e">
        <f>E21</f>
        <v>#REF!</v>
      </c>
      <c r="G20" s="98" t="s">
        <v>87</v>
      </c>
      <c r="H20" s="102" t="e">
        <f>SUM(H21:H26)</f>
        <v>#REF!</v>
      </c>
    </row>
    <row r="21" spans="2:8" ht="15.75" thickTop="1" x14ac:dyDescent="0.25">
      <c r="B21" s="473" t="s">
        <v>88</v>
      </c>
      <c r="C21" s="474"/>
      <c r="D21" s="474"/>
      <c r="E21" s="82" t="e">
        <f>SUM(E22:E26)</f>
        <v>#REF!</v>
      </c>
      <c r="G21" s="97" t="s">
        <v>122</v>
      </c>
      <c r="H21" s="103" t="e">
        <f>IF('Náklady související'!C4="ANO",0,'Náklady související'!C29)</f>
        <v>#REF!</v>
      </c>
    </row>
    <row r="22" spans="2:8" x14ac:dyDescent="0.25">
      <c r="B22" s="475"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5"/>
      <c r="C23" s="33" t="s">
        <v>90</v>
      </c>
      <c r="D23" s="33" t="s">
        <v>86</v>
      </c>
      <c r="E23" s="83" t="e">
        <f>IF('Náklady související'!C4="ANO",0,Stavebni_naklady!T11)</f>
        <v>#REF!</v>
      </c>
      <c r="G23" s="95" t="s">
        <v>124</v>
      </c>
      <c r="H23" s="104" t="e">
        <f>IF('Náklady související'!C4="ANO",0,'Náklady související'!C31)</f>
        <v>#REF!</v>
      </c>
    </row>
    <row r="24" spans="2:8" ht="30" x14ac:dyDescent="0.25">
      <c r="B24" s="476"/>
      <c r="C24" s="94" t="s">
        <v>128</v>
      </c>
      <c r="D24" s="92"/>
      <c r="E24" s="93" t="e">
        <f>IF('Náklady související'!C4="ANO",0,'Náklady související'!B12)</f>
        <v>#REF!</v>
      </c>
      <c r="G24" s="95" t="s">
        <v>125</v>
      </c>
      <c r="H24" s="104" t="e">
        <f>IF('Náklady související'!C4="ANO",0,'Náklady související'!B14)</f>
        <v>#REF!</v>
      </c>
    </row>
    <row r="25" spans="2:8" x14ac:dyDescent="0.25">
      <c r="B25" s="476"/>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7"/>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95">
        <v>2021</v>
      </c>
      <c r="N1" s="495"/>
      <c r="O1" s="495">
        <v>2022</v>
      </c>
      <c r="P1" s="495"/>
      <c r="Q1" s="495">
        <v>2023</v>
      </c>
      <c r="R1" s="495"/>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96">
        <v>2021</v>
      </c>
      <c r="O6" s="496"/>
      <c r="P6" s="496">
        <f>N6+1</f>
        <v>2022</v>
      </c>
      <c r="Q6" s="496"/>
      <c r="R6" s="496">
        <f>P6+1</f>
        <v>2023</v>
      </c>
      <c r="S6" s="496"/>
      <c r="T6" s="497" t="s">
        <v>115</v>
      </c>
      <c r="U6" s="498"/>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92" t="e">
        <f>$H$4/$K$4*N3</f>
        <v>#REF!</v>
      </c>
      <c r="O7" s="492"/>
      <c r="P7" s="492" t="e">
        <f>$H$4/$K$4*P3</f>
        <v>#REF!</v>
      </c>
      <c r="Q7" s="492"/>
      <c r="R7" s="492" t="e">
        <f>$H$4/$K$4*R3</f>
        <v>#REF!</v>
      </c>
      <c r="S7" s="492"/>
      <c r="T7" s="499" t="e">
        <f>SUM(M7:S7)</f>
        <v>#REF!</v>
      </c>
      <c r="U7" s="500"/>
    </row>
    <row r="8" spans="2:21" ht="15.75" thickBot="1" x14ac:dyDescent="0.3">
      <c r="B8" s="51" t="s">
        <v>110</v>
      </c>
      <c r="C8" s="62"/>
      <c r="D8" s="62"/>
      <c r="E8" s="62"/>
      <c r="F8" s="62"/>
      <c r="G8" s="62"/>
      <c r="H8" s="63" t="e">
        <f>SUM(H4:H6)</f>
        <v>#REF!</v>
      </c>
      <c r="L8" s="58" t="s">
        <v>101</v>
      </c>
      <c r="M8" s="245" t="e">
        <f>H5-(N8+P8+R8)</f>
        <v>#REF!</v>
      </c>
      <c r="N8" s="493" t="e">
        <f>$H$5/$K$4*N3</f>
        <v>#REF!</v>
      </c>
      <c r="O8" s="493"/>
      <c r="P8" s="493" t="e">
        <f>$H$5/$K$4*P3</f>
        <v>#REF!</v>
      </c>
      <c r="Q8" s="493"/>
      <c r="R8" s="493" t="e">
        <f>$H$5/$K$4*R3</f>
        <v>#REF!</v>
      </c>
      <c r="S8" s="493"/>
      <c r="T8" s="501" t="e">
        <f>SUM(M8:S8)</f>
        <v>#REF!</v>
      </c>
      <c r="U8" s="502"/>
    </row>
    <row r="9" spans="2:21" ht="15.75" thickBot="1" x14ac:dyDescent="0.3">
      <c r="L9" s="51" t="s">
        <v>103</v>
      </c>
      <c r="M9" s="246" t="e">
        <f>H6-(N9+P9+R9)</f>
        <v>#REF!</v>
      </c>
      <c r="N9" s="494" t="e">
        <f>$H$6/$K$4*N3</f>
        <v>#REF!</v>
      </c>
      <c r="O9" s="494"/>
      <c r="P9" s="494" t="e">
        <f>$H$6/$K$4*P3</f>
        <v>#REF!</v>
      </c>
      <c r="Q9" s="494"/>
      <c r="R9" s="494" t="e">
        <f>$H$6/$K$4*R3</f>
        <v>#REF!</v>
      </c>
      <c r="S9" s="494"/>
      <c r="T9" s="486" t="e">
        <f>SUM(M9:S9)</f>
        <v>#REF!</v>
      </c>
      <c r="U9" s="487"/>
    </row>
    <row r="10" spans="2:21" ht="24.75" thickBot="1" x14ac:dyDescent="0.3">
      <c r="B10" s="43" t="s">
        <v>91</v>
      </c>
      <c r="C10" s="44" t="s">
        <v>105</v>
      </c>
      <c r="D10" s="44" t="s">
        <v>106</v>
      </c>
      <c r="E10" s="45" t="s">
        <v>94</v>
      </c>
      <c r="F10" s="46" t="s">
        <v>95</v>
      </c>
      <c r="G10" s="46" t="s">
        <v>96</v>
      </c>
      <c r="H10" s="47" t="s">
        <v>107</v>
      </c>
      <c r="L10" s="51" t="s">
        <v>217</v>
      </c>
      <c r="M10" s="246" t="e">
        <f>H7-(N10+P10+R10)</f>
        <v>#REF!</v>
      </c>
      <c r="N10" s="494" t="e">
        <f>$H$6/$K$4*N3</f>
        <v>#REF!</v>
      </c>
      <c r="O10" s="494"/>
      <c r="P10" s="494" t="e">
        <f>$H$7/$K$4*P3</f>
        <v>#REF!</v>
      </c>
      <c r="Q10" s="494"/>
      <c r="R10" s="494" t="e">
        <f>$H$7/$K$4*R3</f>
        <v>#REF!</v>
      </c>
      <c r="S10" s="494"/>
      <c r="T10" s="486" t="e">
        <f>SUM(M10:S10)</f>
        <v>#REF!</v>
      </c>
      <c r="U10" s="487"/>
    </row>
    <row r="11" spans="2:21" ht="15.75" thickBot="1" x14ac:dyDescent="0.3">
      <c r="B11" s="48"/>
      <c r="C11" s="49"/>
      <c r="D11" s="36"/>
      <c r="E11" s="37" t="s">
        <v>83</v>
      </c>
      <c r="F11" s="41"/>
      <c r="G11" s="41"/>
      <c r="H11" s="50"/>
      <c r="L11" s="80" t="s">
        <v>108</v>
      </c>
      <c r="M11" s="247" t="e">
        <f>H12-(N11+P11+R11)</f>
        <v>#REF!</v>
      </c>
      <c r="N11" s="488" t="e">
        <f>$H$12/$K$4*N3</f>
        <v>#REF!</v>
      </c>
      <c r="O11" s="488"/>
      <c r="P11" s="488" t="e">
        <f>$H$12/$K$4*P3</f>
        <v>#REF!</v>
      </c>
      <c r="Q11" s="488"/>
      <c r="R11" s="488" t="e">
        <f>$H$12/$K$4*R3</f>
        <v>#REF!</v>
      </c>
      <c r="S11" s="488"/>
      <c r="T11" s="484" t="e">
        <f>SUM(M11:S11)</f>
        <v>#REF!</v>
      </c>
      <c r="U11" s="485"/>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89" t="e">
        <f>SUM(N7:O11)</f>
        <v>#REF!</v>
      </c>
      <c r="O12" s="489"/>
      <c r="P12" s="489" t="e">
        <f>SUM(P7:Q11)</f>
        <v>#REF!</v>
      </c>
      <c r="Q12" s="489"/>
      <c r="R12" s="489" t="e">
        <f>SUM(R7:S11)</f>
        <v>#REF!</v>
      </c>
      <c r="S12" s="489"/>
      <c r="T12" s="490" t="e">
        <f>SUM(T7:U11)</f>
        <v>#REF!</v>
      </c>
      <c r="U12" s="491"/>
    </row>
    <row r="13" spans="2:21" ht="16.5" thickTop="1" thickBot="1" x14ac:dyDescent="0.3">
      <c r="B13" s="60"/>
      <c r="C13" s="61"/>
      <c r="D13" s="61"/>
      <c r="E13" s="61"/>
      <c r="F13" s="61"/>
      <c r="G13" s="61"/>
      <c r="H13" s="64"/>
      <c r="K13" s="252" t="s">
        <v>5</v>
      </c>
      <c r="L13" s="253" t="s">
        <v>150</v>
      </c>
      <c r="M13" s="249" t="e">
        <f>SUM(M7:M10)</f>
        <v>#REF!</v>
      </c>
      <c r="N13" s="479" t="e">
        <f>(SUM(N7:O10))*POWER(1+$K$1,1)</f>
        <v>#REF!</v>
      </c>
      <c r="O13" s="480"/>
      <c r="P13" s="479" t="e">
        <f>SUM(P7:Q10)*POWER(1+$K$1,2)</f>
        <v>#REF!</v>
      </c>
      <c r="Q13" s="480"/>
      <c r="R13" s="479" t="e">
        <f>SUM(R7:S10)*POWER(1+$K$1,3)</f>
        <v>#REF!</v>
      </c>
      <c r="S13" s="481"/>
      <c r="T13" s="482" t="e">
        <f>SUM(M13:S13)</f>
        <v>#REF!</v>
      </c>
      <c r="U13" s="483"/>
    </row>
    <row r="14" spans="2:21" ht="16.5" thickTop="1" thickBot="1" x14ac:dyDescent="0.3">
      <c r="B14" s="51" t="s">
        <v>110</v>
      </c>
      <c r="C14" s="62"/>
      <c r="D14" s="62"/>
      <c r="E14" s="62"/>
      <c r="F14" s="62"/>
      <c r="G14" s="62"/>
      <c r="H14" s="65" t="e">
        <f>SUM(H12)</f>
        <v>#REF!</v>
      </c>
      <c r="K14" s="252" t="s">
        <v>4</v>
      </c>
      <c r="L14" s="253" t="s">
        <v>150</v>
      </c>
      <c r="M14" s="249" t="e">
        <f>M11</f>
        <v>#REF!</v>
      </c>
      <c r="N14" s="479" t="e">
        <f>N11*POWER(1+$K$1,1)</f>
        <v>#REF!</v>
      </c>
      <c r="O14" s="480"/>
      <c r="P14" s="479" t="e">
        <f>P11*POWER(1+$K$1,2)</f>
        <v>#REF!</v>
      </c>
      <c r="Q14" s="480"/>
      <c r="R14" s="479" t="e">
        <f>R11*POWER(1+$K$1,3)</f>
        <v>#REF!</v>
      </c>
      <c r="S14" s="481"/>
      <c r="T14" s="482" t="e">
        <f>SUM(M14:S14)</f>
        <v>#REF!</v>
      </c>
      <c r="U14" s="483"/>
    </row>
    <row r="15" spans="2:21" ht="16.5" thickTop="1" thickBot="1" x14ac:dyDescent="0.3">
      <c r="L15" s="250" t="s">
        <v>149</v>
      </c>
      <c r="M15" s="251" t="e">
        <f>(M13+M14)-M12</f>
        <v>#REF!</v>
      </c>
      <c r="N15" s="478" t="e">
        <f t="shared" ref="N15:U15" si="2">(N13+N14)-N12</f>
        <v>#REF!</v>
      </c>
      <c r="O15" s="478">
        <f t="shared" si="2"/>
        <v>0</v>
      </c>
      <c r="P15" s="478" t="e">
        <f t="shared" si="2"/>
        <v>#REF!</v>
      </c>
      <c r="Q15" s="478">
        <f t="shared" si="2"/>
        <v>0</v>
      </c>
      <c r="R15" s="478" t="e">
        <f t="shared" si="2"/>
        <v>#REF!</v>
      </c>
      <c r="S15" s="478">
        <f t="shared" si="2"/>
        <v>0</v>
      </c>
      <c r="T15" s="478" t="e">
        <f t="shared" si="2"/>
        <v>#REF!</v>
      </c>
      <c r="U15" s="478">
        <f t="shared" si="2"/>
        <v>0</v>
      </c>
    </row>
    <row r="17" spans="20:20" x14ac:dyDescent="0.25">
      <c r="T17" s="254"/>
    </row>
    <row r="22" spans="20:20" x14ac:dyDescent="0.25">
      <c r="T22" s="254"/>
    </row>
  </sheetData>
  <mergeCells count="43">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 ref="N7:O7"/>
    <mergeCell ref="N8:O8"/>
    <mergeCell ref="N10:O10"/>
    <mergeCell ref="N11:O11"/>
    <mergeCell ref="M1:N1"/>
    <mergeCell ref="O1:P1"/>
    <mergeCell ref="N6:O6"/>
    <mergeCell ref="N9:O9"/>
    <mergeCell ref="T11:U11"/>
    <mergeCell ref="T10:U10"/>
    <mergeCell ref="N13:O13"/>
    <mergeCell ref="P13:Q13"/>
    <mergeCell ref="R13:S13"/>
    <mergeCell ref="T13:U13"/>
    <mergeCell ref="P11:Q11"/>
    <mergeCell ref="N12:O12"/>
    <mergeCell ref="P12:Q12"/>
    <mergeCell ref="R12:S12"/>
    <mergeCell ref="T12:U12"/>
    <mergeCell ref="R11:S11"/>
    <mergeCell ref="N15:O15"/>
    <mergeCell ref="P15:Q15"/>
    <mergeCell ref="R15:S15"/>
    <mergeCell ref="T15:U15"/>
    <mergeCell ref="N14:O14"/>
    <mergeCell ref="P14:Q14"/>
    <mergeCell ref="R14:S14"/>
    <mergeCell ref="T14:U14"/>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2020-11-26T09:16:45Z</cp:lastPrinted>
  <dcterms:created xsi:type="dcterms:W3CDTF">2020-09-06T07:23:32Z</dcterms:created>
  <dcterms:modified xsi:type="dcterms:W3CDTF">2021-01-19T13:46:30Z</dcterms:modified>
</cp:coreProperties>
</file>