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-1 - Výměna trakčního ve..." sheetId="2" r:id="rId2"/>
    <sheet name="1-2 - Výměna trakčního ve..." sheetId="3" r:id="rId3"/>
    <sheet name="1-3 - Výměna trakčního ve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'1-1 - Výměna trakčního ve...'!$C$122:$K$314</definedName>
    <definedName name="_xlnm.Print_Area" localSheetId="1">'1-1 - Výměna trakčního ve...'!$C$4:$J$76,'1-1 - Výměna trakčního ve...'!$C$82:$J$104,'1-1 - Výměna trakčního ve...'!$C$110:$K$314</definedName>
    <definedName name="_xlnm.Print_Titles" localSheetId="1">'1-1 - Výměna trakčního ve...'!$122:$122</definedName>
    <definedName name="_xlnm._FilterDatabase" localSheetId="2" hidden="1">'1-2 - Výměna trakčního ve...'!$C$121:$K$326</definedName>
    <definedName name="_xlnm.Print_Area" localSheetId="2">'1-2 - Výměna trakčního ve...'!$C$4:$J$76,'1-2 - Výměna trakčního ve...'!$C$82:$J$103,'1-2 - Výměna trakčního ve...'!$C$109:$K$326</definedName>
    <definedName name="_xlnm.Print_Titles" localSheetId="2">'1-2 - Výměna trakčního ve...'!$121:$121</definedName>
    <definedName name="_xlnm._FilterDatabase" localSheetId="3" hidden="1">'1-3 - Výměna trakčního ve...'!$C$121:$K$324</definedName>
    <definedName name="_xlnm.Print_Area" localSheetId="3">'1-3 - Výměna trakčního ve...'!$C$4:$J$76,'1-3 - Výměna trakčního ve...'!$C$82:$J$103,'1-3 - Výměna trakčního ve...'!$C$109:$K$324</definedName>
    <definedName name="_xlnm.Print_Titles" localSheetId="3">'1-3 - Výměna trakčního ve...'!$121:$121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3" r="J37"/>
  <c r="J36"/>
  <c i="1" r="AY96"/>
  <c i="3" r="J35"/>
  <c i="1" r="AX96"/>
  <c i="3"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2" r="J37"/>
  <c r="J36"/>
  <c i="1" r="AY95"/>
  <c i="2" r="J35"/>
  <c i="1" r="AX95"/>
  <c i="2"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1" r="L90"/>
  <c r="AM90"/>
  <c r="AM89"/>
  <c r="L89"/>
  <c r="AM87"/>
  <c r="L87"/>
  <c r="L85"/>
  <c r="L84"/>
  <c i="4" r="J321"/>
  <c r="J319"/>
  <c r="J317"/>
  <c r="J314"/>
  <c r="BK310"/>
  <c r="BK307"/>
  <c r="BK305"/>
  <c r="J303"/>
  <c r="J301"/>
  <c r="BK299"/>
  <c r="J295"/>
  <c r="J281"/>
  <c r="J270"/>
  <c r="J268"/>
  <c r="BK266"/>
  <c r="BK264"/>
  <c r="J262"/>
  <c r="BK254"/>
  <c r="J252"/>
  <c r="J248"/>
  <c r="BK242"/>
  <c r="BK238"/>
  <c r="J234"/>
  <c r="BK232"/>
  <c r="J226"/>
  <c r="J224"/>
  <c r="BK218"/>
  <c r="J216"/>
  <c r="BK214"/>
  <c r="J208"/>
  <c r="J206"/>
  <c r="BK204"/>
  <c r="J198"/>
  <c r="J192"/>
  <c r="J186"/>
  <c r="BK184"/>
  <c r="BK182"/>
  <c r="J178"/>
  <c r="BK176"/>
  <c r="J174"/>
  <c r="J170"/>
  <c r="BK168"/>
  <c r="BK164"/>
  <c r="J162"/>
  <c r="J160"/>
  <c r="BK156"/>
  <c r="BK154"/>
  <c r="BK147"/>
  <c r="BK145"/>
  <c r="BK143"/>
  <c r="J136"/>
  <c r="BK130"/>
  <c r="J128"/>
  <c r="J124"/>
  <c i="3" r="BK325"/>
  <c r="J325"/>
  <c r="BK323"/>
  <c r="J323"/>
  <c r="BK321"/>
  <c r="J319"/>
  <c r="BK316"/>
  <c r="J314"/>
  <c r="BK309"/>
  <c r="BK299"/>
  <c r="J297"/>
  <c r="J295"/>
  <c r="BK289"/>
  <c r="J287"/>
  <c r="J281"/>
  <c r="J279"/>
  <c r="BK274"/>
  <c r="BK272"/>
  <c r="J270"/>
  <c r="J266"/>
  <c r="J264"/>
  <c r="BK262"/>
  <c r="BK258"/>
  <c r="BK252"/>
  <c r="BK242"/>
  <c r="J240"/>
  <c r="BK236"/>
  <c r="J234"/>
  <c r="BK232"/>
  <c r="BK224"/>
  <c r="J220"/>
  <c r="BK218"/>
  <c r="BK216"/>
  <c r="BK214"/>
  <c r="BK208"/>
  <c r="J206"/>
  <c r="BK202"/>
  <c r="BK194"/>
  <c r="J192"/>
  <c r="BK188"/>
  <c r="J186"/>
  <c r="J182"/>
  <c r="J180"/>
  <c r="J174"/>
  <c r="J172"/>
  <c r="J170"/>
  <c r="BK160"/>
  <c r="BK157"/>
  <c r="J155"/>
  <c r="BK153"/>
  <c r="J151"/>
  <c r="BK149"/>
  <c r="BK142"/>
  <c r="J140"/>
  <c r="J132"/>
  <c r="BK130"/>
  <c r="J128"/>
  <c r="J124"/>
  <c i="2" r="BK308"/>
  <c r="J306"/>
  <c r="J304"/>
  <c r="BK295"/>
  <c r="BK292"/>
  <c r="BK286"/>
  <c r="BK272"/>
  <c r="J270"/>
  <c r="J262"/>
  <c r="BK259"/>
  <c r="J257"/>
  <c r="J253"/>
  <c r="BK249"/>
  <c r="J239"/>
  <c r="J235"/>
  <c r="BK231"/>
  <c r="BK227"/>
  <c r="BK225"/>
  <c r="J219"/>
  <c r="J217"/>
  <c r="BK215"/>
  <c r="BK213"/>
  <c r="J211"/>
  <c r="J209"/>
  <c r="J203"/>
  <c r="BK191"/>
  <c r="BK187"/>
  <c r="J185"/>
  <c r="J183"/>
  <c r="BK177"/>
  <c r="J175"/>
  <c r="BK171"/>
  <c r="BK169"/>
  <c r="BK167"/>
  <c r="J165"/>
  <c r="BK158"/>
  <c r="BK154"/>
  <c r="BK150"/>
  <c r="BK141"/>
  <c r="J135"/>
  <c r="J129"/>
  <c r="J125"/>
  <c i="4" r="BK323"/>
  <c r="J323"/>
  <c r="BK321"/>
  <c r="BK317"/>
  <c r="BK314"/>
  <c r="BK312"/>
  <c r="J310"/>
  <c r="J297"/>
  <c r="BK295"/>
  <c r="J293"/>
  <c r="J289"/>
  <c r="BK287"/>
  <c r="J283"/>
  <c r="BK281"/>
  <c r="BK279"/>
  <c r="BK277"/>
  <c r="J274"/>
  <c r="J266"/>
  <c r="BK262"/>
  <c r="J260"/>
  <c r="BK258"/>
  <c r="BK248"/>
  <c r="BK246"/>
  <c r="J244"/>
  <c r="J242"/>
  <c r="J238"/>
  <c r="BK236"/>
  <c r="J228"/>
  <c r="BK226"/>
  <c r="BK220"/>
  <c r="J218"/>
  <c r="BK210"/>
  <c r="J204"/>
  <c r="J202"/>
  <c r="BK200"/>
  <c r="BK198"/>
  <c r="BK196"/>
  <c r="J194"/>
  <c r="BK192"/>
  <c r="BK190"/>
  <c r="J182"/>
  <c r="J180"/>
  <c r="J176"/>
  <c r="BK174"/>
  <c r="BK172"/>
  <c r="J172"/>
  <c r="BK170"/>
  <c r="J166"/>
  <c r="J158"/>
  <c r="J152"/>
  <c r="J149"/>
  <c r="BK132"/>
  <c r="J130"/>
  <c r="BK128"/>
  <c r="BK126"/>
  <c i="3" r="J321"/>
  <c r="BK312"/>
  <c r="BK307"/>
  <c r="J301"/>
  <c r="BK295"/>
  <c r="BK293"/>
  <c r="J285"/>
  <c r="BK279"/>
  <c r="BK277"/>
  <c r="J272"/>
  <c r="BK260"/>
  <c r="J256"/>
  <c r="BK254"/>
  <c r="J252"/>
  <c r="BK250"/>
  <c r="J246"/>
  <c r="J214"/>
  <c r="J212"/>
  <c r="J210"/>
  <c r="BK204"/>
  <c r="J202"/>
  <c r="BK200"/>
  <c r="BK192"/>
  <c r="J190"/>
  <c r="BK184"/>
  <c r="BK182"/>
  <c r="BK174"/>
  <c r="BK172"/>
  <c r="BK170"/>
  <c r="BK168"/>
  <c r="BK166"/>
  <c r="BK164"/>
  <c r="BK162"/>
  <c r="BK140"/>
  <c r="J138"/>
  <c r="J130"/>
  <c r="BK126"/>
  <c i="2" r="J308"/>
  <c r="BK304"/>
  <c r="BK302"/>
  <c r="BK297"/>
  <c r="J295"/>
  <c r="J292"/>
  <c r="J290"/>
  <c r="J288"/>
  <c r="J280"/>
  <c r="BK278"/>
  <c r="J274"/>
  <c r="J272"/>
  <c r="BK270"/>
  <c r="BK268"/>
  <c r="BK266"/>
  <c r="BK264"/>
  <c r="J255"/>
  <c r="BK253"/>
  <c r="J251"/>
  <c r="BK247"/>
  <c r="BK245"/>
  <c r="J241"/>
  <c r="BK237"/>
  <c r="BK235"/>
  <c r="J233"/>
  <c r="BK217"/>
  <c r="BK207"/>
  <c r="BK201"/>
  <c r="J199"/>
  <c r="BK197"/>
  <c r="J195"/>
  <c r="J189"/>
  <c r="BK181"/>
  <c r="J179"/>
  <c r="BK175"/>
  <c r="BK173"/>
  <c r="J171"/>
  <c r="J169"/>
  <c r="BK165"/>
  <c r="BK163"/>
  <c r="J161"/>
  <c r="BK156"/>
  <c r="J152"/>
  <c r="J150"/>
  <c r="BK145"/>
  <c r="BK139"/>
  <c r="BK137"/>
  <c r="BK135"/>
  <c r="J131"/>
  <c r="J127"/>
  <c r="BK125"/>
  <c i="4" r="BK319"/>
  <c r="J312"/>
  <c r="J307"/>
  <c r="J305"/>
  <c r="BK301"/>
  <c r="BK297"/>
  <c r="BK293"/>
  <c r="J291"/>
  <c r="BK289"/>
  <c r="J287"/>
  <c r="J285"/>
  <c r="BK283"/>
  <c r="J279"/>
  <c r="J272"/>
  <c r="BK268"/>
  <c r="J264"/>
  <c r="BK260"/>
  <c r="J258"/>
  <c r="BK256"/>
  <c r="J254"/>
  <c r="BK252"/>
  <c r="J250"/>
  <c r="J246"/>
  <c r="BK240"/>
  <c r="J236"/>
  <c r="J232"/>
  <c r="BK230"/>
  <c r="BK228"/>
  <c r="BK224"/>
  <c r="BK222"/>
  <c r="J220"/>
  <c r="J214"/>
  <c r="BK212"/>
  <c r="BK208"/>
  <c r="BK206"/>
  <c r="J200"/>
  <c r="J196"/>
  <c r="J190"/>
  <c r="BK188"/>
  <c r="J184"/>
  <c r="BK180"/>
  <c r="BK178"/>
  <c r="J168"/>
  <c r="BK166"/>
  <c r="J164"/>
  <c r="BK162"/>
  <c r="BK160"/>
  <c r="BK158"/>
  <c r="J156"/>
  <c r="BK149"/>
  <c r="J143"/>
  <c r="BK141"/>
  <c r="BK138"/>
  <c r="BK136"/>
  <c r="J134"/>
  <c r="J126"/>
  <c i="3" r="BK319"/>
  <c r="BK314"/>
  <c r="J312"/>
  <c r="J309"/>
  <c r="J307"/>
  <c r="J305"/>
  <c r="BK303"/>
  <c r="J299"/>
  <c r="J291"/>
  <c r="J289"/>
  <c r="BK283"/>
  <c r="BK281"/>
  <c r="J277"/>
  <c r="BK270"/>
  <c r="BK268"/>
  <c r="J260"/>
  <c r="J254"/>
  <c r="J248"/>
  <c r="J244"/>
  <c r="J238"/>
  <c r="BK234"/>
  <c r="J230"/>
  <c r="J228"/>
  <c r="J226"/>
  <c r="BK222"/>
  <c r="J216"/>
  <c r="BK212"/>
  <c r="BK210"/>
  <c r="J204"/>
  <c r="J198"/>
  <c r="J196"/>
  <c r="BK190"/>
  <c r="J188"/>
  <c r="J178"/>
  <c r="J176"/>
  <c r="J168"/>
  <c r="J166"/>
  <c r="J162"/>
  <c r="J160"/>
  <c r="J157"/>
  <c r="BK155"/>
  <c r="J153"/>
  <c r="BK151"/>
  <c r="BK147"/>
  <c r="J144"/>
  <c r="BK138"/>
  <c r="BK136"/>
  <c r="J134"/>
  <c r="BK128"/>
  <c r="J126"/>
  <c r="BK124"/>
  <c i="2" r="BK313"/>
  <c r="J313"/>
  <c r="BK311"/>
  <c r="J311"/>
  <c r="J302"/>
  <c r="BK299"/>
  <c r="J286"/>
  <c r="BK284"/>
  <c r="BK282"/>
  <c r="BK280"/>
  <c r="J278"/>
  <c r="J276"/>
  <c r="J264"/>
  <c r="BK262"/>
  <c r="BK257"/>
  <c r="BK255"/>
  <c r="J243"/>
  <c r="BK241"/>
  <c r="BK233"/>
  <c r="J231"/>
  <c r="J229"/>
  <c r="J225"/>
  <c r="BK223"/>
  <c r="BK221"/>
  <c r="BK219"/>
  <c r="J213"/>
  <c r="BK209"/>
  <c r="J207"/>
  <c r="J205"/>
  <c r="BK203"/>
  <c r="BK199"/>
  <c r="J197"/>
  <c r="J193"/>
  <c r="J191"/>
  <c r="J187"/>
  <c r="BK183"/>
  <c r="J181"/>
  <c r="BK179"/>
  <c r="J177"/>
  <c r="J167"/>
  <c r="J156"/>
  <c r="J154"/>
  <c r="BK152"/>
  <c r="BK148"/>
  <c r="J143"/>
  <c r="J141"/>
  <c r="J139"/>
  <c r="J137"/>
  <c r="J133"/>
  <c r="BK131"/>
  <c r="BK129"/>
  <c r="BK127"/>
  <c i="4" r="BK303"/>
  <c r="J299"/>
  <c r="BK291"/>
  <c r="BK285"/>
  <c r="J277"/>
  <c r="BK274"/>
  <c r="BK272"/>
  <c r="BK270"/>
  <c r="J256"/>
  <c r="BK250"/>
  <c r="BK244"/>
  <c r="J240"/>
  <c r="BK234"/>
  <c r="J230"/>
  <c r="J222"/>
  <c r="BK216"/>
  <c r="J212"/>
  <c r="J210"/>
  <c r="BK202"/>
  <c r="BK194"/>
  <c r="J188"/>
  <c r="BK186"/>
  <c r="J154"/>
  <c r="BK152"/>
  <c r="J147"/>
  <c r="J145"/>
  <c r="J141"/>
  <c r="J138"/>
  <c r="BK134"/>
  <c r="J132"/>
  <c r="BK124"/>
  <c i="3" r="J316"/>
  <c r="BK305"/>
  <c r="J303"/>
  <c r="BK301"/>
  <c r="BK297"/>
  <c r="J293"/>
  <c r="BK291"/>
  <c r="BK287"/>
  <c r="BK285"/>
  <c r="J283"/>
  <c r="J274"/>
  <c r="J268"/>
  <c r="BK266"/>
  <c r="BK264"/>
  <c r="J262"/>
  <c r="J258"/>
  <c r="BK256"/>
  <c r="J250"/>
  <c r="BK248"/>
  <c r="BK246"/>
  <c r="BK244"/>
  <c r="J242"/>
  <c r="BK240"/>
  <c r="BK238"/>
  <c r="J236"/>
  <c r="J232"/>
  <c r="BK230"/>
  <c r="BK228"/>
  <c r="BK226"/>
  <c r="J224"/>
  <c r="J222"/>
  <c r="BK220"/>
  <c r="J218"/>
  <c r="J208"/>
  <c r="BK206"/>
  <c r="J200"/>
  <c r="BK198"/>
  <c r="BK196"/>
  <c r="J194"/>
  <c r="BK186"/>
  <c r="J184"/>
  <c r="BK180"/>
  <c r="BK178"/>
  <c r="BK176"/>
  <c r="J164"/>
  <c r="J149"/>
  <c r="J147"/>
  <c r="BK144"/>
  <c r="J142"/>
  <c r="J136"/>
  <c r="BK134"/>
  <c r="BK132"/>
  <c i="2" r="BK306"/>
  <c r="J299"/>
  <c r="J297"/>
  <c r="BK290"/>
  <c r="BK288"/>
  <c r="J284"/>
  <c r="J282"/>
  <c r="BK276"/>
  <c r="BK274"/>
  <c r="J268"/>
  <c r="J266"/>
  <c r="J259"/>
  <c r="BK251"/>
  <c r="J249"/>
  <c r="J247"/>
  <c r="J245"/>
  <c r="BK243"/>
  <c r="BK239"/>
  <c r="J237"/>
  <c r="BK229"/>
  <c r="J227"/>
  <c r="J223"/>
  <c r="J221"/>
  <c r="J215"/>
  <c r="BK211"/>
  <c r="BK205"/>
  <c r="J201"/>
  <c r="BK195"/>
  <c r="BK193"/>
  <c r="BK189"/>
  <c r="BK185"/>
  <c r="J173"/>
  <c r="J163"/>
  <c r="BK161"/>
  <c r="J158"/>
  <c r="J148"/>
  <c r="J145"/>
  <c r="BK143"/>
  <c r="BK133"/>
  <c i="1" r="AS94"/>
  <c i="2" l="1" r="P124"/>
  <c r="P147"/>
  <c r="T160"/>
  <c r="P261"/>
  <c r="T294"/>
  <c r="R301"/>
  <c r="P310"/>
  <c i="3" r="BK123"/>
  <c r="BK146"/>
  <c r="J146"/>
  <c r="J98"/>
  <c r="R159"/>
  <c r="R276"/>
  <c r="P311"/>
  <c r="R318"/>
  <c i="2" r="R124"/>
  <c r="R147"/>
  <c r="R160"/>
  <c r="R261"/>
  <c r="P294"/>
  <c r="P301"/>
  <c r="R310"/>
  <c i="3" r="P123"/>
  <c r="P146"/>
  <c r="P159"/>
  <c r="P276"/>
  <c r="T311"/>
  <c r="P318"/>
  <c i="2" r="BK124"/>
  <c r="J124"/>
  <c r="J97"/>
  <c r="BK147"/>
  <c r="J147"/>
  <c r="J98"/>
  <c r="T147"/>
  <c r="BK160"/>
  <c r="J160"/>
  <c r="J99"/>
  <c r="BK261"/>
  <c r="J261"/>
  <c r="J100"/>
  <c r="BK294"/>
  <c r="J294"/>
  <c r="J101"/>
  <c r="BK301"/>
  <c r="J301"/>
  <c r="J102"/>
  <c r="BK310"/>
  <c r="J310"/>
  <c r="J103"/>
  <c i="3" r="T123"/>
  <c r="T146"/>
  <c r="T159"/>
  <c r="T276"/>
  <c r="R311"/>
  <c r="T318"/>
  <c i="4" r="P140"/>
  <c i="2" r="T124"/>
  <c r="P160"/>
  <c r="T261"/>
  <c r="R294"/>
  <c r="T301"/>
  <c r="T310"/>
  <c i="3" r="R123"/>
  <c r="R146"/>
  <c r="BK159"/>
  <c r="J159"/>
  <c r="J99"/>
  <c r="BK276"/>
  <c r="J276"/>
  <c r="J100"/>
  <c r="BK311"/>
  <c r="J311"/>
  <c r="J101"/>
  <c r="BK318"/>
  <c r="J318"/>
  <c r="J102"/>
  <c i="4" r="BK123"/>
  <c r="J123"/>
  <c r="J97"/>
  <c r="P123"/>
  <c r="R123"/>
  <c r="T123"/>
  <c r="BK140"/>
  <c r="J140"/>
  <c r="J98"/>
  <c r="R140"/>
  <c r="T140"/>
  <c r="BK151"/>
  <c r="J151"/>
  <c r="J99"/>
  <c r="P151"/>
  <c r="R151"/>
  <c r="T151"/>
  <c r="BK309"/>
  <c r="J309"/>
  <c r="J101"/>
  <c r="P309"/>
  <c r="P276"/>
  <c r="R309"/>
  <c r="R276"/>
  <c r="T309"/>
  <c r="T276"/>
  <c r="BK316"/>
  <c r="J316"/>
  <c r="J102"/>
  <c r="P316"/>
  <c r="R316"/>
  <c r="T316"/>
  <c i="2" r="E85"/>
  <c r="BE127"/>
  <c r="BE129"/>
  <c r="BE150"/>
  <c r="BE154"/>
  <c r="BE165"/>
  <c r="BE167"/>
  <c r="BE171"/>
  <c r="BE173"/>
  <c r="BE175"/>
  <c r="BE177"/>
  <c r="BE181"/>
  <c r="BE187"/>
  <c r="BE197"/>
  <c r="BE201"/>
  <c r="BE207"/>
  <c r="BE213"/>
  <c r="BE217"/>
  <c r="BE233"/>
  <c r="BE245"/>
  <c r="BE255"/>
  <c r="BE257"/>
  <c r="BE270"/>
  <c r="BE278"/>
  <c r="BE280"/>
  <c r="BE292"/>
  <c i="3" r="BE126"/>
  <c r="BE128"/>
  <c r="BE130"/>
  <c r="BE138"/>
  <c r="BE147"/>
  <c r="BE149"/>
  <c r="BE153"/>
  <c r="BE155"/>
  <c r="BE160"/>
  <c r="BE168"/>
  <c r="BE190"/>
  <c r="BE208"/>
  <c r="BE212"/>
  <c r="BE258"/>
  <c r="BE270"/>
  <c r="BE277"/>
  <c r="BE279"/>
  <c r="BE289"/>
  <c r="BE312"/>
  <c i="4" r="E85"/>
  <c r="BE141"/>
  <c r="BE149"/>
  <c r="BE156"/>
  <c r="BE174"/>
  <c r="BE176"/>
  <c r="BE182"/>
  <c r="BE190"/>
  <c r="BE196"/>
  <c r="BE200"/>
  <c r="BE210"/>
  <c r="BE218"/>
  <c r="BE226"/>
  <c r="BE230"/>
  <c r="BE236"/>
  <c r="BE240"/>
  <c r="BE260"/>
  <c r="BE262"/>
  <c r="BE264"/>
  <c r="BE266"/>
  <c r="BE277"/>
  <c r="BE287"/>
  <c r="BE293"/>
  <c r="BE295"/>
  <c r="BE301"/>
  <c i="2" r="F92"/>
  <c r="J117"/>
  <c r="BE133"/>
  <c r="BE139"/>
  <c r="BE141"/>
  <c r="BE143"/>
  <c r="BE145"/>
  <c r="BE158"/>
  <c r="BE161"/>
  <c r="BE163"/>
  <c r="BE169"/>
  <c r="BE195"/>
  <c r="BE215"/>
  <c r="BE225"/>
  <c r="BE235"/>
  <c r="BE237"/>
  <c r="BE243"/>
  <c r="BE247"/>
  <c r="BE249"/>
  <c r="BE251"/>
  <c r="BE266"/>
  <c r="BE268"/>
  <c r="BE272"/>
  <c r="BE274"/>
  <c r="BE288"/>
  <c r="BE290"/>
  <c r="BE295"/>
  <c r="BE304"/>
  <c r="BE308"/>
  <c r="BE311"/>
  <c r="BE313"/>
  <c i="3" r="F92"/>
  <c r="BE132"/>
  <c r="BE140"/>
  <c r="BE170"/>
  <c r="BE174"/>
  <c r="BE178"/>
  <c r="BE180"/>
  <c r="BE184"/>
  <c r="BE192"/>
  <c r="BE198"/>
  <c r="BE202"/>
  <c r="BE206"/>
  <c r="BE218"/>
  <c r="BE240"/>
  <c r="BE244"/>
  <c r="BE246"/>
  <c r="BE250"/>
  <c r="BE252"/>
  <c r="BE260"/>
  <c r="BE264"/>
  <c r="BE272"/>
  <c r="BE285"/>
  <c r="BE293"/>
  <c r="BE295"/>
  <c r="BE299"/>
  <c r="BE307"/>
  <c r="BE316"/>
  <c r="BE319"/>
  <c i="4" r="F92"/>
  <c r="BE124"/>
  <c r="BE126"/>
  <c r="BE128"/>
  <c r="BE130"/>
  <c r="BE145"/>
  <c r="BE147"/>
  <c r="BE152"/>
  <c r="BE154"/>
  <c r="BE164"/>
  <c r="BE172"/>
  <c r="BE192"/>
  <c r="BE194"/>
  <c r="BE198"/>
  <c r="BE202"/>
  <c r="BE216"/>
  <c r="BE242"/>
  <c i="2" r="BE148"/>
  <c r="BE183"/>
  <c r="BE185"/>
  <c r="BE191"/>
  <c r="BE203"/>
  <c r="BE209"/>
  <c r="BE211"/>
  <c r="BE219"/>
  <c r="BE227"/>
  <c r="BE229"/>
  <c r="BE259"/>
  <c r="BE262"/>
  <c r="BE282"/>
  <c r="BE284"/>
  <c r="BE286"/>
  <c r="BE306"/>
  <c i="3" r="J89"/>
  <c r="BE124"/>
  <c r="BE142"/>
  <c r="BE151"/>
  <c r="BE157"/>
  <c r="BE172"/>
  <c r="BE176"/>
  <c r="BE186"/>
  <c r="BE188"/>
  <c r="BE194"/>
  <c r="BE196"/>
  <c r="BE214"/>
  <c r="BE216"/>
  <c r="BE220"/>
  <c r="BE222"/>
  <c r="BE224"/>
  <c r="BE228"/>
  <c r="BE230"/>
  <c r="BE232"/>
  <c r="BE236"/>
  <c r="BE242"/>
  <c r="BE256"/>
  <c r="BE262"/>
  <c r="BE268"/>
  <c r="BE274"/>
  <c r="BE281"/>
  <c r="BE287"/>
  <c r="BE297"/>
  <c r="BE303"/>
  <c r="BE309"/>
  <c r="BE314"/>
  <c i="4" r="J89"/>
  <c r="BE134"/>
  <c r="BE143"/>
  <c r="BE158"/>
  <c r="BE160"/>
  <c r="BE168"/>
  <c r="BE170"/>
  <c r="BE184"/>
  <c r="BE208"/>
  <c r="BE212"/>
  <c r="BE214"/>
  <c r="BE222"/>
  <c r="BE232"/>
  <c r="BE250"/>
  <c r="BE254"/>
  <c r="BE268"/>
  <c r="BE272"/>
  <c r="BE281"/>
  <c r="BE299"/>
  <c r="BE303"/>
  <c r="BE305"/>
  <c r="BE310"/>
  <c r="BE317"/>
  <c r="BE319"/>
  <c r="BE323"/>
  <c i="2" r="BE125"/>
  <c r="BE131"/>
  <c r="BE135"/>
  <c r="BE137"/>
  <c r="BE152"/>
  <c r="BE156"/>
  <c r="BE179"/>
  <c r="BE189"/>
  <c r="BE193"/>
  <c r="BE199"/>
  <c r="BE205"/>
  <c r="BE221"/>
  <c r="BE223"/>
  <c r="BE231"/>
  <c r="BE239"/>
  <c r="BE241"/>
  <c r="BE253"/>
  <c r="BE264"/>
  <c r="BE276"/>
  <c r="BE297"/>
  <c r="BE299"/>
  <c r="BE302"/>
  <c i="3" r="E85"/>
  <c r="BE134"/>
  <c r="BE136"/>
  <c r="BE144"/>
  <c r="BE162"/>
  <c r="BE164"/>
  <c r="BE166"/>
  <c r="BE182"/>
  <c r="BE200"/>
  <c r="BE204"/>
  <c r="BE210"/>
  <c r="BE226"/>
  <c r="BE234"/>
  <c r="BE238"/>
  <c r="BE248"/>
  <c r="BE254"/>
  <c r="BE266"/>
  <c r="BE283"/>
  <c r="BE291"/>
  <c r="BE301"/>
  <c r="BE305"/>
  <c r="BE321"/>
  <c r="BE323"/>
  <c r="BE325"/>
  <c i="4" r="BE132"/>
  <c r="BE136"/>
  <c r="BE138"/>
  <c r="BE162"/>
  <c r="BE166"/>
  <c r="BE178"/>
  <c r="BE180"/>
  <c r="BE186"/>
  <c r="BE188"/>
  <c r="BE204"/>
  <c r="BE206"/>
  <c r="BE220"/>
  <c r="BE224"/>
  <c r="BE228"/>
  <c r="BE234"/>
  <c r="BE238"/>
  <c r="BE244"/>
  <c r="BE246"/>
  <c r="BE248"/>
  <c r="BE252"/>
  <c r="BE256"/>
  <c r="BE258"/>
  <c r="BE270"/>
  <c r="BE274"/>
  <c r="BE279"/>
  <c r="BE283"/>
  <c r="BE285"/>
  <c r="BE289"/>
  <c r="BE291"/>
  <c r="BE297"/>
  <c r="BE307"/>
  <c r="BE312"/>
  <c r="BE314"/>
  <c r="BE321"/>
  <c r="BK276"/>
  <c r="J276"/>
  <c r="J100"/>
  <c i="2" r="F35"/>
  <c i="1" r="BB95"/>
  <c i="2" r="F36"/>
  <c i="1" r="BC95"/>
  <c i="4" r="F37"/>
  <c i="1" r="BD97"/>
  <c i="4" r="F36"/>
  <c i="1" r="BC97"/>
  <c i="3" r="F34"/>
  <c i="1" r="BA96"/>
  <c i="3" r="J34"/>
  <c i="1" r="AW96"/>
  <c i="2" r="J34"/>
  <c i="1" r="AW95"/>
  <c i="4" r="J34"/>
  <c i="1" r="AW97"/>
  <c i="2" r="F34"/>
  <c i="1" r="BA95"/>
  <c i="4" r="F35"/>
  <c i="1" r="BB97"/>
  <c i="3" r="F37"/>
  <c i="1" r="BD96"/>
  <c i="3" r="F35"/>
  <c i="1" r="BB96"/>
  <c i="2" r="F37"/>
  <c i="1" r="BD95"/>
  <c i="3" r="F36"/>
  <c i="1" r="BC96"/>
  <c i="4" r="F34"/>
  <c i="1" r="BA97"/>
  <c i="4" l="1" r="T122"/>
  <c i="3" r="P122"/>
  <c i="1" r="AU96"/>
  <c i="4" r="R122"/>
  <c r="P122"/>
  <c i="1" r="AU97"/>
  <c i="3" r="BK122"/>
  <c r="J122"/>
  <c r="J96"/>
  <c r="T122"/>
  <c i="2" r="R123"/>
  <c r="P123"/>
  <c i="1" r="AU95"/>
  <c i="3" r="R122"/>
  <c i="2" r="T123"/>
  <c i="3" r="J123"/>
  <c r="J97"/>
  <c i="2" r="BK123"/>
  <c r="J123"/>
  <c r="J96"/>
  <c i="4" r="BK122"/>
  <c r="J122"/>
  <c r="J96"/>
  <c i="3" r="J33"/>
  <c i="1" r="AV96"/>
  <c r="AT96"/>
  <c r="BC94"/>
  <c r="W32"/>
  <c i="3" r="F33"/>
  <c i="1" r="AZ96"/>
  <c r="BA94"/>
  <c r="W30"/>
  <c i="4" r="F33"/>
  <c i="1" r="AZ97"/>
  <c r="BD94"/>
  <c r="W33"/>
  <c r="BB94"/>
  <c r="W31"/>
  <c i="2" r="J33"/>
  <c i="1" r="AV95"/>
  <c r="AT95"/>
  <c i="2" r="F33"/>
  <c i="1" r="AZ95"/>
  <c i="4" r="J33"/>
  <c i="1" r="AV97"/>
  <c r="AT97"/>
  <c l="1" r="AZ94"/>
  <c r="W29"/>
  <c r="AU94"/>
  <c r="AX94"/>
  <c r="AW94"/>
  <c r="AK30"/>
  <c i="3" r="J30"/>
  <c i="1" r="AG96"/>
  <c r="AN96"/>
  <c r="AY94"/>
  <c i="4" r="J30"/>
  <c i="1" r="AG97"/>
  <c r="AN97"/>
  <c i="2" r="J30"/>
  <c i="1" r="AG95"/>
  <c r="AN95"/>
  <c i="2" l="1" r="J39"/>
  <c i="3" r="J39"/>
  <c i="4"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<sst xmlns="http://schemas.openxmlformats.org/spreadsheetml/2006/main">
  <si>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</si>
  <si>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</si>
  <si>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</si>
  <si>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</si>
  <si>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</si>
  <si>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{e467ef34-be76-4b1c-8f7c-33c4972d9090}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</si>
  <si>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</si>
  <si>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</si>
  <si>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</si>
  <si>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</si>
  <si>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</si>
  <si>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</si>
  <si>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</si>
  <si>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</si>
  <si>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2019-071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</si>
  <si>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</si>
  <si>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</si>
  <si>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úseku Albrechtice u Českého Těšína - Havířov</t>
  </si>
  <si>
    <t>0,1</t>
  </si>
  <si>
    <t>KSO:</t>
  </si>
  <si>
    <t>828 21</t>
  </si>
  <si>
    <t>CC-CZ:</t>
  </si>
  <si>
    <t>1</t>
  </si>
  <si>
    <t>Místo:</t>
  </si>
  <si>
    <t>Albrechtice u ČT - Havířov</t>
  </si>
  <si>
    <t>Datum:</t>
  </si>
  <si>
    <t>28. 6. 2019</t>
  </si>
  <si>
    <t>10</t>
  </si>
  <si>
    <t>100</t>
  </si>
  <si>
    <t>Zadavatel:</t>
  </si>
  <si>
    <t>IČ:</t>
  </si>
  <si>
    <t>Správa železnic, státní organizace-OŘ Ostrava SEE</t>
  </si>
  <si>
    <t>DIČ:</t>
  </si>
  <si>
    <t>Uchazeč:</t>
  </si>
  <si>
    <t>Vyplň údaj</t>
  </si>
  <si>
    <t>Projektant:</t>
  </si>
  <si>
    <t>EXprojekt</t>
  </si>
  <si>
    <t>True</t>
  </si>
  <si>
    <t>Zpracovatel:</t>
  </si>
  <si>
    <t>Ing. Pavel Odehnal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</si>
  <si>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</si>
  <si>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</si>
  <si>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</si>
  <si>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</si>
  <si>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</si>
  <si>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</si>
  <si>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</si>
  <si>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</si>
  <si>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</si>
  <si>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</si>
  <si>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</si>
  <si>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</si>
  <si>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</si>
  <si>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</si>
  <si>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</si>
  <si>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</si>
  <si>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</si>
  <si>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</si>
  <si>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</si>
  <si>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</si>
  <si>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</si>
  <si>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</si>
  <si>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</si>
  <si>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</si>
  <si>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</si>
  <si>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</si>
  <si>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</si>
  <si>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</si>
  <si>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</si>
  <si>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</si>
  <si>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</si>
  <si>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</si>
  <si>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</si>
  <si>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</si>
  <si>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</si>
  <si>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</si>
  <si>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</si>
  <si>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</si>
  <si>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</si>
  <si>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</si>
  <si>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</si>
  <si>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</si>
  <si>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</si>
  <si>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</si>
  <si>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</si>
  <si>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</si>
  <si>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1/1</t>
  </si>
  <si>
    <t xml:space="preserve">Výměna trakčního vedení - 1. kolej </t>
  </si>
  <si>
    <t>STA</t>
  </si>
  <si>
    <t>{0e0a8311-9cfa-4e9f-ae97-c9725ac24dbe}</t>
  </si>
  <si>
    <t>2</t>
  </si>
  <si>
    <t>1/2</t>
  </si>
  <si>
    <t>{5d052e73-e31a-43a2-8967-bf98dbdcd1ad}</t>
  </si>
  <si>
    <t>1/3</t>
  </si>
  <si>
    <t>{92c4b2bb-0497-41bb-989c-fdbcd5954c9b}</t>
  </si>
  <si>
    <t>KRYCÍ LIST SOUPISU PRACÍ</t>
  </si>
  <si>
    <t>Objekt:</t>
  </si>
  <si>
    <t xml:space="preserve">1/1 - Výměna trakčního vedení - 1. kolej </t>
  </si>
  <si>
    <t>REKAPITULACE ČLENĚNÍ SOUPISU PRACÍ</t>
  </si>
  <si>
    <t>Kód dílu - Popis</t>
  </si>
  <si>
    <t>Cena celkem [CZK]</t>
  </si>
  <si>
    <t>Náklady ze soupisu prací</t>
  </si>
  <si>
    <t>-1</t>
  </si>
  <si>
    <t>7497A - Základy TV</t>
  </si>
  <si>
    <t>7497B - Stožáry TV</t>
  </si>
  <si>
    <t>7497C - Vodiče TV</t>
  </si>
  <si>
    <t>7497H - Demontáže TV</t>
  </si>
  <si>
    <t>7497J - Manipulace s odpadem, Poplatky</t>
  </si>
  <si>
    <t>D - Komunikace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</si>
  <si>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</si>
  <si>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</si>
  <si>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</si>
  <si>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</si>
  <si>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</si>
  <si>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</si>
  <si>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</si>
  <si>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</si>
  <si>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</si>
  <si>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</si>
  <si>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</si>
  <si>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</si>
  <si>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</si>
  <si>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</si>
  <si>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7497A</t>
  </si>
  <si>
    <t>Základy TV</t>
  </si>
  <si>
    <t>3</t>
  </si>
  <si>
    <t>ROZPOCET</t>
  </si>
  <si>
    <t>K</t>
  </si>
  <si>
    <t>7497131010.1</t>
  </si>
  <si>
    <t>Úprava kabelů u základu trakčního vedení</t>
  </si>
  <si>
    <t>kus</t>
  </si>
  <si>
    <t>Sborník UOŽI 01 2020</t>
  </si>
  <si>
    <t>64</t>
  </si>
  <si>
    <t>391265941</t>
  </si>
  <si>
    <t>PP</t>
  </si>
  <si>
    <t>M</t>
  </si>
  <si>
    <t>7497100010</t>
  </si>
  <si>
    <t>Materiál pro úpravu kabelů u základu TV</t>
  </si>
  <si>
    <t>256</t>
  </si>
  <si>
    <t>509513058</t>
  </si>
  <si>
    <t>7497150510.1</t>
  </si>
  <si>
    <t>Zhotovení základu trakčního vedení včetně geodet. bodu, vytyčení a sondy, výkop zemina tř. 2 až 4 hloubeného</t>
  </si>
  <si>
    <t>m3</t>
  </si>
  <si>
    <t>-687679132</t>
  </si>
  <si>
    <t>4</t>
  </si>
  <si>
    <t>7497100020</t>
  </si>
  <si>
    <t>Hloubený základ TV - materiál</t>
  </si>
  <si>
    <t>-1898508849</t>
  </si>
  <si>
    <t>5</t>
  </si>
  <si>
    <t>7497100060</t>
  </si>
  <si>
    <t>Výztuž pro základ TV - jednodílná</t>
  </si>
  <si>
    <t>-1007061115</t>
  </si>
  <si>
    <t>6</t>
  </si>
  <si>
    <t>7497100070</t>
  </si>
  <si>
    <t>Svorník kotevní kovaný pro základ TV vč. povrch. úpravy dle TKP</t>
  </si>
  <si>
    <t>625237812</t>
  </si>
  <si>
    <t>7</t>
  </si>
  <si>
    <t>7497100080</t>
  </si>
  <si>
    <t>Svorníkový koš pro základ TV</t>
  </si>
  <si>
    <t>-1870187203</t>
  </si>
  <si>
    <t>8</t>
  </si>
  <si>
    <t>7497100090</t>
  </si>
  <si>
    <t>Korugovaná roura pro utopený základ TV</t>
  </si>
  <si>
    <t>m</t>
  </si>
  <si>
    <t>1268386223</t>
  </si>
  <si>
    <t>9</t>
  </si>
  <si>
    <t>7497152010.1</t>
  </si>
  <si>
    <t>Montáž kotevního sloupku trakčního vedení</t>
  </si>
  <si>
    <t>66187356</t>
  </si>
  <si>
    <t>7497100100</t>
  </si>
  <si>
    <t>Kotevni sloupek TV</t>
  </si>
  <si>
    <t>910150904</t>
  </si>
  <si>
    <t>11</t>
  </si>
  <si>
    <t>7497655010.4</t>
  </si>
  <si>
    <t>Tažné hnací vozidlo k pracovním soupravám pro základy</t>
  </si>
  <si>
    <t>hod</t>
  </si>
  <si>
    <t>-370001031</t>
  </si>
  <si>
    <t>7497B</t>
  </si>
  <si>
    <t>Stožáry TV</t>
  </si>
  <si>
    <t>12</t>
  </si>
  <si>
    <t>7497251025.1</t>
  </si>
  <si>
    <t>Montáž stožárů trakčního vedení výšky do 14 m, typ DS</t>
  </si>
  <si>
    <t>691134177</t>
  </si>
  <si>
    <t>13</t>
  </si>
  <si>
    <t>7497200250</t>
  </si>
  <si>
    <t xml:space="preserve">Stožár TV  -  typ  ( DS 16 )   do 10m</t>
  </si>
  <si>
    <t>-1461128408</t>
  </si>
  <si>
    <t>14</t>
  </si>
  <si>
    <t>7497200260</t>
  </si>
  <si>
    <t xml:space="preserve">Stožár TV  -  typ  ( DS 16 )  od 10m - do 12m</t>
  </si>
  <si>
    <t>-2143671560</t>
  </si>
  <si>
    <t>7497251050.1</t>
  </si>
  <si>
    <t>Montáž stožárů trakčního vedení výšky do do 16 m, typ BP</t>
  </si>
  <si>
    <t>-1313320110</t>
  </si>
  <si>
    <t>16</t>
  </si>
  <si>
    <t>7497200420</t>
  </si>
  <si>
    <t xml:space="preserve">Stožár TV  -  typ  ( BP  9m )    vč. podlití</t>
  </si>
  <si>
    <t>2116807010</t>
  </si>
  <si>
    <t>17</t>
  </si>
  <si>
    <t>7497655010.1.1</t>
  </si>
  <si>
    <t>Tažné hnací vozidlo k pracovním soupravám pro montáž a demontáž</t>
  </si>
  <si>
    <t>-370799089</t>
  </si>
  <si>
    <t>7497C</t>
  </si>
  <si>
    <t>Vodiče TV</t>
  </si>
  <si>
    <t>18</t>
  </si>
  <si>
    <t>7497350025.1</t>
  </si>
  <si>
    <t>Montáž závěsu na konzole s přídavným lanem</t>
  </si>
  <si>
    <t>-1594476935</t>
  </si>
  <si>
    <t>19</t>
  </si>
  <si>
    <t>7497300030</t>
  </si>
  <si>
    <t>Závěs na konzole s přídavným lanem</t>
  </si>
  <si>
    <t>-355307666</t>
  </si>
  <si>
    <t>20</t>
  </si>
  <si>
    <t>7497300050</t>
  </si>
  <si>
    <t>Příplatek 2x plastový izolátor do ramena TV nebo SIK-u</t>
  </si>
  <si>
    <t>-1806574631</t>
  </si>
  <si>
    <t>7497350200.1</t>
  </si>
  <si>
    <t>Montáž věšáku troleje</t>
  </si>
  <si>
    <t>-437476731</t>
  </si>
  <si>
    <t>22</t>
  </si>
  <si>
    <t>7497300260</t>
  </si>
  <si>
    <t>Věšák troleje</t>
  </si>
  <si>
    <t>450156481</t>
  </si>
  <si>
    <t>23</t>
  </si>
  <si>
    <t>7497350210.1</t>
  </si>
  <si>
    <t>Montáž proudového propojení</t>
  </si>
  <si>
    <t>-1121723778</t>
  </si>
  <si>
    <t>24</t>
  </si>
  <si>
    <t>7497300270</t>
  </si>
  <si>
    <t>Proudová propojení</t>
  </si>
  <si>
    <t>-1061370414</t>
  </si>
  <si>
    <t>25</t>
  </si>
  <si>
    <t>7497350230.1</t>
  </si>
  <si>
    <t>Montáž spojky - svorky dvou lan nebo troleje a lana</t>
  </si>
  <si>
    <t>-1343129649</t>
  </si>
  <si>
    <t>26</t>
  </si>
  <si>
    <t>7497300280</t>
  </si>
  <si>
    <t xml:space="preserve">Spojka  2  lan    nebo    TR + lana</t>
  </si>
  <si>
    <t>-1930660451</t>
  </si>
  <si>
    <t>27</t>
  </si>
  <si>
    <t>7497350270.1</t>
  </si>
  <si>
    <t>Montáž pevného bodu kompenzované sestavy</t>
  </si>
  <si>
    <t>1765691166</t>
  </si>
  <si>
    <t>28</t>
  </si>
  <si>
    <t>7497300330</t>
  </si>
  <si>
    <t>Pevný bod kompenzované sestavy</t>
  </si>
  <si>
    <t>1270990483</t>
  </si>
  <si>
    <t>29</t>
  </si>
  <si>
    <t>7497350290.1</t>
  </si>
  <si>
    <t>Montáž kotvení pevného bodu na stožár T, P, 2T, DS</t>
  </si>
  <si>
    <t>470210621</t>
  </si>
  <si>
    <t>30</t>
  </si>
  <si>
    <t>7497300340</t>
  </si>
  <si>
    <t>Materiál sestavení pro kotvení pevného bodu na stož. T, P, 2T, DS</t>
  </si>
  <si>
    <t>-1181758257</t>
  </si>
  <si>
    <t>31</t>
  </si>
  <si>
    <t>7497350295.1</t>
  </si>
  <si>
    <t>Montáž kotvení pevného bodu na stožár BP - jedna kolej</t>
  </si>
  <si>
    <t>530744937</t>
  </si>
  <si>
    <t>32</t>
  </si>
  <si>
    <t>7497300350</t>
  </si>
  <si>
    <t>Materiál sestavení pro kotvení pevného bodu na stož. BP - jedna kolej</t>
  </si>
  <si>
    <t>-1885864084</t>
  </si>
  <si>
    <t>33</t>
  </si>
  <si>
    <t>7497350330.1</t>
  </si>
  <si>
    <t>Montáž lan pevných bodů a odtahů 50 mm2 Bz, Fe</t>
  </si>
  <si>
    <t>1724418695</t>
  </si>
  <si>
    <t>34</t>
  </si>
  <si>
    <t>7497300520</t>
  </si>
  <si>
    <t>lano 50 mm2 Fe (např. lano ochranné, pevných bodů, odtahů)</t>
  </si>
  <si>
    <t>-2072617617</t>
  </si>
  <si>
    <t>35</t>
  </si>
  <si>
    <t>7497350420.1</t>
  </si>
  <si>
    <t>Vložení izolace v podélných a příčných polích</t>
  </si>
  <si>
    <t>-472910060</t>
  </si>
  <si>
    <t>36</t>
  </si>
  <si>
    <t>7497300510</t>
  </si>
  <si>
    <t>Vložená izolace v podélných a příčných polích</t>
  </si>
  <si>
    <t>1869113936</t>
  </si>
  <si>
    <t>37</t>
  </si>
  <si>
    <t>7497350444.1</t>
  </si>
  <si>
    <t>Montáž pohyblivého kotvení sestavy trakčního vedení troleje a nosného lana na stožár BP 15 kN</t>
  </si>
  <si>
    <t>805319288</t>
  </si>
  <si>
    <t>38</t>
  </si>
  <si>
    <t>7497300580</t>
  </si>
  <si>
    <t xml:space="preserve">Pohyb. kotvení sestavy TV, TR+NL na BP  -  15kN</t>
  </si>
  <si>
    <t>1229382576</t>
  </si>
  <si>
    <t>39</t>
  </si>
  <si>
    <t>7497350700.1</t>
  </si>
  <si>
    <t>Tažení nosného lana do 120 mm2 Bz, Cu</t>
  </si>
  <si>
    <t>-1699388153</t>
  </si>
  <si>
    <t>40</t>
  </si>
  <si>
    <t>7497300540</t>
  </si>
  <si>
    <t>lano 50 mm2 Bz (např. lano nosné, směrové, příčné, pevných bodů, odtahů)</t>
  </si>
  <si>
    <t>-1627486051</t>
  </si>
  <si>
    <t>41</t>
  </si>
  <si>
    <t>7497300830</t>
  </si>
  <si>
    <t>lano 120 mm2 Cu ( lano - nosné, ZV, NV, OV, napájecích převěsů)</t>
  </si>
  <si>
    <t>-300155903</t>
  </si>
  <si>
    <t>42</t>
  </si>
  <si>
    <t>7497350710.1</t>
  </si>
  <si>
    <t>Tažení troleje do 150 mm2 Cu</t>
  </si>
  <si>
    <t>1892498535</t>
  </si>
  <si>
    <t>43</t>
  </si>
  <si>
    <t>7497300880</t>
  </si>
  <si>
    <t xml:space="preserve">Trolejový drát  150 mm2 Cu</t>
  </si>
  <si>
    <t>924462210</t>
  </si>
  <si>
    <t>44</t>
  </si>
  <si>
    <t>7497350720.1</t>
  </si>
  <si>
    <t>Výšková regulace troleje</t>
  </si>
  <si>
    <t>-1060320107</t>
  </si>
  <si>
    <t>45</t>
  </si>
  <si>
    <t>7497350730.1</t>
  </si>
  <si>
    <t>Montáž definitivní regulace pohyblivého kotvení troleje</t>
  </si>
  <si>
    <t>-1656387553</t>
  </si>
  <si>
    <t>46</t>
  </si>
  <si>
    <t>7497350732.1</t>
  </si>
  <si>
    <t>Montáž definitivní regulace pohyblivého kotvení nosného lana</t>
  </si>
  <si>
    <t>1747654587</t>
  </si>
  <si>
    <t>47</t>
  </si>
  <si>
    <t>7497350750.1</t>
  </si>
  <si>
    <t>Zajištění kotvení nosného lana a troleje všech sestavení</t>
  </si>
  <si>
    <t>1631465452</t>
  </si>
  <si>
    <t>48</t>
  </si>
  <si>
    <t>7497350830.1</t>
  </si>
  <si>
    <t>Připevnění konzoly zesilovacího, napájecího a obcházecího vedení svislý závěs na stožár T, P, BP, DS</t>
  </si>
  <si>
    <t>-1418581025</t>
  </si>
  <si>
    <t>49</t>
  </si>
  <si>
    <t>7497300960</t>
  </si>
  <si>
    <t xml:space="preserve">Konzola  ZV, NV OV pro svislý závěs na T, P, BP, DS</t>
  </si>
  <si>
    <t>68438806</t>
  </si>
  <si>
    <t>50</t>
  </si>
  <si>
    <t>7497350835.1</t>
  </si>
  <si>
    <t>Připevnění konzoly zesilovacího, napájecího a obcházecího vedení "V" závěs na stožár T, P, BP, DS</t>
  </si>
  <si>
    <t>32639027</t>
  </si>
  <si>
    <t>51</t>
  </si>
  <si>
    <t>7497300970</t>
  </si>
  <si>
    <t xml:space="preserve">Konzola  ZV, NV OV pro "V" závěs na T, P, BP, DS</t>
  </si>
  <si>
    <t>-1252179268</t>
  </si>
  <si>
    <t>52</t>
  </si>
  <si>
    <t>7497350850.1</t>
  </si>
  <si>
    <t>Montáž závěsu zesilovacího, napájecího a obcházecího vedení (ZV, NV, OV) svislého 1 - 2 lan</t>
  </si>
  <si>
    <t>-285853533</t>
  </si>
  <si>
    <t>53</t>
  </si>
  <si>
    <t>7497300990</t>
  </si>
  <si>
    <t>Svislý závěs 1-2 lan ZV, NV, OV</t>
  </si>
  <si>
    <t>-757681421</t>
  </si>
  <si>
    <t>54</t>
  </si>
  <si>
    <t>7497350860.1</t>
  </si>
  <si>
    <t>Montáž závěsu zesilovacího, napájecího a obcházecího vedení (ZV, NV, OV) typ "V" 1 - 2 lan</t>
  </si>
  <si>
    <t>1823628366</t>
  </si>
  <si>
    <t>55</t>
  </si>
  <si>
    <t>7497301010</t>
  </si>
  <si>
    <t xml:space="preserve">"V" závěs  1-2 lan ZV, NV, OV</t>
  </si>
  <si>
    <t>423521642</t>
  </si>
  <si>
    <t>56</t>
  </si>
  <si>
    <t>7497350930.1</t>
  </si>
  <si>
    <t>Připojení zesilovacího, napájecího a obcházecího vedení 1 - 2 lan na trakční vedení</t>
  </si>
  <si>
    <t>-683981057</t>
  </si>
  <si>
    <t>57</t>
  </si>
  <si>
    <t>7497301090</t>
  </si>
  <si>
    <t>Materiál sestavení připojení ZV, NV, OV 1-2 lana na TV</t>
  </si>
  <si>
    <t>-1684489311</t>
  </si>
  <si>
    <t>58</t>
  </si>
  <si>
    <t>7497351400.1</t>
  </si>
  <si>
    <t>Upevnění konzol středové, stranové</t>
  </si>
  <si>
    <t>-1718572901</t>
  </si>
  <si>
    <t>59</t>
  </si>
  <si>
    <t>7497301800</t>
  </si>
  <si>
    <t>Materiál sestavení pro upevnění konzol středové,stranové</t>
  </si>
  <si>
    <t>1104934750</t>
  </si>
  <si>
    <t>60</t>
  </si>
  <si>
    <t>7497351590.1</t>
  </si>
  <si>
    <t>Montáž ukolejnění s průrazkou T, P, 2T, BP, DS, OK - 1 vodič</t>
  </si>
  <si>
    <t>-971904156</t>
  </si>
  <si>
    <t>61</t>
  </si>
  <si>
    <t>7497301980</t>
  </si>
  <si>
    <t xml:space="preserve">Ukolejnění s průrazkou T, P, 2T, BP, DS, OK   - 1 vodič</t>
  </si>
  <si>
    <t>221039710</t>
  </si>
  <si>
    <t>62</t>
  </si>
  <si>
    <t>7497351770.1</t>
  </si>
  <si>
    <t>Montáž výstražných tabulek na stožáru T, P, BP, DS</t>
  </si>
  <si>
    <t>1227050799</t>
  </si>
  <si>
    <t>63</t>
  </si>
  <si>
    <t>7497302250</t>
  </si>
  <si>
    <t>Výstražné tabulky na stožáru T, P, BP, DS</t>
  </si>
  <si>
    <t>-1987053246</t>
  </si>
  <si>
    <t>7497351780.1</t>
  </si>
  <si>
    <t>Číslování stožárů a pohonů odpojovačů 1 - 3 znaky</t>
  </si>
  <si>
    <t>-8964205</t>
  </si>
  <si>
    <t>65</t>
  </si>
  <si>
    <t>7497302260</t>
  </si>
  <si>
    <t>Tabulka číslování stožárů a pohonů odpojovačů 1 - 3 znaky</t>
  </si>
  <si>
    <t>355203748</t>
  </si>
  <si>
    <t>66</t>
  </si>
  <si>
    <t>7497351810.1</t>
  </si>
  <si>
    <t>Úpravy stávajícího trakčního vedení provizorní stavy za 100 m</t>
  </si>
  <si>
    <t>1628103040</t>
  </si>
  <si>
    <t>67</t>
  </si>
  <si>
    <t>7497655010.2</t>
  </si>
  <si>
    <t>Tažné hnací vozidlo k pracovním soupravám pro vodiče</t>
  </si>
  <si>
    <t>-506314027</t>
  </si>
  <si>
    <t>7497H</t>
  </si>
  <si>
    <t>Demontáže TV</t>
  </si>
  <si>
    <t>68</t>
  </si>
  <si>
    <t>5915030010</t>
  </si>
  <si>
    <t>Bourání drobných staveb železničního spodku základy TV</t>
  </si>
  <si>
    <t>-685453768</t>
  </si>
  <si>
    <t>69</t>
  </si>
  <si>
    <t>7497271005.1</t>
  </si>
  <si>
    <t>Demontáže zařízení trakčního vedení stožáru D, T, TB</t>
  </si>
  <si>
    <t>-1060575952</t>
  </si>
  <si>
    <t>70</t>
  </si>
  <si>
    <t>7497271035.1</t>
  </si>
  <si>
    <t>Demontáže zařízení trakčního vedení stožáru BP, AP</t>
  </si>
  <si>
    <t>2141395481</t>
  </si>
  <si>
    <t>71</t>
  </si>
  <si>
    <t>7497271045.1</t>
  </si>
  <si>
    <t>Demontáže zařízení trakčního vedení stožáru konzoly TV</t>
  </si>
  <si>
    <t>-1960899459</t>
  </si>
  <si>
    <t>72</t>
  </si>
  <si>
    <t>7497271050.1</t>
  </si>
  <si>
    <t>Demontáže zařízení trakčního vedení stožáru konzoly ZV, OV</t>
  </si>
  <si>
    <t>-643220496</t>
  </si>
  <si>
    <t>73</t>
  </si>
  <si>
    <t>7497371040.1</t>
  </si>
  <si>
    <t>Demontáže zařízení trakčního vedení závěsu věšáku</t>
  </si>
  <si>
    <t>-743657351</t>
  </si>
  <si>
    <t>74</t>
  </si>
  <si>
    <t>7497371045.1</t>
  </si>
  <si>
    <t>Demontáže zařízení trakčního vedení závěsu podélné nebo příčné proudové propojky</t>
  </si>
  <si>
    <t>274107237</t>
  </si>
  <si>
    <t>75</t>
  </si>
  <si>
    <t>7497371055.1</t>
  </si>
  <si>
    <t>Demontáže zařízení trakčního vedení závěsu rozpěrné tyče</t>
  </si>
  <si>
    <t>720051215</t>
  </si>
  <si>
    <t>76</t>
  </si>
  <si>
    <t>7497371065.1</t>
  </si>
  <si>
    <t>Demontáže zařízení trakčního vedení závěsu vložené izolace</t>
  </si>
  <si>
    <t>305337998</t>
  </si>
  <si>
    <t>77</t>
  </si>
  <si>
    <t>7497371070.1</t>
  </si>
  <si>
    <t>Demontáže zařízení trakčního vedení závěsu pevného bodu</t>
  </si>
  <si>
    <t>707841712</t>
  </si>
  <si>
    <t>78</t>
  </si>
  <si>
    <t>7497371110.1</t>
  </si>
  <si>
    <t>Demontáže zařízení trakčního vedení troleje včetně nástavků stříhání</t>
  </si>
  <si>
    <t>-456183628</t>
  </si>
  <si>
    <t>79</t>
  </si>
  <si>
    <t>7497371210.1</t>
  </si>
  <si>
    <t>Demontáže zařízení trakčního vedení nosného lana včetně nástavků stříhání</t>
  </si>
  <si>
    <t>1633078835</t>
  </si>
  <si>
    <t>80</t>
  </si>
  <si>
    <t>7497371315.1</t>
  </si>
  <si>
    <t>Demontáže zařízení trakčního vedení kotvení troleje, nosného lana pohyblivě</t>
  </si>
  <si>
    <t>1687962389</t>
  </si>
  <si>
    <t>81</t>
  </si>
  <si>
    <t>7497371420.1</t>
  </si>
  <si>
    <t>Demontáže zařízení trakčního vedení lana zesilovacího vedení převěšení ZV,NV, OV</t>
  </si>
  <si>
    <t>-1279548900</t>
  </si>
  <si>
    <t>82</t>
  </si>
  <si>
    <t>7497371625.1</t>
  </si>
  <si>
    <t>Demontáže zařízení trakčního vedení svodu ukolejnění konstrukcí a stožárů</t>
  </si>
  <si>
    <t>-1797646177</t>
  </si>
  <si>
    <t>83</t>
  </si>
  <si>
    <t>7497655010.3</t>
  </si>
  <si>
    <t>Tažné hnací vozidlo k pracovním soupravám pro demontáž</t>
  </si>
  <si>
    <t>-456330775</t>
  </si>
  <si>
    <t>7497J</t>
  </si>
  <si>
    <t>Manipulace s odpadem, Poplatky</t>
  </si>
  <si>
    <t>84</t>
  </si>
  <si>
    <t>9902100200</t>
  </si>
  <si>
    <t xml:space="preserve">Doprava dodávek zhotovitele, dodávek objednatele nebo výzisku mechanizací přes 3,5 t sypanin  do 20 km</t>
  </si>
  <si>
    <t>t</t>
  </si>
  <si>
    <t>975470329</t>
  </si>
  <si>
    <t>85</t>
  </si>
  <si>
    <t>9909000100</t>
  </si>
  <si>
    <t>Poplatek za uložení suti nebo hmot na oficiální skládku</t>
  </si>
  <si>
    <t>1889959424</t>
  </si>
  <si>
    <t>86</t>
  </si>
  <si>
    <t>9909000200</t>
  </si>
  <si>
    <t>Poplatek za uložení nebezpečného odpadu na oficiální skládku</t>
  </si>
  <si>
    <t>-292471969</t>
  </si>
  <si>
    <t>Komunikace</t>
  </si>
  <si>
    <t>87</t>
  </si>
  <si>
    <t>5964119000</t>
  </si>
  <si>
    <t>Příkopová tvárnice TZZ 3</t>
  </si>
  <si>
    <t>1848966840</t>
  </si>
  <si>
    <t>88</t>
  </si>
  <si>
    <t>5914015010</t>
  </si>
  <si>
    <t>Čištění odvodňovacích zařízení ručně příkop zpevněný</t>
  </si>
  <si>
    <t>-1295274945</t>
  </si>
  <si>
    <t>89</t>
  </si>
  <si>
    <t>5914035010</t>
  </si>
  <si>
    <t>Zřízení otevřených odvodňovacích zařízení příkopové tvárnice</t>
  </si>
  <si>
    <t>-1829575536</t>
  </si>
  <si>
    <t>90</t>
  </si>
  <si>
    <t>7497154010</t>
  </si>
  <si>
    <t>Čerpání vody z výkopu základu trakčního vedení</t>
  </si>
  <si>
    <t>-1701537558</t>
  </si>
  <si>
    <t>VRN</t>
  </si>
  <si>
    <t>Vedlejší rozpočtové náklady</t>
  </si>
  <si>
    <t>91</t>
  </si>
  <si>
    <t>022101021.1</t>
  </si>
  <si>
    <t>Geodetické práce Geodetické práce po ukončení opravy</t>
  </si>
  <si>
    <t>%</t>
  </si>
  <si>
    <t>1024</t>
  </si>
  <si>
    <t>1164738814</t>
  </si>
  <si>
    <t>92</t>
  </si>
  <si>
    <t>023131011</t>
  </si>
  <si>
    <t>Projektové práce Dokumentace skutečného provedení zabezpečovacích, sdělovacích, elektrických zařízení</t>
  </si>
  <si>
    <t>1301023037</t>
  </si>
  <si>
    <t xml:space="preserve">1/2 - Výměna trakčního vedení - 1. kolej </t>
  </si>
  <si>
    <t>-630740452</t>
  </si>
  <si>
    <t>1389740131</t>
  </si>
  <si>
    <t>-142323764</t>
  </si>
  <si>
    <t>1134943184</t>
  </si>
  <si>
    <t>-1333895864</t>
  </si>
  <si>
    <t>657552596</t>
  </si>
  <si>
    <t>1149678952</t>
  </si>
  <si>
    <t>1271573685</t>
  </si>
  <si>
    <t>1608471511</t>
  </si>
  <si>
    <t>1301342136</t>
  </si>
  <si>
    <t>436290055</t>
  </si>
  <si>
    <t>154316841</t>
  </si>
  <si>
    <t>-954713492</t>
  </si>
  <si>
    <t>-2044042965</t>
  </si>
  <si>
    <t>7497200430</t>
  </si>
  <si>
    <t xml:space="preserve">Stožár TV  -  typ  ( BP 10m )    vč. podlití</t>
  </si>
  <si>
    <t>-151661441</t>
  </si>
  <si>
    <t>7497200440</t>
  </si>
  <si>
    <t xml:space="preserve">Stožár TV  -  typ  ( BP 11m )    vč. podlití</t>
  </si>
  <si>
    <t>-2018643452</t>
  </si>
  <si>
    <t>1539015522</t>
  </si>
  <si>
    <t>7497350020.1</t>
  </si>
  <si>
    <t>Montáž závěsu na konzole bez přídavného lana</t>
  </si>
  <si>
    <t>-338737557</t>
  </si>
  <si>
    <t>7497300020</t>
  </si>
  <si>
    <t>Závěs na konzole</t>
  </si>
  <si>
    <t>271044271</t>
  </si>
  <si>
    <t>2029976273</t>
  </si>
  <si>
    <t>788223850</t>
  </si>
  <si>
    <t>-270002092</t>
  </si>
  <si>
    <t>699695793</t>
  </si>
  <si>
    <t>7497300260.1</t>
  </si>
  <si>
    <t>1353674649</t>
  </si>
  <si>
    <t>805159125</t>
  </si>
  <si>
    <t>-2134404448</t>
  </si>
  <si>
    <t>1617378466</t>
  </si>
  <si>
    <t>-433270283</t>
  </si>
  <si>
    <t>1539719487</t>
  </si>
  <si>
    <t>-201614368</t>
  </si>
  <si>
    <t>469950326</t>
  </si>
  <si>
    <t>-242039962</t>
  </si>
  <si>
    <t>769335287</t>
  </si>
  <si>
    <t>532295947</t>
  </si>
  <si>
    <t>468727954</t>
  </si>
  <si>
    <t>183235997</t>
  </si>
  <si>
    <t>7497350340.1</t>
  </si>
  <si>
    <t>Montáž tyčí rozpěrných</t>
  </si>
  <si>
    <t>-279336610</t>
  </si>
  <si>
    <t>7497300400</t>
  </si>
  <si>
    <t>Rozpěrná tyč</t>
  </si>
  <si>
    <t>443161921</t>
  </si>
  <si>
    <t>-50186223</t>
  </si>
  <si>
    <t>-915235892</t>
  </si>
  <si>
    <t>-1816146356</t>
  </si>
  <si>
    <t>-128059221</t>
  </si>
  <si>
    <t>-2069263081</t>
  </si>
  <si>
    <t>-533451268</t>
  </si>
  <si>
    <t>1955293848</t>
  </si>
  <si>
    <t>859064936</t>
  </si>
  <si>
    <t>-834305361</t>
  </si>
  <si>
    <t>-1992196853</t>
  </si>
  <si>
    <t>961569366</t>
  </si>
  <si>
    <t>-1110122906</t>
  </si>
  <si>
    <t>1911786508</t>
  </si>
  <si>
    <t>-1862119704</t>
  </si>
  <si>
    <t>-2054877733</t>
  </si>
  <si>
    <t>861494425</t>
  </si>
  <si>
    <t>960987635</t>
  </si>
  <si>
    <t>-160335613</t>
  </si>
  <si>
    <t>45596160</t>
  </si>
  <si>
    <t>-1570721243</t>
  </si>
  <si>
    <t>-1777735679</t>
  </si>
  <si>
    <t>7497350920</t>
  </si>
  <si>
    <t>Montáž lisované spojky zesilovacího, napájecího a obcházecího vedení dvou lan</t>
  </si>
  <si>
    <t>-240049942</t>
  </si>
  <si>
    <t>7497301080</t>
  </si>
  <si>
    <t>Lisovaná spojka dvou lan ZV, NV, OV</t>
  </si>
  <si>
    <t>-1782070745</t>
  </si>
  <si>
    <t>-1678738844</t>
  </si>
  <si>
    <t>1637884945</t>
  </si>
  <si>
    <t>-2070945167</t>
  </si>
  <si>
    <t>-764843692</t>
  </si>
  <si>
    <t>7497351405.1</t>
  </si>
  <si>
    <t>Upevnění konzol dvou konzol</t>
  </si>
  <si>
    <t>-1973889375</t>
  </si>
  <si>
    <t>7497301810</t>
  </si>
  <si>
    <t>Materiál sestavení pro upevnění 2 konzol</t>
  </si>
  <si>
    <t>1269991117</t>
  </si>
  <si>
    <t>-1797006140</t>
  </si>
  <si>
    <t>-905223981</t>
  </si>
  <si>
    <t>-2054857477</t>
  </si>
  <si>
    <t>-1851343595</t>
  </si>
  <si>
    <t>-447732939</t>
  </si>
  <si>
    <t>-307826485</t>
  </si>
  <si>
    <t>-869032307</t>
  </si>
  <si>
    <t>1097079060</t>
  </si>
  <si>
    <t>2140361410</t>
  </si>
  <si>
    <t>1366502695</t>
  </si>
  <si>
    <t>-127282606</t>
  </si>
  <si>
    <t>1273825246</t>
  </si>
  <si>
    <t>1846428669</t>
  </si>
  <si>
    <t>-358140328</t>
  </si>
  <si>
    <t>1510741342</t>
  </si>
  <si>
    <t>7497371050.1</t>
  </si>
  <si>
    <t>Demontáže zařízení trakčního vedení závěsu spojky</t>
  </si>
  <si>
    <t>713907161</t>
  </si>
  <si>
    <t>1756901882</t>
  </si>
  <si>
    <t>1187184780</t>
  </si>
  <si>
    <t>81286371</t>
  </si>
  <si>
    <t>1381852527</t>
  </si>
  <si>
    <t>1979085392</t>
  </si>
  <si>
    <t>7497371350</t>
  </si>
  <si>
    <t>Demontáže zařízení trakčního vedení kotvení zesilovacího, napájecího, obcházecího vedení včetně připevnění lišt</t>
  </si>
  <si>
    <t>1921945343</t>
  </si>
  <si>
    <t>-446939383</t>
  </si>
  <si>
    <t>1637399387</t>
  </si>
  <si>
    <t>-358174365</t>
  </si>
  <si>
    <t>93</t>
  </si>
  <si>
    <t>670817703</t>
  </si>
  <si>
    <t>94</t>
  </si>
  <si>
    <t>1836314886</t>
  </si>
  <si>
    <t>95</t>
  </si>
  <si>
    <t>-2129365771</t>
  </si>
  <si>
    <t>96</t>
  </si>
  <si>
    <t>-68539295</t>
  </si>
  <si>
    <t>97</t>
  </si>
  <si>
    <t>-721424666</t>
  </si>
  <si>
    <t>98</t>
  </si>
  <si>
    <t>-327516350</t>
  </si>
  <si>
    <t>99</t>
  </si>
  <si>
    <t>-1170309286</t>
  </si>
  <si>
    <t xml:space="preserve">1/3 - Výměna trakčního vedení - 1. kolej </t>
  </si>
  <si>
    <t xml:space="preserve">    7497J - Manipulace s odpadem, Poplatky</t>
  </si>
  <si>
    <t>-1891514163</t>
  </si>
  <si>
    <t>-2077645333</t>
  </si>
  <si>
    <t>1498962637</t>
  </si>
  <si>
    <t>-2002873674</t>
  </si>
  <si>
    <t>-1605480838</t>
  </si>
  <si>
    <t>-1372477230</t>
  </si>
  <si>
    <t>-462058968</t>
  </si>
  <si>
    <t>-4688710</t>
  </si>
  <si>
    <t>252786159</t>
  </si>
  <si>
    <t>-1282866667</t>
  </si>
  <si>
    <t>296917803</t>
  </si>
  <si>
    <t>-990659914</t>
  </si>
  <si>
    <t>1993678076</t>
  </si>
  <si>
    <t>705397152</t>
  </si>
  <si>
    <t>-538704822</t>
  </si>
  <si>
    <t>836704130</t>
  </si>
  <si>
    <t>-401080891</t>
  </si>
  <si>
    <t>1100884768</t>
  </si>
  <si>
    <t>1839463020</t>
  </si>
  <si>
    <t>7497300260.2</t>
  </si>
  <si>
    <t>691811509</t>
  </si>
  <si>
    <t>-1686640943</t>
  </si>
  <si>
    <t>400299460</t>
  </si>
  <si>
    <t>-673044453</t>
  </si>
  <si>
    <t>-1944038845</t>
  </si>
  <si>
    <t>1722514310</t>
  </si>
  <si>
    <t>455042052</t>
  </si>
  <si>
    <t>-2094818144</t>
  </si>
  <si>
    <t>-2138648749</t>
  </si>
  <si>
    <t>-182960591</t>
  </si>
  <si>
    <t>781149018</t>
  </si>
  <si>
    <t>1742066829</t>
  </si>
  <si>
    <t>526678494</t>
  </si>
  <si>
    <t>475937573</t>
  </si>
  <si>
    <t>2012022353</t>
  </si>
  <si>
    <t>1304561593</t>
  </si>
  <si>
    <t>289505674</t>
  </si>
  <si>
    <t>1784878470</t>
  </si>
  <si>
    <t>-1032315701</t>
  </si>
  <si>
    <t>-1155302869</t>
  </si>
  <si>
    <t>1221078894</t>
  </si>
  <si>
    <t>-2111084727</t>
  </si>
  <si>
    <t>1503943996</t>
  </si>
  <si>
    <t>1346317802</t>
  </si>
  <si>
    <t>7497350785</t>
  </si>
  <si>
    <t>Připevnění lišty pro kotvení zesilovací, napájecí a obcházecí vedení (ZV, NV, OV) oboustranné</t>
  </si>
  <si>
    <t>223215771</t>
  </si>
  <si>
    <t>7497300900</t>
  </si>
  <si>
    <t>Připev. oboustranné lišty pro kotvení ZV, NV, OV</t>
  </si>
  <si>
    <t>1648070291</t>
  </si>
  <si>
    <t>7497350800</t>
  </si>
  <si>
    <t>Montáž kotvení lana zesilovacího, napájecího a obcházecího vedení jednoho</t>
  </si>
  <si>
    <t>-1593973406</t>
  </si>
  <si>
    <t>7497300910</t>
  </si>
  <si>
    <t>Kotvení 1 lana ZV, NV, OV</t>
  </si>
  <si>
    <t>-1232918141</t>
  </si>
  <si>
    <t>-973198182</t>
  </si>
  <si>
    <t>-300454736</t>
  </si>
  <si>
    <t>1662456055</t>
  </si>
  <si>
    <t>-171152074</t>
  </si>
  <si>
    <t>7497350840</t>
  </si>
  <si>
    <t>Připevnění konzoly zesilovacího, napájecího a obcházecího vedení svislý závěs přeponky na stožár BP</t>
  </si>
  <si>
    <t>-1311493376</t>
  </si>
  <si>
    <t>7497300980</t>
  </si>
  <si>
    <t>Konzola ZV, NV OV pro svislý závěs přeponky na BP</t>
  </si>
  <si>
    <t>662625209</t>
  </si>
  <si>
    <t>56277595</t>
  </si>
  <si>
    <t>1705773917</t>
  </si>
  <si>
    <t>1971048251</t>
  </si>
  <si>
    <t>939655378</t>
  </si>
  <si>
    <t>-957902657</t>
  </si>
  <si>
    <t>669038747</t>
  </si>
  <si>
    <t>-650905397</t>
  </si>
  <si>
    <t>-1900346279</t>
  </si>
  <si>
    <t>7497350960</t>
  </si>
  <si>
    <t>Tažení lana pro zesilovací, napájecí a obcházecí vedení do 240 mm2 Cu, AlFe</t>
  </si>
  <si>
    <t>-53218253</t>
  </si>
  <si>
    <t>-777111820</t>
  </si>
  <si>
    <t>-1167821571</t>
  </si>
  <si>
    <t>-1420551242</t>
  </si>
  <si>
    <t>1749309701</t>
  </si>
  <si>
    <t>-111877068</t>
  </si>
  <si>
    <t>-1276250669</t>
  </si>
  <si>
    <t>-1458317093</t>
  </si>
  <si>
    <t>2097875122</t>
  </si>
  <si>
    <t>836275339</t>
  </si>
  <si>
    <t>1931450939</t>
  </si>
  <si>
    <t>-1190170151</t>
  </si>
  <si>
    <t>1251265527</t>
  </si>
  <si>
    <t>854009505</t>
  </si>
  <si>
    <t>1559852964</t>
  </si>
  <si>
    <t>1813774561</t>
  </si>
  <si>
    <t>968194819</t>
  </si>
  <si>
    <t>1165822707</t>
  </si>
  <si>
    <t>-212894720</t>
  </si>
  <si>
    <t>2093364357</t>
  </si>
  <si>
    <t>-1993975103</t>
  </si>
  <si>
    <t>-880832601</t>
  </si>
  <si>
    <t>676224665</t>
  </si>
  <si>
    <t>-652394941</t>
  </si>
  <si>
    <t>392532037</t>
  </si>
  <si>
    <t>220706118</t>
  </si>
  <si>
    <t>-393561392</t>
  </si>
  <si>
    <t>309929703</t>
  </si>
  <si>
    <t>234775767</t>
  </si>
  <si>
    <t>1826989435</t>
  </si>
  <si>
    <t>-1749754118</t>
  </si>
  <si>
    <t>775449404</t>
  </si>
  <si>
    <t>1761622576</t>
  </si>
  <si>
    <t>-266161956</t>
  </si>
  <si>
    <t>-839326964</t>
  </si>
  <si>
    <t>1938722437</t>
  </si>
  <si>
    <t>-650170582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</si>
</sst>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22</v>
      </c>
    </row>
    <row r="8" s="1" customFormat="1" ht="12" customHeight="1">
      <c r="B8" s="18"/>
      <c r="C8" s="19"/>
      <c r="D8" s="29" t="s">
        <v>23</v>
      </c>
      <c r="E8" s="19"/>
      <c r="F8" s="19"/>
      <c r="G8" s="19"/>
      <c r="H8" s="19"/>
      <c r="I8" s="19"/>
      <c r="J8" s="19"/>
      <c r="K8" s="24" t="s">
        <v>24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25</v>
      </c>
      <c r="AL8" s="19"/>
      <c r="AM8" s="19"/>
      <c r="AN8" s="30" t="s">
        <v>26</v>
      </c>
      <c r="AO8" s="19"/>
      <c r="AP8" s="19"/>
      <c r="AQ8" s="19"/>
      <c r="AR8" s="17"/>
      <c r="BE8" s="28"/>
      <c r="BS8" s="14" t="s">
        <v>27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28</v>
      </c>
    </row>
    <row r="10" s="1" customFormat="1" ht="12" customHeight="1">
      <c r="B10" s="18"/>
      <c r="C10" s="19"/>
      <c r="D10" s="29" t="s">
        <v>29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30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18</v>
      </c>
    </row>
    <row r="11" s="1" customFormat="1" ht="18.48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32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18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s="1" customFormat="1" ht="12" customHeight="1">
      <c r="B13" s="18"/>
      <c r="C13" s="19"/>
      <c r="D13" s="29" t="s">
        <v>33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30</v>
      </c>
      <c r="AL13" s="19"/>
      <c r="AM13" s="19"/>
      <c r="AN13" s="31" t="s">
        <v>34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34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32</v>
      </c>
      <c r="AL14" s="19"/>
      <c r="AM14" s="19"/>
      <c r="AN14" s="31" t="s">
        <v>34</v>
      </c>
      <c r="AO14" s="19"/>
      <c r="AP14" s="19"/>
      <c r="AQ14" s="19"/>
      <c r="AR14" s="17"/>
      <c r="BE14" s="28"/>
      <c r="BS14" s="14" t="s">
        <v>18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30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32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30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32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42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43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44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45</v>
      </c>
      <c r="E29" s="44"/>
      <c r="F29" s="29" t="s">
        <v>46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47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48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49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50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51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52</v>
      </c>
      <c r="U35" s="51"/>
      <c r="V35" s="51"/>
      <c r="W35" s="51"/>
      <c r="X35" s="53" t="s">
        <v>53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54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55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56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56</v>
      </c>
      <c r="AI60" s="39"/>
      <c r="AJ60" s="39"/>
      <c r="AK60" s="39"/>
      <c r="AL60" s="39"/>
      <c r="AM60" s="61" t="s">
        <v>57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58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59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56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57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56</v>
      </c>
      <c r="AI75" s="39"/>
      <c r="AJ75" s="39"/>
      <c r="AK75" s="39"/>
      <c r="AL75" s="39"/>
      <c r="AM75" s="61" t="s">
        <v>57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2019-071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TV v úseku Albrechtice u Českého Těšína - Havířov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23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Albrechtice u ČT - Havířov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25</v>
      </c>
      <c r="AJ87" s="37"/>
      <c r="AK87" s="37"/>
      <c r="AL87" s="37"/>
      <c r="AM87" s="76" t="str">
        <f>IF(AN8= "","",AN8)</f>
        <v>28. 6. 2019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29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organizace-OŘ Ostrava SEE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35</v>
      </c>
      <c r="AJ89" s="37"/>
      <c r="AK89" s="37"/>
      <c r="AL89" s="37"/>
      <c r="AM89" s="77" t="str">
        <f>IF(E17="","",E17)</f>
        <v>EXprojekt</v>
      </c>
      <c r="AN89" s="68"/>
      <c r="AO89" s="68"/>
      <c r="AP89" s="68"/>
      <c r="AQ89" s="37"/>
      <c r="AR89" s="41"/>
      <c r="AS89" s="78" t="s">
        <v>61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33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38</v>
      </c>
      <c r="AJ90" s="37"/>
      <c r="AK90" s="37"/>
      <c r="AL90" s="37"/>
      <c r="AM90" s="77" t="str">
        <f>IF(E20="","",E20)</f>
        <v>Ing. Pavel Odehnal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62</v>
      </c>
      <c r="D92" s="91"/>
      <c r="E92" s="91"/>
      <c r="F92" s="91"/>
      <c r="G92" s="91"/>
      <c r="H92" s="92"/>
      <c r="I92" s="93" t="s">
        <v>63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64</v>
      </c>
      <c r="AH92" s="91"/>
      <c r="AI92" s="91"/>
      <c r="AJ92" s="91"/>
      <c r="AK92" s="91"/>
      <c r="AL92" s="91"/>
      <c r="AM92" s="91"/>
      <c r="AN92" s="93" t="s">
        <v>65</v>
      </c>
      <c r="AO92" s="91"/>
      <c r="AP92" s="95"/>
      <c r="AQ92" s="96" t="s">
        <v>66</v>
      </c>
      <c r="AR92" s="41"/>
      <c r="AS92" s="97" t="s">
        <v>67</v>
      </c>
      <c r="AT92" s="98" t="s">
        <v>68</v>
      </c>
      <c r="AU92" s="98" t="s">
        <v>69</v>
      </c>
      <c r="AV92" s="98" t="s">
        <v>70</v>
      </c>
      <c r="AW92" s="98" t="s">
        <v>71</v>
      </c>
      <c r="AX92" s="98" t="s">
        <v>72</v>
      </c>
      <c r="AY92" s="98" t="s">
        <v>73</v>
      </c>
      <c r="AZ92" s="98" t="s">
        <v>74</v>
      </c>
      <c r="BA92" s="98" t="s">
        <v>75</v>
      </c>
      <c r="BB92" s="98" t="s">
        <v>76</v>
      </c>
      <c r="BC92" s="98" t="s">
        <v>77</v>
      </c>
      <c r="BD92" s="99" t="s">
        <v>78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79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80</v>
      </c>
      <c r="BT94" s="114" t="s">
        <v>81</v>
      </c>
      <c r="BU94" s="115" t="s">
        <v>82</v>
      </c>
      <c r="BV94" s="114" t="s">
        <v>83</v>
      </c>
      <c r="BW94" s="114" t="s">
        <v>5</v>
      </c>
      <c r="BX94" s="114" t="s">
        <v>84</v>
      </c>
      <c r="CL94" s="114" t="s">
        <v>20</v>
      </c>
    </row>
    <row r="95" s="7" customFormat="1" ht="16.5" customHeight="1">
      <c r="A95" s="116" t="s">
        <v>85</v>
      </c>
      <c r="B95" s="117"/>
      <c r="C95" s="118"/>
      <c r="D95" s="119" t="s">
        <v>86</v>
      </c>
      <c r="E95" s="119"/>
      <c r="F95" s="119"/>
      <c r="G95" s="119"/>
      <c r="H95" s="119"/>
      <c r="I95" s="120"/>
      <c r="J95" s="119" t="s">
        <v>87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'1-1 - Výměna trakčního ve...'!J30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88</v>
      </c>
      <c r="AR95" s="123"/>
      <c r="AS95" s="124">
        <v>0</v>
      </c>
      <c r="AT95" s="125">
        <f>ROUND(SUM(AV95:AW95),2)</f>
        <v>0</v>
      </c>
      <c r="AU95" s="126">
        <f>'1-1 - Výměna trakčního ve...'!P123</f>
        <v>0</v>
      </c>
      <c r="AV95" s="125">
        <f>'1-1 - Výměna trakčního ve...'!J33</f>
        <v>0</v>
      </c>
      <c r="AW95" s="125">
        <f>'1-1 - Výměna trakčního ve...'!J34</f>
        <v>0</v>
      </c>
      <c r="AX95" s="125">
        <f>'1-1 - Výměna trakčního ve...'!J35</f>
        <v>0</v>
      </c>
      <c r="AY95" s="125">
        <f>'1-1 - Výměna trakčního ve...'!J36</f>
        <v>0</v>
      </c>
      <c r="AZ95" s="125">
        <f>'1-1 - Výměna trakčního ve...'!F33</f>
        <v>0</v>
      </c>
      <c r="BA95" s="125">
        <f>'1-1 - Výměna trakčního ve...'!F34</f>
        <v>0</v>
      </c>
      <c r="BB95" s="125">
        <f>'1-1 - Výměna trakčního ve...'!F35</f>
        <v>0</v>
      </c>
      <c r="BC95" s="125">
        <f>'1-1 - Výměna trakčního ve...'!F36</f>
        <v>0</v>
      </c>
      <c r="BD95" s="127">
        <f>'1-1 - Výměna trakčního ve...'!F37</f>
        <v>0</v>
      </c>
      <c r="BE95" s="7"/>
      <c r="BT95" s="128" t="s">
        <v>22</v>
      </c>
      <c r="BV95" s="128" t="s">
        <v>83</v>
      </c>
      <c r="BW95" s="128" t="s">
        <v>89</v>
      </c>
      <c r="BX95" s="128" t="s">
        <v>5</v>
      </c>
      <c r="CL95" s="128" t="s">
        <v>1</v>
      </c>
      <c r="CM95" s="128" t="s">
        <v>90</v>
      </c>
    </row>
    <row r="96" s="7" customFormat="1" ht="16.5" customHeight="1">
      <c r="A96" s="116" t="s">
        <v>85</v>
      </c>
      <c r="B96" s="117"/>
      <c r="C96" s="118"/>
      <c r="D96" s="119" t="s">
        <v>91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'1-2 - Výměna trakčního ve...'!J30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88</v>
      </c>
      <c r="AR96" s="123"/>
      <c r="AS96" s="124">
        <v>0</v>
      </c>
      <c r="AT96" s="125">
        <f>ROUND(SUM(AV96:AW96),2)</f>
        <v>0</v>
      </c>
      <c r="AU96" s="126">
        <f>'1-2 - Výměna trakčního ve...'!P122</f>
        <v>0</v>
      </c>
      <c r="AV96" s="125">
        <f>'1-2 - Výměna trakčního ve...'!J33</f>
        <v>0</v>
      </c>
      <c r="AW96" s="125">
        <f>'1-2 - Výměna trakčního ve...'!J34</f>
        <v>0</v>
      </c>
      <c r="AX96" s="125">
        <f>'1-2 - Výměna trakčního ve...'!J35</f>
        <v>0</v>
      </c>
      <c r="AY96" s="125">
        <f>'1-2 - Výměna trakčního ve...'!J36</f>
        <v>0</v>
      </c>
      <c r="AZ96" s="125">
        <f>'1-2 - Výměna trakčního ve...'!F33</f>
        <v>0</v>
      </c>
      <c r="BA96" s="125">
        <f>'1-2 - Výměna trakčního ve...'!F34</f>
        <v>0</v>
      </c>
      <c r="BB96" s="125">
        <f>'1-2 - Výměna trakčního ve...'!F35</f>
        <v>0</v>
      </c>
      <c r="BC96" s="125">
        <f>'1-2 - Výměna trakčního ve...'!F36</f>
        <v>0</v>
      </c>
      <c r="BD96" s="127">
        <f>'1-2 - Výměna trakčního ve...'!F37</f>
        <v>0</v>
      </c>
      <c r="BE96" s="7"/>
      <c r="BT96" s="128" t="s">
        <v>22</v>
      </c>
      <c r="BV96" s="128" t="s">
        <v>83</v>
      </c>
      <c r="BW96" s="128" t="s">
        <v>92</v>
      </c>
      <c r="BX96" s="128" t="s">
        <v>5</v>
      </c>
      <c r="CL96" s="128" t="s">
        <v>1</v>
      </c>
      <c r="CM96" s="128" t="s">
        <v>90</v>
      </c>
    </row>
    <row r="97" s="7" customFormat="1" ht="16.5" customHeight="1">
      <c r="A97" s="116" t="s">
        <v>85</v>
      </c>
      <c r="B97" s="117"/>
      <c r="C97" s="118"/>
      <c r="D97" s="119" t="s">
        <v>93</v>
      </c>
      <c r="E97" s="119"/>
      <c r="F97" s="119"/>
      <c r="G97" s="119"/>
      <c r="H97" s="119"/>
      <c r="I97" s="120"/>
      <c r="J97" s="119" t="s">
        <v>87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'1-3 - Výměna trakčního ve...'!J30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88</v>
      </c>
      <c r="AR97" s="123"/>
      <c r="AS97" s="129">
        <v>0</v>
      </c>
      <c r="AT97" s="130">
        <f>ROUND(SUM(AV97:AW97),2)</f>
        <v>0</v>
      </c>
      <c r="AU97" s="131">
        <f>'1-3 - Výměna trakčního ve...'!P122</f>
        <v>0</v>
      </c>
      <c r="AV97" s="130">
        <f>'1-3 - Výměna trakčního ve...'!J33</f>
        <v>0</v>
      </c>
      <c r="AW97" s="130">
        <f>'1-3 - Výměna trakčního ve...'!J34</f>
        <v>0</v>
      </c>
      <c r="AX97" s="130">
        <f>'1-3 - Výměna trakčního ve...'!J35</f>
        <v>0</v>
      </c>
      <c r="AY97" s="130">
        <f>'1-3 - Výměna trakčního ve...'!J36</f>
        <v>0</v>
      </c>
      <c r="AZ97" s="130">
        <f>'1-3 - Výměna trakčního ve...'!F33</f>
        <v>0</v>
      </c>
      <c r="BA97" s="130">
        <f>'1-3 - Výměna trakčního ve...'!F34</f>
        <v>0</v>
      </c>
      <c r="BB97" s="130">
        <f>'1-3 - Výměna trakčního ve...'!F35</f>
        <v>0</v>
      </c>
      <c r="BC97" s="130">
        <f>'1-3 - Výměna trakčního ve...'!F36</f>
        <v>0</v>
      </c>
      <c r="BD97" s="132">
        <f>'1-3 - Výměna trakčního ve...'!F37</f>
        <v>0</v>
      </c>
      <c r="BE97" s="7"/>
      <c r="BT97" s="128" t="s">
        <v>22</v>
      </c>
      <c r="BV97" s="128" t="s">
        <v>83</v>
      </c>
      <c r="BW97" s="128" t="s">
        <v>94</v>
      </c>
      <c r="BX97" s="128" t="s">
        <v>5</v>
      </c>
      <c r="CL97" s="128" t="s">
        <v>1</v>
      </c>
      <c r="CM97" s="128" t="s">
        <v>90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zVt5G7RJJKY6ewPh4dej2tm4I8sxKZ2Vvijnj5BxmxbqTdZ4VoiSr/9WxZTt6w2rdafhCh10aj9iJc/qvvT3dQ==" hashValue="S3siBkAguGxjtrRB/QdQAPDQOx8HmjTDAgncMV2Y87YcZUVGu0a5+dVAvVEKr1Oaf2fpE8vYK5p20Kh0vWAI1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-1 - Výměna trakčního ve...'!C2" display="/"/>
    <hyperlink ref="A96" location="'1-2 - Výměna trakčního ve...'!C2" display="/"/>
    <hyperlink ref="A97" location="'1-3 - Výměna trakčního v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90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TV v úseku Albrechtice u Českého Těšína - Havířov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19</v>
      </c>
      <c r="E11" s="35"/>
      <c r="F11" s="140" t="s">
        <v>1</v>
      </c>
      <c r="G11" s="35"/>
      <c r="H11" s="35"/>
      <c r="I11" s="137" t="s">
        <v>21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23</v>
      </c>
      <c r="E12" s="35"/>
      <c r="F12" s="140" t="s">
        <v>24</v>
      </c>
      <c r="G12" s="35"/>
      <c r="H12" s="35"/>
      <c r="I12" s="137" t="s">
        <v>25</v>
      </c>
      <c r="J12" s="141" t="str">
        <f>'Rekapitulace stavby'!AN8</f>
        <v>28. 6. 2019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29</v>
      </c>
      <c r="E14" s="35"/>
      <c r="F14" s="35"/>
      <c r="G14" s="35"/>
      <c r="H14" s="35"/>
      <c r="I14" s="137" t="s">
        <v>30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31</v>
      </c>
      <c r="F15" s="35"/>
      <c r="G15" s="35"/>
      <c r="H15" s="35"/>
      <c r="I15" s="137" t="s">
        <v>32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33</v>
      </c>
      <c r="E17" s="35"/>
      <c r="F17" s="35"/>
      <c r="G17" s="35"/>
      <c r="H17" s="35"/>
      <c r="I17" s="137" t="s">
        <v>30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32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35</v>
      </c>
      <c r="E20" s="35"/>
      <c r="F20" s="35"/>
      <c r="G20" s="35"/>
      <c r="H20" s="35"/>
      <c r="I20" s="137" t="s">
        <v>30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36</v>
      </c>
      <c r="F21" s="35"/>
      <c r="G21" s="35"/>
      <c r="H21" s="35"/>
      <c r="I21" s="137" t="s">
        <v>32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38</v>
      </c>
      <c r="E23" s="35"/>
      <c r="F23" s="35"/>
      <c r="G23" s="35"/>
      <c r="H23" s="35"/>
      <c r="I23" s="137" t="s">
        <v>30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39</v>
      </c>
      <c r="F24" s="35"/>
      <c r="G24" s="35"/>
      <c r="H24" s="35"/>
      <c r="I24" s="137" t="s">
        <v>32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40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41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43</v>
      </c>
      <c r="G32" s="35"/>
      <c r="H32" s="35"/>
      <c r="I32" s="149" t="s">
        <v>42</v>
      </c>
      <c r="J32" s="149" t="s">
        <v>44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45</v>
      </c>
      <c r="E33" s="137" t="s">
        <v>46</v>
      </c>
      <c r="F33" s="151">
        <f>ROUND((SUM(BE123:BE314)),  2)</f>
        <v>0</v>
      </c>
      <c r="G33" s="35"/>
      <c r="H33" s="35"/>
      <c r="I33" s="152">
        <v>0.20999999999999999</v>
      </c>
      <c r="J33" s="151">
        <f>ROUND(((SUM(BE123:BE314))*I33),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47</v>
      </c>
      <c r="F34" s="151">
        <f>ROUND((SUM(BF123:BF314)),  2)</f>
        <v>0</v>
      </c>
      <c r="G34" s="35"/>
      <c r="H34" s="35"/>
      <c r="I34" s="152">
        <v>0.14999999999999999</v>
      </c>
      <c r="J34" s="151">
        <f>ROUND(((SUM(BF123:BF314))*I34),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48</v>
      </c>
      <c r="F35" s="151">
        <f>ROUND((SUM(BG123:BG314)),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49</v>
      </c>
      <c r="F36" s="151">
        <f>ROUND((SUM(BH123:BH314)),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50</v>
      </c>
      <c r="F37" s="151">
        <f>ROUND((SUM(BI123:BI314)),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54</v>
      </c>
      <c r="E50" s="161"/>
      <c r="F50" s="161"/>
      <c r="G50" s="160" t="s">
        <v>55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56</v>
      </c>
      <c r="E61" s="163"/>
      <c r="F61" s="164" t="s">
        <v>57</v>
      </c>
      <c r="G61" s="162" t="s">
        <v>56</v>
      </c>
      <c r="H61" s="163"/>
      <c r="I61" s="163"/>
      <c r="J61" s="165" t="s">
        <v>57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58</v>
      </c>
      <c r="E65" s="166"/>
      <c r="F65" s="166"/>
      <c r="G65" s="160" t="s">
        <v>59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56</v>
      </c>
      <c r="E76" s="163"/>
      <c r="F76" s="164" t="s">
        <v>57</v>
      </c>
      <c r="G76" s="162" t="s">
        <v>56</v>
      </c>
      <c r="H76" s="163"/>
      <c r="I76" s="163"/>
      <c r="J76" s="165" t="s">
        <v>57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TV v úseku Albrechtice u Českého Těšína - Havířov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1/1 - Výměna trakčního vedení - 1. kolej 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23</v>
      </c>
      <c r="D89" s="37"/>
      <c r="E89" s="37"/>
      <c r="F89" s="24" t="str">
        <f>F12</f>
        <v>Albrechtice u ČT - Havířov</v>
      </c>
      <c r="G89" s="37"/>
      <c r="H89" s="37"/>
      <c r="I89" s="29" t="s">
        <v>25</v>
      </c>
      <c r="J89" s="76" t="str">
        <f>IF(J12="","",J12)</f>
        <v>28. 6. 2019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29</v>
      </c>
      <c r="D91" s="37"/>
      <c r="E91" s="37"/>
      <c r="F91" s="24" t="str">
        <f>E15</f>
        <v>Správa železnic, státní organizace-OŘ Ostrava SEE</v>
      </c>
      <c r="G91" s="37"/>
      <c r="H91" s="37"/>
      <c r="I91" s="29" t="s">
        <v>35</v>
      </c>
      <c r="J91" s="33" t="str">
        <f>E21</f>
        <v>EXprojekt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33</v>
      </c>
      <c r="D92" s="37"/>
      <c r="E92" s="37"/>
      <c r="F92" s="24" t="str">
        <f>IF(E18="","",E18)</f>
        <v>Vyplň údaj</v>
      </c>
      <c r="G92" s="37"/>
      <c r="H92" s="37"/>
      <c r="I92" s="29" t="s">
        <v>38</v>
      </c>
      <c r="J92" s="33" t="str">
        <f>E24</f>
        <v>Ing. Pavel Odehnal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103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104</v>
      </c>
      <c r="E98" s="179"/>
      <c r="F98" s="179"/>
      <c r="G98" s="179"/>
      <c r="H98" s="179"/>
      <c r="I98" s="179"/>
      <c r="J98" s="180">
        <f>J147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105</v>
      </c>
      <c r="E99" s="179"/>
      <c r="F99" s="179"/>
      <c r="G99" s="179"/>
      <c r="H99" s="179"/>
      <c r="I99" s="179"/>
      <c r="J99" s="180">
        <f>J160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106</v>
      </c>
      <c r="E100" s="179"/>
      <c r="F100" s="179"/>
      <c r="G100" s="179"/>
      <c r="H100" s="179"/>
      <c r="I100" s="179"/>
      <c r="J100" s="180">
        <f>J261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6"/>
      <c r="C101" s="177"/>
      <c r="D101" s="178" t="s">
        <v>107</v>
      </c>
      <c r="E101" s="179"/>
      <c r="F101" s="179"/>
      <c r="G101" s="179"/>
      <c r="H101" s="179"/>
      <c r="I101" s="179"/>
      <c r="J101" s="180">
        <f>J294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6"/>
      <c r="C102" s="177"/>
      <c r="D102" s="178" t="s">
        <v>108</v>
      </c>
      <c r="E102" s="179"/>
      <c r="F102" s="179"/>
      <c r="G102" s="179"/>
      <c r="H102" s="179"/>
      <c r="I102" s="179"/>
      <c r="J102" s="180">
        <f>J301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6"/>
      <c r="C103" s="177"/>
      <c r="D103" s="178" t="s">
        <v>109</v>
      </c>
      <c r="E103" s="179"/>
      <c r="F103" s="179"/>
      <c r="G103" s="179"/>
      <c r="H103" s="179"/>
      <c r="I103" s="179"/>
      <c r="J103" s="180">
        <f>J310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110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Oprava TV v úseku Albrechtice u Českého Těšína - Havířov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 xml:space="preserve">1/1 - Výměna trakčního vedení - 1. kolej 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23</v>
      </c>
      <c r="D117" s="37"/>
      <c r="E117" s="37"/>
      <c r="F117" s="24" t="str">
        <f>F12</f>
        <v>Albrechtice u ČT - Havířov</v>
      </c>
      <c r="G117" s="37"/>
      <c r="H117" s="37"/>
      <c r="I117" s="29" t="s">
        <v>25</v>
      </c>
      <c r="J117" s="76" t="str">
        <f>IF(J12="","",J12)</f>
        <v>28. 6. 2019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29</v>
      </c>
      <c r="D119" s="37"/>
      <c r="E119" s="37"/>
      <c r="F119" s="24" t="str">
        <f>E15</f>
        <v>Správa železnic, státní organizace-OŘ Ostrava SEE</v>
      </c>
      <c r="G119" s="37"/>
      <c r="H119" s="37"/>
      <c r="I119" s="29" t="s">
        <v>35</v>
      </c>
      <c r="J119" s="33" t="str">
        <f>E21</f>
        <v>EXprojekt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33</v>
      </c>
      <c r="D120" s="37"/>
      <c r="E120" s="37"/>
      <c r="F120" s="24" t="str">
        <f>IF(E18="","",E18)</f>
        <v>Vyplň údaj</v>
      </c>
      <c r="G120" s="37"/>
      <c r="H120" s="37"/>
      <c r="I120" s="29" t="s">
        <v>38</v>
      </c>
      <c r="J120" s="33" t="str">
        <f>E24</f>
        <v>Ing. Pavel Odehnal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0" customFormat="1" ht="29.28" customHeight="1">
      <c r="A122" s="182"/>
      <c r="B122" s="183"/>
      <c r="C122" s="184" t="s">
        <v>111</v>
      </c>
      <c r="D122" s="185" t="s">
        <v>66</v>
      </c>
      <c r="E122" s="185" t="s">
        <v>62</v>
      </c>
      <c r="F122" s="185" t="s">
        <v>63</v>
      </c>
      <c r="G122" s="185" t="s">
        <v>112</v>
      </c>
      <c r="H122" s="185" t="s">
        <v>113</v>
      </c>
      <c r="I122" s="185" t="s">
        <v>114</v>
      </c>
      <c r="J122" s="185" t="s">
        <v>100</v>
      </c>
      <c r="K122" s="186" t="s">
        <v>115</v>
      </c>
      <c r="L122" s="187"/>
      <c r="M122" s="97" t="s">
        <v>1</v>
      </c>
      <c r="N122" s="98" t="s">
        <v>45</v>
      </c>
      <c r="O122" s="98" t="s">
        <v>116</v>
      </c>
      <c r="P122" s="98" t="s">
        <v>117</v>
      </c>
      <c r="Q122" s="98" t="s">
        <v>118</v>
      </c>
      <c r="R122" s="98" t="s">
        <v>119</v>
      </c>
      <c r="S122" s="98" t="s">
        <v>120</v>
      </c>
      <c r="T122" s="99" t="s">
        <v>121</v>
      </c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</row>
    <row r="123" s="2" customFormat="1" ht="22.8" customHeight="1">
      <c r="A123" s="35"/>
      <c r="B123" s="36"/>
      <c r="C123" s="104" t="s">
        <v>122</v>
      </c>
      <c r="D123" s="37"/>
      <c r="E123" s="37"/>
      <c r="F123" s="37"/>
      <c r="G123" s="37"/>
      <c r="H123" s="37"/>
      <c r="I123" s="37"/>
      <c r="J123" s="188">
        <f>BK123</f>
        <v>0</v>
      </c>
      <c r="K123" s="37"/>
      <c r="L123" s="41"/>
      <c r="M123" s="100"/>
      <c r="N123" s="189"/>
      <c r="O123" s="101"/>
      <c r="P123" s="190">
        <f>P124+P147+P160+P261+P294+P301+P310</f>
        <v>0</v>
      </c>
      <c r="Q123" s="101"/>
      <c r="R123" s="190">
        <f>R124+R147+R160+R261+R294+R301+R310</f>
        <v>0</v>
      </c>
      <c r="S123" s="101"/>
      <c r="T123" s="191">
        <f>T124+T147+T160+T261+T294+T301+T310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80</v>
      </c>
      <c r="AU123" s="14" t="s">
        <v>102</v>
      </c>
      <c r="BK123" s="192">
        <f>BK124+BK147+BK160+BK261+BK294+BK301+BK310</f>
        <v>0</v>
      </c>
    </row>
    <row r="124" s="11" customFormat="1" ht="25.92" customHeight="1">
      <c r="A124" s="11"/>
      <c r="B124" s="193"/>
      <c r="C124" s="194"/>
      <c r="D124" s="195" t="s">
        <v>80</v>
      </c>
      <c r="E124" s="196" t="s">
        <v>123</v>
      </c>
      <c r="F124" s="196" t="s">
        <v>124</v>
      </c>
      <c r="G124" s="194"/>
      <c r="H124" s="194"/>
      <c r="I124" s="197"/>
      <c r="J124" s="198">
        <f>BK124</f>
        <v>0</v>
      </c>
      <c r="K124" s="194"/>
      <c r="L124" s="199"/>
      <c r="M124" s="200"/>
      <c r="N124" s="201"/>
      <c r="O124" s="201"/>
      <c r="P124" s="202">
        <f>SUM(P125:P146)</f>
        <v>0</v>
      </c>
      <c r="Q124" s="201"/>
      <c r="R124" s="202">
        <f>SUM(R125:R146)</f>
        <v>0</v>
      </c>
      <c r="S124" s="201"/>
      <c r="T124" s="203">
        <f>SUM(T125:T146)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4" t="s">
        <v>125</v>
      </c>
      <c r="AT124" s="205" t="s">
        <v>80</v>
      </c>
      <c r="AU124" s="205" t="s">
        <v>81</v>
      </c>
      <c r="AY124" s="204" t="s">
        <v>126</v>
      </c>
      <c r="BK124" s="206">
        <f>SUM(BK125:BK146)</f>
        <v>0</v>
      </c>
    </row>
    <row r="125" s="2" customFormat="1" ht="24.15" customHeight="1">
      <c r="A125" s="35"/>
      <c r="B125" s="36"/>
      <c r="C125" s="207" t="s">
        <v>22</v>
      </c>
      <c r="D125" s="207" t="s">
        <v>127</v>
      </c>
      <c r="E125" s="208" t="s">
        <v>128</v>
      </c>
      <c r="F125" s="209" t="s">
        <v>129</v>
      </c>
      <c r="G125" s="210" t="s">
        <v>130</v>
      </c>
      <c r="H125" s="211">
        <v>7</v>
      </c>
      <c r="I125" s="212"/>
      <c r="J125" s="213">
        <f>ROUND(I125*H125,2)</f>
        <v>0</v>
      </c>
      <c r="K125" s="209" t="s">
        <v>131</v>
      </c>
      <c r="L125" s="41"/>
      <c r="M125" s="214" t="s">
        <v>1</v>
      </c>
      <c r="N125" s="215" t="s">
        <v>46</v>
      </c>
      <c r="O125" s="88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8" t="s">
        <v>132</v>
      </c>
      <c r="AT125" s="218" t="s">
        <v>127</v>
      </c>
      <c r="AU125" s="218" t="s">
        <v>22</v>
      </c>
      <c r="AY125" s="14" t="s">
        <v>126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4" t="s">
        <v>22</v>
      </c>
      <c r="BK125" s="219">
        <f>ROUND(I125*H125,2)</f>
        <v>0</v>
      </c>
      <c r="BL125" s="14" t="s">
        <v>132</v>
      </c>
      <c r="BM125" s="218" t="s">
        <v>133</v>
      </c>
    </row>
    <row r="126" s="2" customFormat="1">
      <c r="A126" s="35"/>
      <c r="B126" s="36"/>
      <c r="C126" s="37"/>
      <c r="D126" s="220" t="s">
        <v>134</v>
      </c>
      <c r="E126" s="37"/>
      <c r="F126" s="221" t="s">
        <v>129</v>
      </c>
      <c r="G126" s="37"/>
      <c r="H126" s="37"/>
      <c r="I126" s="222"/>
      <c r="J126" s="37"/>
      <c r="K126" s="37"/>
      <c r="L126" s="41"/>
      <c r="M126" s="223"/>
      <c r="N126" s="22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134</v>
      </c>
      <c r="AU126" s="14" t="s">
        <v>22</v>
      </c>
    </row>
    <row r="127" s="2" customFormat="1" ht="24.15" customHeight="1">
      <c r="A127" s="35"/>
      <c r="B127" s="36"/>
      <c r="C127" s="225" t="s">
        <v>90</v>
      </c>
      <c r="D127" s="225" t="s">
        <v>135</v>
      </c>
      <c r="E127" s="226" t="s">
        <v>136</v>
      </c>
      <c r="F127" s="227" t="s">
        <v>137</v>
      </c>
      <c r="G127" s="228" t="s">
        <v>130</v>
      </c>
      <c r="H127" s="229">
        <v>7</v>
      </c>
      <c r="I127" s="230"/>
      <c r="J127" s="231">
        <f>ROUND(I127*H127,2)</f>
        <v>0</v>
      </c>
      <c r="K127" s="227" t="s">
        <v>131</v>
      </c>
      <c r="L127" s="232"/>
      <c r="M127" s="233" t="s">
        <v>1</v>
      </c>
      <c r="N127" s="234" t="s">
        <v>46</v>
      </c>
      <c r="O127" s="88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8" t="s">
        <v>138</v>
      </c>
      <c r="AT127" s="218" t="s">
        <v>135</v>
      </c>
      <c r="AU127" s="218" t="s">
        <v>22</v>
      </c>
      <c r="AY127" s="14" t="s">
        <v>126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4" t="s">
        <v>22</v>
      </c>
      <c r="BK127" s="219">
        <f>ROUND(I127*H127,2)</f>
        <v>0</v>
      </c>
      <c r="BL127" s="14" t="s">
        <v>132</v>
      </c>
      <c r="BM127" s="218" t="s">
        <v>139</v>
      </c>
    </row>
    <row r="128" s="2" customFormat="1">
      <c r="A128" s="35"/>
      <c r="B128" s="36"/>
      <c r="C128" s="37"/>
      <c r="D128" s="220" t="s">
        <v>134</v>
      </c>
      <c r="E128" s="37"/>
      <c r="F128" s="221" t="s">
        <v>137</v>
      </c>
      <c r="G128" s="37"/>
      <c r="H128" s="37"/>
      <c r="I128" s="222"/>
      <c r="J128" s="37"/>
      <c r="K128" s="37"/>
      <c r="L128" s="41"/>
      <c r="M128" s="223"/>
      <c r="N128" s="22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134</v>
      </c>
      <c r="AU128" s="14" t="s">
        <v>22</v>
      </c>
    </row>
    <row r="129" s="2" customFormat="1" ht="37.8" customHeight="1">
      <c r="A129" s="35"/>
      <c r="B129" s="36"/>
      <c r="C129" s="207" t="s">
        <v>125</v>
      </c>
      <c r="D129" s="207" t="s">
        <v>127</v>
      </c>
      <c r="E129" s="208" t="s">
        <v>140</v>
      </c>
      <c r="F129" s="209" t="s">
        <v>141</v>
      </c>
      <c r="G129" s="210" t="s">
        <v>142</v>
      </c>
      <c r="H129" s="211">
        <v>95</v>
      </c>
      <c r="I129" s="212"/>
      <c r="J129" s="213">
        <f>ROUND(I129*H129,2)</f>
        <v>0</v>
      </c>
      <c r="K129" s="209" t="s">
        <v>131</v>
      </c>
      <c r="L129" s="41"/>
      <c r="M129" s="214" t="s">
        <v>1</v>
      </c>
      <c r="N129" s="215" t="s">
        <v>46</v>
      </c>
      <c r="O129" s="88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8" t="s">
        <v>132</v>
      </c>
      <c r="AT129" s="218" t="s">
        <v>127</v>
      </c>
      <c r="AU129" s="218" t="s">
        <v>22</v>
      </c>
      <c r="AY129" s="14" t="s">
        <v>126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4" t="s">
        <v>22</v>
      </c>
      <c r="BK129" s="219">
        <f>ROUND(I129*H129,2)</f>
        <v>0</v>
      </c>
      <c r="BL129" s="14" t="s">
        <v>132</v>
      </c>
      <c r="BM129" s="218" t="s">
        <v>143</v>
      </c>
    </row>
    <row r="130" s="2" customFormat="1">
      <c r="A130" s="35"/>
      <c r="B130" s="36"/>
      <c r="C130" s="37"/>
      <c r="D130" s="220" t="s">
        <v>134</v>
      </c>
      <c r="E130" s="37"/>
      <c r="F130" s="221" t="s">
        <v>141</v>
      </c>
      <c r="G130" s="37"/>
      <c r="H130" s="37"/>
      <c r="I130" s="222"/>
      <c r="J130" s="37"/>
      <c r="K130" s="37"/>
      <c r="L130" s="41"/>
      <c r="M130" s="223"/>
      <c r="N130" s="22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134</v>
      </c>
      <c r="AU130" s="14" t="s">
        <v>22</v>
      </c>
    </row>
    <row r="131" s="2" customFormat="1" ht="24.15" customHeight="1">
      <c r="A131" s="35"/>
      <c r="B131" s="36"/>
      <c r="C131" s="225" t="s">
        <v>144</v>
      </c>
      <c r="D131" s="225" t="s">
        <v>135</v>
      </c>
      <c r="E131" s="226" t="s">
        <v>145</v>
      </c>
      <c r="F131" s="227" t="s">
        <v>146</v>
      </c>
      <c r="G131" s="228" t="s">
        <v>142</v>
      </c>
      <c r="H131" s="229">
        <v>95</v>
      </c>
      <c r="I131" s="230"/>
      <c r="J131" s="231">
        <f>ROUND(I131*H131,2)</f>
        <v>0</v>
      </c>
      <c r="K131" s="227" t="s">
        <v>131</v>
      </c>
      <c r="L131" s="232"/>
      <c r="M131" s="233" t="s">
        <v>1</v>
      </c>
      <c r="N131" s="234" t="s">
        <v>46</v>
      </c>
      <c r="O131" s="88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8" t="s">
        <v>138</v>
      </c>
      <c r="AT131" s="218" t="s">
        <v>135</v>
      </c>
      <c r="AU131" s="218" t="s">
        <v>22</v>
      </c>
      <c r="AY131" s="14" t="s">
        <v>126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22</v>
      </c>
      <c r="BK131" s="219">
        <f>ROUND(I131*H131,2)</f>
        <v>0</v>
      </c>
      <c r="BL131" s="14" t="s">
        <v>132</v>
      </c>
      <c r="BM131" s="218" t="s">
        <v>147</v>
      </c>
    </row>
    <row r="132" s="2" customFormat="1">
      <c r="A132" s="35"/>
      <c r="B132" s="36"/>
      <c r="C132" s="37"/>
      <c r="D132" s="220" t="s">
        <v>134</v>
      </c>
      <c r="E132" s="37"/>
      <c r="F132" s="221" t="s">
        <v>146</v>
      </c>
      <c r="G132" s="37"/>
      <c r="H132" s="37"/>
      <c r="I132" s="222"/>
      <c r="J132" s="37"/>
      <c r="K132" s="37"/>
      <c r="L132" s="41"/>
      <c r="M132" s="223"/>
      <c r="N132" s="22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134</v>
      </c>
      <c r="AU132" s="14" t="s">
        <v>22</v>
      </c>
    </row>
    <row r="133" s="2" customFormat="1" ht="24.15" customHeight="1">
      <c r="A133" s="35"/>
      <c r="B133" s="36"/>
      <c r="C133" s="225" t="s">
        <v>148</v>
      </c>
      <c r="D133" s="225" t="s">
        <v>135</v>
      </c>
      <c r="E133" s="226" t="s">
        <v>149</v>
      </c>
      <c r="F133" s="227" t="s">
        <v>150</v>
      </c>
      <c r="G133" s="228" t="s">
        <v>130</v>
      </c>
      <c r="H133" s="229">
        <v>32</v>
      </c>
      <c r="I133" s="230"/>
      <c r="J133" s="231">
        <f>ROUND(I133*H133,2)</f>
        <v>0</v>
      </c>
      <c r="K133" s="227" t="s">
        <v>131</v>
      </c>
      <c r="L133" s="232"/>
      <c r="M133" s="233" t="s">
        <v>1</v>
      </c>
      <c r="N133" s="234" t="s">
        <v>46</v>
      </c>
      <c r="O133" s="88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8" t="s">
        <v>138</v>
      </c>
      <c r="AT133" s="218" t="s">
        <v>135</v>
      </c>
      <c r="AU133" s="218" t="s">
        <v>22</v>
      </c>
      <c r="AY133" s="14" t="s">
        <v>126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4" t="s">
        <v>22</v>
      </c>
      <c r="BK133" s="219">
        <f>ROUND(I133*H133,2)</f>
        <v>0</v>
      </c>
      <c r="BL133" s="14" t="s">
        <v>132</v>
      </c>
      <c r="BM133" s="218" t="s">
        <v>151</v>
      </c>
    </row>
    <row r="134" s="2" customFormat="1">
      <c r="A134" s="35"/>
      <c r="B134" s="36"/>
      <c r="C134" s="37"/>
      <c r="D134" s="220" t="s">
        <v>134</v>
      </c>
      <c r="E134" s="37"/>
      <c r="F134" s="221" t="s">
        <v>150</v>
      </c>
      <c r="G134" s="37"/>
      <c r="H134" s="37"/>
      <c r="I134" s="222"/>
      <c r="J134" s="37"/>
      <c r="K134" s="37"/>
      <c r="L134" s="41"/>
      <c r="M134" s="223"/>
      <c r="N134" s="22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134</v>
      </c>
      <c r="AU134" s="14" t="s">
        <v>22</v>
      </c>
    </row>
    <row r="135" s="2" customFormat="1" ht="24.15" customHeight="1">
      <c r="A135" s="35"/>
      <c r="B135" s="36"/>
      <c r="C135" s="225" t="s">
        <v>152</v>
      </c>
      <c r="D135" s="225" t="s">
        <v>135</v>
      </c>
      <c r="E135" s="226" t="s">
        <v>153</v>
      </c>
      <c r="F135" s="227" t="s">
        <v>154</v>
      </c>
      <c r="G135" s="228" t="s">
        <v>130</v>
      </c>
      <c r="H135" s="229">
        <v>12</v>
      </c>
      <c r="I135" s="230"/>
      <c r="J135" s="231">
        <f>ROUND(I135*H135,2)</f>
        <v>0</v>
      </c>
      <c r="K135" s="227" t="s">
        <v>131</v>
      </c>
      <c r="L135" s="232"/>
      <c r="M135" s="233" t="s">
        <v>1</v>
      </c>
      <c r="N135" s="234" t="s">
        <v>46</v>
      </c>
      <c r="O135" s="88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8" t="s">
        <v>138</v>
      </c>
      <c r="AT135" s="218" t="s">
        <v>135</v>
      </c>
      <c r="AU135" s="218" t="s">
        <v>22</v>
      </c>
      <c r="AY135" s="14" t="s">
        <v>126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4" t="s">
        <v>22</v>
      </c>
      <c r="BK135" s="219">
        <f>ROUND(I135*H135,2)</f>
        <v>0</v>
      </c>
      <c r="BL135" s="14" t="s">
        <v>132</v>
      </c>
      <c r="BM135" s="218" t="s">
        <v>155</v>
      </c>
    </row>
    <row r="136" s="2" customFormat="1">
      <c r="A136" s="35"/>
      <c r="B136" s="36"/>
      <c r="C136" s="37"/>
      <c r="D136" s="220" t="s">
        <v>134</v>
      </c>
      <c r="E136" s="37"/>
      <c r="F136" s="221" t="s">
        <v>154</v>
      </c>
      <c r="G136" s="37"/>
      <c r="H136" s="37"/>
      <c r="I136" s="222"/>
      <c r="J136" s="37"/>
      <c r="K136" s="37"/>
      <c r="L136" s="41"/>
      <c r="M136" s="223"/>
      <c r="N136" s="22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134</v>
      </c>
      <c r="AU136" s="14" t="s">
        <v>22</v>
      </c>
    </row>
    <row r="137" s="2" customFormat="1" ht="24.15" customHeight="1">
      <c r="A137" s="35"/>
      <c r="B137" s="36"/>
      <c r="C137" s="225" t="s">
        <v>156</v>
      </c>
      <c r="D137" s="225" t="s">
        <v>135</v>
      </c>
      <c r="E137" s="226" t="s">
        <v>157</v>
      </c>
      <c r="F137" s="227" t="s">
        <v>158</v>
      </c>
      <c r="G137" s="228" t="s">
        <v>130</v>
      </c>
      <c r="H137" s="229">
        <v>14</v>
      </c>
      <c r="I137" s="230"/>
      <c r="J137" s="231">
        <f>ROUND(I137*H137,2)</f>
        <v>0</v>
      </c>
      <c r="K137" s="227" t="s">
        <v>131</v>
      </c>
      <c r="L137" s="232"/>
      <c r="M137" s="233" t="s">
        <v>1</v>
      </c>
      <c r="N137" s="234" t="s">
        <v>46</v>
      </c>
      <c r="O137" s="88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8" t="s">
        <v>138</v>
      </c>
      <c r="AT137" s="218" t="s">
        <v>135</v>
      </c>
      <c r="AU137" s="218" t="s">
        <v>22</v>
      </c>
      <c r="AY137" s="14" t="s">
        <v>126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4" t="s">
        <v>22</v>
      </c>
      <c r="BK137" s="219">
        <f>ROUND(I137*H137,2)</f>
        <v>0</v>
      </c>
      <c r="BL137" s="14" t="s">
        <v>132</v>
      </c>
      <c r="BM137" s="218" t="s">
        <v>159</v>
      </c>
    </row>
    <row r="138" s="2" customFormat="1">
      <c r="A138" s="35"/>
      <c r="B138" s="36"/>
      <c r="C138" s="37"/>
      <c r="D138" s="220" t="s">
        <v>134</v>
      </c>
      <c r="E138" s="37"/>
      <c r="F138" s="221" t="s">
        <v>158</v>
      </c>
      <c r="G138" s="37"/>
      <c r="H138" s="37"/>
      <c r="I138" s="222"/>
      <c r="J138" s="37"/>
      <c r="K138" s="37"/>
      <c r="L138" s="41"/>
      <c r="M138" s="223"/>
      <c r="N138" s="22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134</v>
      </c>
      <c r="AU138" s="14" t="s">
        <v>22</v>
      </c>
    </row>
    <row r="139" s="2" customFormat="1" ht="24.15" customHeight="1">
      <c r="A139" s="35"/>
      <c r="B139" s="36"/>
      <c r="C139" s="225" t="s">
        <v>160</v>
      </c>
      <c r="D139" s="225" t="s">
        <v>135</v>
      </c>
      <c r="E139" s="226" t="s">
        <v>161</v>
      </c>
      <c r="F139" s="227" t="s">
        <v>162</v>
      </c>
      <c r="G139" s="228" t="s">
        <v>163</v>
      </c>
      <c r="H139" s="229">
        <v>1</v>
      </c>
      <c r="I139" s="230"/>
      <c r="J139" s="231">
        <f>ROUND(I139*H139,2)</f>
        <v>0</v>
      </c>
      <c r="K139" s="227" t="s">
        <v>131</v>
      </c>
      <c r="L139" s="232"/>
      <c r="M139" s="233" t="s">
        <v>1</v>
      </c>
      <c r="N139" s="234" t="s">
        <v>46</v>
      </c>
      <c r="O139" s="88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8" t="s">
        <v>138</v>
      </c>
      <c r="AT139" s="218" t="s">
        <v>135</v>
      </c>
      <c r="AU139" s="218" t="s">
        <v>22</v>
      </c>
      <c r="AY139" s="14" t="s">
        <v>126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4" t="s">
        <v>22</v>
      </c>
      <c r="BK139" s="219">
        <f>ROUND(I139*H139,2)</f>
        <v>0</v>
      </c>
      <c r="BL139" s="14" t="s">
        <v>132</v>
      </c>
      <c r="BM139" s="218" t="s">
        <v>164</v>
      </c>
    </row>
    <row r="140" s="2" customFormat="1">
      <c r="A140" s="35"/>
      <c r="B140" s="36"/>
      <c r="C140" s="37"/>
      <c r="D140" s="220" t="s">
        <v>134</v>
      </c>
      <c r="E140" s="37"/>
      <c r="F140" s="221" t="s">
        <v>162</v>
      </c>
      <c r="G140" s="37"/>
      <c r="H140" s="37"/>
      <c r="I140" s="222"/>
      <c r="J140" s="37"/>
      <c r="K140" s="37"/>
      <c r="L140" s="41"/>
      <c r="M140" s="223"/>
      <c r="N140" s="22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134</v>
      </c>
      <c r="AU140" s="14" t="s">
        <v>22</v>
      </c>
    </row>
    <row r="141" s="2" customFormat="1" ht="24.15" customHeight="1">
      <c r="A141" s="35"/>
      <c r="B141" s="36"/>
      <c r="C141" s="207" t="s">
        <v>165</v>
      </c>
      <c r="D141" s="207" t="s">
        <v>127</v>
      </c>
      <c r="E141" s="208" t="s">
        <v>166</v>
      </c>
      <c r="F141" s="209" t="s">
        <v>167</v>
      </c>
      <c r="G141" s="210" t="s">
        <v>130</v>
      </c>
      <c r="H141" s="211">
        <v>1</v>
      </c>
      <c r="I141" s="212"/>
      <c r="J141" s="213">
        <f>ROUND(I141*H141,2)</f>
        <v>0</v>
      </c>
      <c r="K141" s="209" t="s">
        <v>131</v>
      </c>
      <c r="L141" s="41"/>
      <c r="M141" s="214" t="s">
        <v>1</v>
      </c>
      <c r="N141" s="215" t="s">
        <v>46</v>
      </c>
      <c r="O141" s="88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8" t="s">
        <v>132</v>
      </c>
      <c r="AT141" s="218" t="s">
        <v>127</v>
      </c>
      <c r="AU141" s="218" t="s">
        <v>22</v>
      </c>
      <c r="AY141" s="14" t="s">
        <v>126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4" t="s">
        <v>22</v>
      </c>
      <c r="BK141" s="219">
        <f>ROUND(I141*H141,2)</f>
        <v>0</v>
      </c>
      <c r="BL141" s="14" t="s">
        <v>132</v>
      </c>
      <c r="BM141" s="218" t="s">
        <v>168</v>
      </c>
    </row>
    <row r="142" s="2" customFormat="1">
      <c r="A142" s="35"/>
      <c r="B142" s="36"/>
      <c r="C142" s="37"/>
      <c r="D142" s="220" t="s">
        <v>134</v>
      </c>
      <c r="E142" s="37"/>
      <c r="F142" s="221" t="s">
        <v>167</v>
      </c>
      <c r="G142" s="37"/>
      <c r="H142" s="37"/>
      <c r="I142" s="222"/>
      <c r="J142" s="37"/>
      <c r="K142" s="37"/>
      <c r="L142" s="41"/>
      <c r="M142" s="223"/>
      <c r="N142" s="22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134</v>
      </c>
      <c r="AU142" s="14" t="s">
        <v>22</v>
      </c>
    </row>
    <row r="143" s="2" customFormat="1" ht="24.15" customHeight="1">
      <c r="A143" s="35"/>
      <c r="B143" s="36"/>
      <c r="C143" s="225" t="s">
        <v>27</v>
      </c>
      <c r="D143" s="225" t="s">
        <v>135</v>
      </c>
      <c r="E143" s="226" t="s">
        <v>169</v>
      </c>
      <c r="F143" s="227" t="s">
        <v>170</v>
      </c>
      <c r="G143" s="228" t="s">
        <v>130</v>
      </c>
      <c r="H143" s="229">
        <v>1</v>
      </c>
      <c r="I143" s="230"/>
      <c r="J143" s="231">
        <f>ROUND(I143*H143,2)</f>
        <v>0</v>
      </c>
      <c r="K143" s="227" t="s">
        <v>131</v>
      </c>
      <c r="L143" s="232"/>
      <c r="M143" s="233" t="s">
        <v>1</v>
      </c>
      <c r="N143" s="234" t="s">
        <v>46</v>
      </c>
      <c r="O143" s="88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8" t="s">
        <v>138</v>
      </c>
      <c r="AT143" s="218" t="s">
        <v>135</v>
      </c>
      <c r="AU143" s="218" t="s">
        <v>22</v>
      </c>
      <c r="AY143" s="14" t="s">
        <v>126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22</v>
      </c>
      <c r="BK143" s="219">
        <f>ROUND(I143*H143,2)</f>
        <v>0</v>
      </c>
      <c r="BL143" s="14" t="s">
        <v>132</v>
      </c>
      <c r="BM143" s="218" t="s">
        <v>171</v>
      </c>
    </row>
    <row r="144" s="2" customFormat="1">
      <c r="A144" s="35"/>
      <c r="B144" s="36"/>
      <c r="C144" s="37"/>
      <c r="D144" s="220" t="s">
        <v>134</v>
      </c>
      <c r="E144" s="37"/>
      <c r="F144" s="221" t="s">
        <v>170</v>
      </c>
      <c r="G144" s="37"/>
      <c r="H144" s="37"/>
      <c r="I144" s="222"/>
      <c r="J144" s="37"/>
      <c r="K144" s="37"/>
      <c r="L144" s="41"/>
      <c r="M144" s="223"/>
      <c r="N144" s="22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134</v>
      </c>
      <c r="AU144" s="14" t="s">
        <v>22</v>
      </c>
    </row>
    <row r="145" s="2" customFormat="1" ht="24.15" customHeight="1">
      <c r="A145" s="35"/>
      <c r="B145" s="36"/>
      <c r="C145" s="207" t="s">
        <v>172</v>
      </c>
      <c r="D145" s="207" t="s">
        <v>127</v>
      </c>
      <c r="E145" s="208" t="s">
        <v>173</v>
      </c>
      <c r="F145" s="209" t="s">
        <v>174</v>
      </c>
      <c r="G145" s="210" t="s">
        <v>175</v>
      </c>
      <c r="H145" s="211">
        <v>95.25</v>
      </c>
      <c r="I145" s="212"/>
      <c r="J145" s="213">
        <f>ROUND(I145*H145,2)</f>
        <v>0</v>
      </c>
      <c r="K145" s="209" t="s">
        <v>131</v>
      </c>
      <c r="L145" s="41"/>
      <c r="M145" s="214" t="s">
        <v>1</v>
      </c>
      <c r="N145" s="215" t="s">
        <v>46</v>
      </c>
      <c r="O145" s="88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8" t="s">
        <v>132</v>
      </c>
      <c r="AT145" s="218" t="s">
        <v>127</v>
      </c>
      <c r="AU145" s="218" t="s">
        <v>22</v>
      </c>
      <c r="AY145" s="14" t="s">
        <v>126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4" t="s">
        <v>22</v>
      </c>
      <c r="BK145" s="219">
        <f>ROUND(I145*H145,2)</f>
        <v>0</v>
      </c>
      <c r="BL145" s="14" t="s">
        <v>132</v>
      </c>
      <c r="BM145" s="218" t="s">
        <v>176</v>
      </c>
    </row>
    <row r="146" s="2" customFormat="1">
      <c r="A146" s="35"/>
      <c r="B146" s="36"/>
      <c r="C146" s="37"/>
      <c r="D146" s="220" t="s">
        <v>134</v>
      </c>
      <c r="E146" s="37"/>
      <c r="F146" s="221" t="s">
        <v>174</v>
      </c>
      <c r="G146" s="37"/>
      <c r="H146" s="37"/>
      <c r="I146" s="222"/>
      <c r="J146" s="37"/>
      <c r="K146" s="37"/>
      <c r="L146" s="41"/>
      <c r="M146" s="223"/>
      <c r="N146" s="22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134</v>
      </c>
      <c r="AU146" s="14" t="s">
        <v>22</v>
      </c>
    </row>
    <row r="147" s="11" customFormat="1" ht="25.92" customHeight="1">
      <c r="A147" s="11"/>
      <c r="B147" s="193"/>
      <c r="C147" s="194"/>
      <c r="D147" s="195" t="s">
        <v>80</v>
      </c>
      <c r="E147" s="196" t="s">
        <v>177</v>
      </c>
      <c r="F147" s="196" t="s">
        <v>178</v>
      </c>
      <c r="G147" s="194"/>
      <c r="H147" s="194"/>
      <c r="I147" s="197"/>
      <c r="J147" s="198">
        <f>BK147</f>
        <v>0</v>
      </c>
      <c r="K147" s="194"/>
      <c r="L147" s="199"/>
      <c r="M147" s="200"/>
      <c r="N147" s="201"/>
      <c r="O147" s="201"/>
      <c r="P147" s="202">
        <f>SUM(P148:P159)</f>
        <v>0</v>
      </c>
      <c r="Q147" s="201"/>
      <c r="R147" s="202">
        <f>SUM(R148:R159)</f>
        <v>0</v>
      </c>
      <c r="S147" s="201"/>
      <c r="T147" s="203">
        <f>SUM(T148:T159)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4" t="s">
        <v>125</v>
      </c>
      <c r="AT147" s="205" t="s">
        <v>80</v>
      </c>
      <c r="AU147" s="205" t="s">
        <v>81</v>
      </c>
      <c r="AY147" s="204" t="s">
        <v>126</v>
      </c>
      <c r="BK147" s="206">
        <f>SUM(BK148:BK159)</f>
        <v>0</v>
      </c>
    </row>
    <row r="148" s="2" customFormat="1" ht="24.15" customHeight="1">
      <c r="A148" s="35"/>
      <c r="B148" s="36"/>
      <c r="C148" s="207" t="s">
        <v>179</v>
      </c>
      <c r="D148" s="207" t="s">
        <v>127</v>
      </c>
      <c r="E148" s="208" t="s">
        <v>180</v>
      </c>
      <c r="F148" s="209" t="s">
        <v>181</v>
      </c>
      <c r="G148" s="210" t="s">
        <v>130</v>
      </c>
      <c r="H148" s="211">
        <v>14</v>
      </c>
      <c r="I148" s="212"/>
      <c r="J148" s="213">
        <f>ROUND(I148*H148,2)</f>
        <v>0</v>
      </c>
      <c r="K148" s="209" t="s">
        <v>131</v>
      </c>
      <c r="L148" s="41"/>
      <c r="M148" s="214" t="s">
        <v>1</v>
      </c>
      <c r="N148" s="215" t="s">
        <v>46</v>
      </c>
      <c r="O148" s="88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8" t="s">
        <v>132</v>
      </c>
      <c r="AT148" s="218" t="s">
        <v>127</v>
      </c>
      <c r="AU148" s="218" t="s">
        <v>22</v>
      </c>
      <c r="AY148" s="14" t="s">
        <v>126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4" t="s">
        <v>22</v>
      </c>
      <c r="BK148" s="219">
        <f>ROUND(I148*H148,2)</f>
        <v>0</v>
      </c>
      <c r="BL148" s="14" t="s">
        <v>132</v>
      </c>
      <c r="BM148" s="218" t="s">
        <v>182</v>
      </c>
    </row>
    <row r="149" s="2" customFormat="1">
      <c r="A149" s="35"/>
      <c r="B149" s="36"/>
      <c r="C149" s="37"/>
      <c r="D149" s="220" t="s">
        <v>134</v>
      </c>
      <c r="E149" s="37"/>
      <c r="F149" s="221" t="s">
        <v>181</v>
      </c>
      <c r="G149" s="37"/>
      <c r="H149" s="37"/>
      <c r="I149" s="222"/>
      <c r="J149" s="37"/>
      <c r="K149" s="37"/>
      <c r="L149" s="41"/>
      <c r="M149" s="223"/>
      <c r="N149" s="224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134</v>
      </c>
      <c r="AU149" s="14" t="s">
        <v>22</v>
      </c>
    </row>
    <row r="150" s="2" customFormat="1" ht="24.15" customHeight="1">
      <c r="A150" s="35"/>
      <c r="B150" s="36"/>
      <c r="C150" s="225" t="s">
        <v>183</v>
      </c>
      <c r="D150" s="225" t="s">
        <v>135</v>
      </c>
      <c r="E150" s="226" t="s">
        <v>184</v>
      </c>
      <c r="F150" s="227" t="s">
        <v>185</v>
      </c>
      <c r="G150" s="228" t="s">
        <v>130</v>
      </c>
      <c r="H150" s="229">
        <v>8</v>
      </c>
      <c r="I150" s="230"/>
      <c r="J150" s="231">
        <f>ROUND(I150*H150,2)</f>
        <v>0</v>
      </c>
      <c r="K150" s="227" t="s">
        <v>131</v>
      </c>
      <c r="L150" s="232"/>
      <c r="M150" s="233" t="s">
        <v>1</v>
      </c>
      <c r="N150" s="234" t="s">
        <v>46</v>
      </c>
      <c r="O150" s="88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8" t="s">
        <v>138</v>
      </c>
      <c r="AT150" s="218" t="s">
        <v>135</v>
      </c>
      <c r="AU150" s="218" t="s">
        <v>22</v>
      </c>
      <c r="AY150" s="14" t="s">
        <v>126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4" t="s">
        <v>22</v>
      </c>
      <c r="BK150" s="219">
        <f>ROUND(I150*H150,2)</f>
        <v>0</v>
      </c>
      <c r="BL150" s="14" t="s">
        <v>132</v>
      </c>
      <c r="BM150" s="218" t="s">
        <v>186</v>
      </c>
    </row>
    <row r="151" s="2" customFormat="1">
      <c r="A151" s="35"/>
      <c r="B151" s="36"/>
      <c r="C151" s="37"/>
      <c r="D151" s="220" t="s">
        <v>134</v>
      </c>
      <c r="E151" s="37"/>
      <c r="F151" s="221" t="s">
        <v>185</v>
      </c>
      <c r="G151" s="37"/>
      <c r="H151" s="37"/>
      <c r="I151" s="222"/>
      <c r="J151" s="37"/>
      <c r="K151" s="37"/>
      <c r="L151" s="41"/>
      <c r="M151" s="223"/>
      <c r="N151" s="224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134</v>
      </c>
      <c r="AU151" s="14" t="s">
        <v>22</v>
      </c>
    </row>
    <row r="152" s="2" customFormat="1" ht="24.15" customHeight="1">
      <c r="A152" s="35"/>
      <c r="B152" s="36"/>
      <c r="C152" s="225" t="s">
        <v>187</v>
      </c>
      <c r="D152" s="225" t="s">
        <v>135</v>
      </c>
      <c r="E152" s="226" t="s">
        <v>188</v>
      </c>
      <c r="F152" s="227" t="s">
        <v>189</v>
      </c>
      <c r="G152" s="228" t="s">
        <v>130</v>
      </c>
      <c r="H152" s="229">
        <v>6</v>
      </c>
      <c r="I152" s="230"/>
      <c r="J152" s="231">
        <f>ROUND(I152*H152,2)</f>
        <v>0</v>
      </c>
      <c r="K152" s="227" t="s">
        <v>131</v>
      </c>
      <c r="L152" s="232"/>
      <c r="M152" s="233" t="s">
        <v>1</v>
      </c>
      <c r="N152" s="234" t="s">
        <v>46</v>
      </c>
      <c r="O152" s="88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8" t="s">
        <v>138</v>
      </c>
      <c r="AT152" s="218" t="s">
        <v>135</v>
      </c>
      <c r="AU152" s="218" t="s">
        <v>22</v>
      </c>
      <c r="AY152" s="14" t="s">
        <v>126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4" t="s">
        <v>22</v>
      </c>
      <c r="BK152" s="219">
        <f>ROUND(I152*H152,2)</f>
        <v>0</v>
      </c>
      <c r="BL152" s="14" t="s">
        <v>132</v>
      </c>
      <c r="BM152" s="218" t="s">
        <v>190</v>
      </c>
    </row>
    <row r="153" s="2" customFormat="1">
      <c r="A153" s="35"/>
      <c r="B153" s="36"/>
      <c r="C153" s="37"/>
      <c r="D153" s="220" t="s">
        <v>134</v>
      </c>
      <c r="E153" s="37"/>
      <c r="F153" s="221" t="s">
        <v>189</v>
      </c>
      <c r="G153" s="37"/>
      <c r="H153" s="37"/>
      <c r="I153" s="222"/>
      <c r="J153" s="37"/>
      <c r="K153" s="37"/>
      <c r="L153" s="41"/>
      <c r="M153" s="223"/>
      <c r="N153" s="22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134</v>
      </c>
      <c r="AU153" s="14" t="s">
        <v>22</v>
      </c>
    </row>
    <row r="154" s="2" customFormat="1" ht="24.15" customHeight="1">
      <c r="A154" s="35"/>
      <c r="B154" s="36"/>
      <c r="C154" s="207" t="s">
        <v>8</v>
      </c>
      <c r="D154" s="207" t="s">
        <v>127</v>
      </c>
      <c r="E154" s="208" t="s">
        <v>191</v>
      </c>
      <c r="F154" s="209" t="s">
        <v>192</v>
      </c>
      <c r="G154" s="210" t="s">
        <v>130</v>
      </c>
      <c r="H154" s="211">
        <v>1</v>
      </c>
      <c r="I154" s="212"/>
      <c r="J154" s="213">
        <f>ROUND(I154*H154,2)</f>
        <v>0</v>
      </c>
      <c r="K154" s="209" t="s">
        <v>131</v>
      </c>
      <c r="L154" s="41"/>
      <c r="M154" s="214" t="s">
        <v>1</v>
      </c>
      <c r="N154" s="215" t="s">
        <v>46</v>
      </c>
      <c r="O154" s="88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8" t="s">
        <v>132</v>
      </c>
      <c r="AT154" s="218" t="s">
        <v>127</v>
      </c>
      <c r="AU154" s="218" t="s">
        <v>22</v>
      </c>
      <c r="AY154" s="14" t="s">
        <v>126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4" t="s">
        <v>22</v>
      </c>
      <c r="BK154" s="219">
        <f>ROUND(I154*H154,2)</f>
        <v>0</v>
      </c>
      <c r="BL154" s="14" t="s">
        <v>132</v>
      </c>
      <c r="BM154" s="218" t="s">
        <v>193</v>
      </c>
    </row>
    <row r="155" s="2" customFormat="1">
      <c r="A155" s="35"/>
      <c r="B155" s="36"/>
      <c r="C155" s="37"/>
      <c r="D155" s="220" t="s">
        <v>134</v>
      </c>
      <c r="E155" s="37"/>
      <c r="F155" s="221" t="s">
        <v>192</v>
      </c>
      <c r="G155" s="37"/>
      <c r="H155" s="37"/>
      <c r="I155" s="222"/>
      <c r="J155" s="37"/>
      <c r="K155" s="37"/>
      <c r="L155" s="41"/>
      <c r="M155" s="223"/>
      <c r="N155" s="224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134</v>
      </c>
      <c r="AU155" s="14" t="s">
        <v>22</v>
      </c>
    </row>
    <row r="156" s="2" customFormat="1" ht="24.15" customHeight="1">
      <c r="A156" s="35"/>
      <c r="B156" s="36"/>
      <c r="C156" s="225" t="s">
        <v>194</v>
      </c>
      <c r="D156" s="225" t="s">
        <v>135</v>
      </c>
      <c r="E156" s="226" t="s">
        <v>195</v>
      </c>
      <c r="F156" s="227" t="s">
        <v>196</v>
      </c>
      <c r="G156" s="228" t="s">
        <v>130</v>
      </c>
      <c r="H156" s="229">
        <v>1</v>
      </c>
      <c r="I156" s="230"/>
      <c r="J156" s="231">
        <f>ROUND(I156*H156,2)</f>
        <v>0</v>
      </c>
      <c r="K156" s="227" t="s">
        <v>131</v>
      </c>
      <c r="L156" s="232"/>
      <c r="M156" s="233" t="s">
        <v>1</v>
      </c>
      <c r="N156" s="234" t="s">
        <v>46</v>
      </c>
      <c r="O156" s="88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8" t="s">
        <v>138</v>
      </c>
      <c r="AT156" s="218" t="s">
        <v>135</v>
      </c>
      <c r="AU156" s="218" t="s">
        <v>22</v>
      </c>
      <c r="AY156" s="14" t="s">
        <v>126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4" t="s">
        <v>22</v>
      </c>
      <c r="BK156" s="219">
        <f>ROUND(I156*H156,2)</f>
        <v>0</v>
      </c>
      <c r="BL156" s="14" t="s">
        <v>132</v>
      </c>
      <c r="BM156" s="218" t="s">
        <v>197</v>
      </c>
    </row>
    <row r="157" s="2" customFormat="1">
      <c r="A157" s="35"/>
      <c r="B157" s="36"/>
      <c r="C157" s="37"/>
      <c r="D157" s="220" t="s">
        <v>134</v>
      </c>
      <c r="E157" s="37"/>
      <c r="F157" s="221" t="s">
        <v>196</v>
      </c>
      <c r="G157" s="37"/>
      <c r="H157" s="37"/>
      <c r="I157" s="222"/>
      <c r="J157" s="37"/>
      <c r="K157" s="37"/>
      <c r="L157" s="41"/>
      <c r="M157" s="223"/>
      <c r="N157" s="224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134</v>
      </c>
      <c r="AU157" s="14" t="s">
        <v>22</v>
      </c>
    </row>
    <row r="158" s="2" customFormat="1" ht="24.15" customHeight="1">
      <c r="A158" s="35"/>
      <c r="B158" s="36"/>
      <c r="C158" s="207" t="s">
        <v>198</v>
      </c>
      <c r="D158" s="207" t="s">
        <v>127</v>
      </c>
      <c r="E158" s="208" t="s">
        <v>199</v>
      </c>
      <c r="F158" s="209" t="s">
        <v>200</v>
      </c>
      <c r="G158" s="210" t="s">
        <v>175</v>
      </c>
      <c r="H158" s="211">
        <v>15</v>
      </c>
      <c r="I158" s="212"/>
      <c r="J158" s="213">
        <f>ROUND(I158*H158,2)</f>
        <v>0</v>
      </c>
      <c r="K158" s="209" t="s">
        <v>131</v>
      </c>
      <c r="L158" s="41"/>
      <c r="M158" s="214" t="s">
        <v>1</v>
      </c>
      <c r="N158" s="215" t="s">
        <v>46</v>
      </c>
      <c r="O158" s="88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8" t="s">
        <v>132</v>
      </c>
      <c r="AT158" s="218" t="s">
        <v>127</v>
      </c>
      <c r="AU158" s="218" t="s">
        <v>22</v>
      </c>
      <c r="AY158" s="14" t="s">
        <v>126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4" t="s">
        <v>22</v>
      </c>
      <c r="BK158" s="219">
        <f>ROUND(I158*H158,2)</f>
        <v>0</v>
      </c>
      <c r="BL158" s="14" t="s">
        <v>132</v>
      </c>
      <c r="BM158" s="218" t="s">
        <v>201</v>
      </c>
    </row>
    <row r="159" s="2" customFormat="1">
      <c r="A159" s="35"/>
      <c r="B159" s="36"/>
      <c r="C159" s="37"/>
      <c r="D159" s="220" t="s">
        <v>134</v>
      </c>
      <c r="E159" s="37"/>
      <c r="F159" s="221" t="s">
        <v>200</v>
      </c>
      <c r="G159" s="37"/>
      <c r="H159" s="37"/>
      <c r="I159" s="222"/>
      <c r="J159" s="37"/>
      <c r="K159" s="37"/>
      <c r="L159" s="41"/>
      <c r="M159" s="223"/>
      <c r="N159" s="22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134</v>
      </c>
      <c r="AU159" s="14" t="s">
        <v>22</v>
      </c>
    </row>
    <row r="160" s="11" customFormat="1" ht="25.92" customHeight="1">
      <c r="A160" s="11"/>
      <c r="B160" s="193"/>
      <c r="C160" s="194"/>
      <c r="D160" s="195" t="s">
        <v>80</v>
      </c>
      <c r="E160" s="196" t="s">
        <v>202</v>
      </c>
      <c r="F160" s="196" t="s">
        <v>203</v>
      </c>
      <c r="G160" s="194"/>
      <c r="H160" s="194"/>
      <c r="I160" s="197"/>
      <c r="J160" s="198">
        <f>BK160</f>
        <v>0</v>
      </c>
      <c r="K160" s="194"/>
      <c r="L160" s="199"/>
      <c r="M160" s="200"/>
      <c r="N160" s="201"/>
      <c r="O160" s="201"/>
      <c r="P160" s="202">
        <f>SUM(P161:P260)</f>
        <v>0</v>
      </c>
      <c r="Q160" s="201"/>
      <c r="R160" s="202">
        <f>SUM(R161:R260)</f>
        <v>0</v>
      </c>
      <c r="S160" s="201"/>
      <c r="T160" s="203">
        <f>SUM(T161:T260)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04" t="s">
        <v>125</v>
      </c>
      <c r="AT160" s="205" t="s">
        <v>80</v>
      </c>
      <c r="AU160" s="205" t="s">
        <v>81</v>
      </c>
      <c r="AY160" s="204" t="s">
        <v>126</v>
      </c>
      <c r="BK160" s="206">
        <f>SUM(BK161:BK260)</f>
        <v>0</v>
      </c>
    </row>
    <row r="161" s="2" customFormat="1" ht="24.15" customHeight="1">
      <c r="A161" s="35"/>
      <c r="B161" s="36"/>
      <c r="C161" s="207" t="s">
        <v>204</v>
      </c>
      <c r="D161" s="207" t="s">
        <v>127</v>
      </c>
      <c r="E161" s="208" t="s">
        <v>205</v>
      </c>
      <c r="F161" s="209" t="s">
        <v>206</v>
      </c>
      <c r="G161" s="210" t="s">
        <v>130</v>
      </c>
      <c r="H161" s="211">
        <v>15</v>
      </c>
      <c r="I161" s="212"/>
      <c r="J161" s="213">
        <f>ROUND(I161*H161,2)</f>
        <v>0</v>
      </c>
      <c r="K161" s="209" t="s">
        <v>131</v>
      </c>
      <c r="L161" s="41"/>
      <c r="M161" s="214" t="s">
        <v>1</v>
      </c>
      <c r="N161" s="215" t="s">
        <v>46</v>
      </c>
      <c r="O161" s="88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8" t="s">
        <v>132</v>
      </c>
      <c r="AT161" s="218" t="s">
        <v>127</v>
      </c>
      <c r="AU161" s="218" t="s">
        <v>22</v>
      </c>
      <c r="AY161" s="14" t="s">
        <v>126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4" t="s">
        <v>22</v>
      </c>
      <c r="BK161" s="219">
        <f>ROUND(I161*H161,2)</f>
        <v>0</v>
      </c>
      <c r="BL161" s="14" t="s">
        <v>132</v>
      </c>
      <c r="BM161" s="218" t="s">
        <v>207</v>
      </c>
    </row>
    <row r="162" s="2" customFormat="1">
      <c r="A162" s="35"/>
      <c r="B162" s="36"/>
      <c r="C162" s="37"/>
      <c r="D162" s="220" t="s">
        <v>134</v>
      </c>
      <c r="E162" s="37"/>
      <c r="F162" s="221" t="s">
        <v>206</v>
      </c>
      <c r="G162" s="37"/>
      <c r="H162" s="37"/>
      <c r="I162" s="222"/>
      <c r="J162" s="37"/>
      <c r="K162" s="37"/>
      <c r="L162" s="41"/>
      <c r="M162" s="223"/>
      <c r="N162" s="224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134</v>
      </c>
      <c r="AU162" s="14" t="s">
        <v>22</v>
      </c>
    </row>
    <row r="163" s="2" customFormat="1" ht="24.15" customHeight="1">
      <c r="A163" s="35"/>
      <c r="B163" s="36"/>
      <c r="C163" s="225" t="s">
        <v>208</v>
      </c>
      <c r="D163" s="225" t="s">
        <v>135</v>
      </c>
      <c r="E163" s="226" t="s">
        <v>209</v>
      </c>
      <c r="F163" s="227" t="s">
        <v>210</v>
      </c>
      <c r="G163" s="228" t="s">
        <v>130</v>
      </c>
      <c r="H163" s="229">
        <v>15</v>
      </c>
      <c r="I163" s="230"/>
      <c r="J163" s="231">
        <f>ROUND(I163*H163,2)</f>
        <v>0</v>
      </c>
      <c r="K163" s="227" t="s">
        <v>131</v>
      </c>
      <c r="L163" s="232"/>
      <c r="M163" s="233" t="s">
        <v>1</v>
      </c>
      <c r="N163" s="234" t="s">
        <v>46</v>
      </c>
      <c r="O163" s="88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8" t="s">
        <v>138</v>
      </c>
      <c r="AT163" s="218" t="s">
        <v>135</v>
      </c>
      <c r="AU163" s="218" t="s">
        <v>22</v>
      </c>
      <c r="AY163" s="14" t="s">
        <v>126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4" t="s">
        <v>22</v>
      </c>
      <c r="BK163" s="219">
        <f>ROUND(I163*H163,2)</f>
        <v>0</v>
      </c>
      <c r="BL163" s="14" t="s">
        <v>132</v>
      </c>
      <c r="BM163" s="218" t="s">
        <v>211</v>
      </c>
    </row>
    <row r="164" s="2" customFormat="1">
      <c r="A164" s="35"/>
      <c r="B164" s="36"/>
      <c r="C164" s="37"/>
      <c r="D164" s="220" t="s">
        <v>134</v>
      </c>
      <c r="E164" s="37"/>
      <c r="F164" s="221" t="s">
        <v>210</v>
      </c>
      <c r="G164" s="37"/>
      <c r="H164" s="37"/>
      <c r="I164" s="222"/>
      <c r="J164" s="37"/>
      <c r="K164" s="37"/>
      <c r="L164" s="41"/>
      <c r="M164" s="223"/>
      <c r="N164" s="22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134</v>
      </c>
      <c r="AU164" s="14" t="s">
        <v>22</v>
      </c>
    </row>
    <row r="165" s="2" customFormat="1" ht="24.15" customHeight="1">
      <c r="A165" s="35"/>
      <c r="B165" s="36"/>
      <c r="C165" s="225" t="s">
        <v>212</v>
      </c>
      <c r="D165" s="225" t="s">
        <v>135</v>
      </c>
      <c r="E165" s="226" t="s">
        <v>213</v>
      </c>
      <c r="F165" s="227" t="s">
        <v>214</v>
      </c>
      <c r="G165" s="228" t="s">
        <v>130</v>
      </c>
      <c r="H165" s="229">
        <v>15</v>
      </c>
      <c r="I165" s="230"/>
      <c r="J165" s="231">
        <f>ROUND(I165*H165,2)</f>
        <v>0</v>
      </c>
      <c r="K165" s="227" t="s">
        <v>131</v>
      </c>
      <c r="L165" s="232"/>
      <c r="M165" s="233" t="s">
        <v>1</v>
      </c>
      <c r="N165" s="234" t="s">
        <v>46</v>
      </c>
      <c r="O165" s="88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8" t="s">
        <v>138</v>
      </c>
      <c r="AT165" s="218" t="s">
        <v>135</v>
      </c>
      <c r="AU165" s="218" t="s">
        <v>22</v>
      </c>
      <c r="AY165" s="14" t="s">
        <v>126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4" t="s">
        <v>22</v>
      </c>
      <c r="BK165" s="219">
        <f>ROUND(I165*H165,2)</f>
        <v>0</v>
      </c>
      <c r="BL165" s="14" t="s">
        <v>132</v>
      </c>
      <c r="BM165" s="218" t="s">
        <v>215</v>
      </c>
    </row>
    <row r="166" s="2" customFormat="1">
      <c r="A166" s="35"/>
      <c r="B166" s="36"/>
      <c r="C166" s="37"/>
      <c r="D166" s="220" t="s">
        <v>134</v>
      </c>
      <c r="E166" s="37"/>
      <c r="F166" s="221" t="s">
        <v>214</v>
      </c>
      <c r="G166" s="37"/>
      <c r="H166" s="37"/>
      <c r="I166" s="222"/>
      <c r="J166" s="37"/>
      <c r="K166" s="37"/>
      <c r="L166" s="41"/>
      <c r="M166" s="223"/>
      <c r="N166" s="22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134</v>
      </c>
      <c r="AU166" s="14" t="s">
        <v>22</v>
      </c>
    </row>
    <row r="167" s="2" customFormat="1" ht="24.15" customHeight="1">
      <c r="A167" s="35"/>
      <c r="B167" s="36"/>
      <c r="C167" s="207" t="s">
        <v>7</v>
      </c>
      <c r="D167" s="207" t="s">
        <v>127</v>
      </c>
      <c r="E167" s="208" t="s">
        <v>216</v>
      </c>
      <c r="F167" s="209" t="s">
        <v>217</v>
      </c>
      <c r="G167" s="210" t="s">
        <v>130</v>
      </c>
      <c r="H167" s="211">
        <v>160</v>
      </c>
      <c r="I167" s="212"/>
      <c r="J167" s="213">
        <f>ROUND(I167*H167,2)</f>
        <v>0</v>
      </c>
      <c r="K167" s="209" t="s">
        <v>131</v>
      </c>
      <c r="L167" s="41"/>
      <c r="M167" s="214" t="s">
        <v>1</v>
      </c>
      <c r="N167" s="215" t="s">
        <v>46</v>
      </c>
      <c r="O167" s="88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8" t="s">
        <v>132</v>
      </c>
      <c r="AT167" s="218" t="s">
        <v>127</v>
      </c>
      <c r="AU167" s="218" t="s">
        <v>22</v>
      </c>
      <c r="AY167" s="14" t="s">
        <v>126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4" t="s">
        <v>22</v>
      </c>
      <c r="BK167" s="219">
        <f>ROUND(I167*H167,2)</f>
        <v>0</v>
      </c>
      <c r="BL167" s="14" t="s">
        <v>132</v>
      </c>
      <c r="BM167" s="218" t="s">
        <v>218</v>
      </c>
    </row>
    <row r="168" s="2" customFormat="1">
      <c r="A168" s="35"/>
      <c r="B168" s="36"/>
      <c r="C168" s="37"/>
      <c r="D168" s="220" t="s">
        <v>134</v>
      </c>
      <c r="E168" s="37"/>
      <c r="F168" s="221" t="s">
        <v>217</v>
      </c>
      <c r="G168" s="37"/>
      <c r="H168" s="37"/>
      <c r="I168" s="222"/>
      <c r="J168" s="37"/>
      <c r="K168" s="37"/>
      <c r="L168" s="41"/>
      <c r="M168" s="223"/>
      <c r="N168" s="224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134</v>
      </c>
      <c r="AU168" s="14" t="s">
        <v>22</v>
      </c>
    </row>
    <row r="169" s="2" customFormat="1" ht="24.15" customHeight="1">
      <c r="A169" s="35"/>
      <c r="B169" s="36"/>
      <c r="C169" s="225" t="s">
        <v>219</v>
      </c>
      <c r="D169" s="225" t="s">
        <v>135</v>
      </c>
      <c r="E169" s="226" t="s">
        <v>220</v>
      </c>
      <c r="F169" s="227" t="s">
        <v>221</v>
      </c>
      <c r="G169" s="228" t="s">
        <v>130</v>
      </c>
      <c r="H169" s="229">
        <v>160</v>
      </c>
      <c r="I169" s="230"/>
      <c r="J169" s="231">
        <f>ROUND(I169*H169,2)</f>
        <v>0</v>
      </c>
      <c r="K169" s="227" t="s">
        <v>131</v>
      </c>
      <c r="L169" s="232"/>
      <c r="M169" s="233" t="s">
        <v>1</v>
      </c>
      <c r="N169" s="234" t="s">
        <v>46</v>
      </c>
      <c r="O169" s="88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8" t="s">
        <v>138</v>
      </c>
      <c r="AT169" s="218" t="s">
        <v>135</v>
      </c>
      <c r="AU169" s="218" t="s">
        <v>22</v>
      </c>
      <c r="AY169" s="14" t="s">
        <v>126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4" t="s">
        <v>22</v>
      </c>
      <c r="BK169" s="219">
        <f>ROUND(I169*H169,2)</f>
        <v>0</v>
      </c>
      <c r="BL169" s="14" t="s">
        <v>132</v>
      </c>
      <c r="BM169" s="218" t="s">
        <v>222</v>
      </c>
    </row>
    <row r="170" s="2" customFormat="1">
      <c r="A170" s="35"/>
      <c r="B170" s="36"/>
      <c r="C170" s="37"/>
      <c r="D170" s="220" t="s">
        <v>134</v>
      </c>
      <c r="E170" s="37"/>
      <c r="F170" s="221" t="s">
        <v>221</v>
      </c>
      <c r="G170" s="37"/>
      <c r="H170" s="37"/>
      <c r="I170" s="222"/>
      <c r="J170" s="37"/>
      <c r="K170" s="37"/>
      <c r="L170" s="41"/>
      <c r="M170" s="223"/>
      <c r="N170" s="224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134</v>
      </c>
      <c r="AU170" s="14" t="s">
        <v>22</v>
      </c>
    </row>
    <row r="171" s="2" customFormat="1" ht="24.15" customHeight="1">
      <c r="A171" s="35"/>
      <c r="B171" s="36"/>
      <c r="C171" s="207" t="s">
        <v>223</v>
      </c>
      <c r="D171" s="207" t="s">
        <v>127</v>
      </c>
      <c r="E171" s="208" t="s">
        <v>224</v>
      </c>
      <c r="F171" s="209" t="s">
        <v>225</v>
      </c>
      <c r="G171" s="210" t="s">
        <v>130</v>
      </c>
      <c r="H171" s="211">
        <v>2</v>
      </c>
      <c r="I171" s="212"/>
      <c r="J171" s="213">
        <f>ROUND(I171*H171,2)</f>
        <v>0</v>
      </c>
      <c r="K171" s="209" t="s">
        <v>131</v>
      </c>
      <c r="L171" s="41"/>
      <c r="M171" s="214" t="s">
        <v>1</v>
      </c>
      <c r="N171" s="215" t="s">
        <v>46</v>
      </c>
      <c r="O171" s="88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8" t="s">
        <v>132</v>
      </c>
      <c r="AT171" s="218" t="s">
        <v>127</v>
      </c>
      <c r="AU171" s="218" t="s">
        <v>22</v>
      </c>
      <c r="AY171" s="14" t="s">
        <v>126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4" t="s">
        <v>22</v>
      </c>
      <c r="BK171" s="219">
        <f>ROUND(I171*H171,2)</f>
        <v>0</v>
      </c>
      <c r="BL171" s="14" t="s">
        <v>132</v>
      </c>
      <c r="BM171" s="218" t="s">
        <v>226</v>
      </c>
    </row>
    <row r="172" s="2" customFormat="1">
      <c r="A172" s="35"/>
      <c r="B172" s="36"/>
      <c r="C172" s="37"/>
      <c r="D172" s="220" t="s">
        <v>134</v>
      </c>
      <c r="E172" s="37"/>
      <c r="F172" s="221" t="s">
        <v>225</v>
      </c>
      <c r="G172" s="37"/>
      <c r="H172" s="37"/>
      <c r="I172" s="222"/>
      <c r="J172" s="37"/>
      <c r="K172" s="37"/>
      <c r="L172" s="41"/>
      <c r="M172" s="223"/>
      <c r="N172" s="224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134</v>
      </c>
      <c r="AU172" s="14" t="s">
        <v>22</v>
      </c>
    </row>
    <row r="173" s="2" customFormat="1" ht="24.15" customHeight="1">
      <c r="A173" s="35"/>
      <c r="B173" s="36"/>
      <c r="C173" s="225" t="s">
        <v>227</v>
      </c>
      <c r="D173" s="225" t="s">
        <v>135</v>
      </c>
      <c r="E173" s="226" t="s">
        <v>228</v>
      </c>
      <c r="F173" s="227" t="s">
        <v>229</v>
      </c>
      <c r="G173" s="228" t="s">
        <v>130</v>
      </c>
      <c r="H173" s="229">
        <v>2</v>
      </c>
      <c r="I173" s="230"/>
      <c r="J173" s="231">
        <f>ROUND(I173*H173,2)</f>
        <v>0</v>
      </c>
      <c r="K173" s="227" t="s">
        <v>131</v>
      </c>
      <c r="L173" s="232"/>
      <c r="M173" s="233" t="s">
        <v>1</v>
      </c>
      <c r="N173" s="234" t="s">
        <v>46</v>
      </c>
      <c r="O173" s="88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8" t="s">
        <v>138</v>
      </c>
      <c r="AT173" s="218" t="s">
        <v>135</v>
      </c>
      <c r="AU173" s="218" t="s">
        <v>22</v>
      </c>
      <c r="AY173" s="14" t="s">
        <v>126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4" t="s">
        <v>22</v>
      </c>
      <c r="BK173" s="219">
        <f>ROUND(I173*H173,2)</f>
        <v>0</v>
      </c>
      <c r="BL173" s="14" t="s">
        <v>132</v>
      </c>
      <c r="BM173" s="218" t="s">
        <v>230</v>
      </c>
    </row>
    <row r="174" s="2" customFormat="1">
      <c r="A174" s="35"/>
      <c r="B174" s="36"/>
      <c r="C174" s="37"/>
      <c r="D174" s="220" t="s">
        <v>134</v>
      </c>
      <c r="E174" s="37"/>
      <c r="F174" s="221" t="s">
        <v>229</v>
      </c>
      <c r="G174" s="37"/>
      <c r="H174" s="37"/>
      <c r="I174" s="222"/>
      <c r="J174" s="37"/>
      <c r="K174" s="37"/>
      <c r="L174" s="41"/>
      <c r="M174" s="223"/>
      <c r="N174" s="224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134</v>
      </c>
      <c r="AU174" s="14" t="s">
        <v>22</v>
      </c>
    </row>
    <row r="175" s="2" customFormat="1" ht="24.15" customHeight="1">
      <c r="A175" s="35"/>
      <c r="B175" s="36"/>
      <c r="C175" s="207" t="s">
        <v>231</v>
      </c>
      <c r="D175" s="207" t="s">
        <v>127</v>
      </c>
      <c r="E175" s="208" t="s">
        <v>232</v>
      </c>
      <c r="F175" s="209" t="s">
        <v>233</v>
      </c>
      <c r="G175" s="210" t="s">
        <v>130</v>
      </c>
      <c r="H175" s="211">
        <v>4</v>
      </c>
      <c r="I175" s="212"/>
      <c r="J175" s="213">
        <f>ROUND(I175*H175,2)</f>
        <v>0</v>
      </c>
      <c r="K175" s="209" t="s">
        <v>131</v>
      </c>
      <c r="L175" s="41"/>
      <c r="M175" s="214" t="s">
        <v>1</v>
      </c>
      <c r="N175" s="215" t="s">
        <v>46</v>
      </c>
      <c r="O175" s="88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8" t="s">
        <v>132</v>
      </c>
      <c r="AT175" s="218" t="s">
        <v>127</v>
      </c>
      <c r="AU175" s="218" t="s">
        <v>22</v>
      </c>
      <c r="AY175" s="14" t="s">
        <v>126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4" t="s">
        <v>22</v>
      </c>
      <c r="BK175" s="219">
        <f>ROUND(I175*H175,2)</f>
        <v>0</v>
      </c>
      <c r="BL175" s="14" t="s">
        <v>132</v>
      </c>
      <c r="BM175" s="218" t="s">
        <v>234</v>
      </c>
    </row>
    <row r="176" s="2" customFormat="1">
      <c r="A176" s="35"/>
      <c r="B176" s="36"/>
      <c r="C176" s="37"/>
      <c r="D176" s="220" t="s">
        <v>134</v>
      </c>
      <c r="E176" s="37"/>
      <c r="F176" s="221" t="s">
        <v>233</v>
      </c>
      <c r="G176" s="37"/>
      <c r="H176" s="37"/>
      <c r="I176" s="222"/>
      <c r="J176" s="37"/>
      <c r="K176" s="37"/>
      <c r="L176" s="41"/>
      <c r="M176" s="223"/>
      <c r="N176" s="224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134</v>
      </c>
      <c r="AU176" s="14" t="s">
        <v>22</v>
      </c>
    </row>
    <row r="177" s="2" customFormat="1" ht="24.15" customHeight="1">
      <c r="A177" s="35"/>
      <c r="B177" s="36"/>
      <c r="C177" s="225" t="s">
        <v>235</v>
      </c>
      <c r="D177" s="225" t="s">
        <v>135</v>
      </c>
      <c r="E177" s="226" t="s">
        <v>236</v>
      </c>
      <c r="F177" s="227" t="s">
        <v>237</v>
      </c>
      <c r="G177" s="228" t="s">
        <v>130</v>
      </c>
      <c r="H177" s="229">
        <v>4</v>
      </c>
      <c r="I177" s="230"/>
      <c r="J177" s="231">
        <f>ROUND(I177*H177,2)</f>
        <v>0</v>
      </c>
      <c r="K177" s="227" t="s">
        <v>131</v>
      </c>
      <c r="L177" s="232"/>
      <c r="M177" s="233" t="s">
        <v>1</v>
      </c>
      <c r="N177" s="234" t="s">
        <v>46</v>
      </c>
      <c r="O177" s="88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8" t="s">
        <v>138</v>
      </c>
      <c r="AT177" s="218" t="s">
        <v>135</v>
      </c>
      <c r="AU177" s="218" t="s">
        <v>22</v>
      </c>
      <c r="AY177" s="14" t="s">
        <v>126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4" t="s">
        <v>22</v>
      </c>
      <c r="BK177" s="219">
        <f>ROUND(I177*H177,2)</f>
        <v>0</v>
      </c>
      <c r="BL177" s="14" t="s">
        <v>132</v>
      </c>
      <c r="BM177" s="218" t="s">
        <v>238</v>
      </c>
    </row>
    <row r="178" s="2" customFormat="1">
      <c r="A178" s="35"/>
      <c r="B178" s="36"/>
      <c r="C178" s="37"/>
      <c r="D178" s="220" t="s">
        <v>134</v>
      </c>
      <c r="E178" s="37"/>
      <c r="F178" s="221" t="s">
        <v>237</v>
      </c>
      <c r="G178" s="37"/>
      <c r="H178" s="37"/>
      <c r="I178" s="222"/>
      <c r="J178" s="37"/>
      <c r="K178" s="37"/>
      <c r="L178" s="41"/>
      <c r="M178" s="223"/>
      <c r="N178" s="224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134</v>
      </c>
      <c r="AU178" s="14" t="s">
        <v>22</v>
      </c>
    </row>
    <row r="179" s="2" customFormat="1" ht="24.15" customHeight="1">
      <c r="A179" s="35"/>
      <c r="B179" s="36"/>
      <c r="C179" s="207" t="s">
        <v>239</v>
      </c>
      <c r="D179" s="207" t="s">
        <v>127</v>
      </c>
      <c r="E179" s="208" t="s">
        <v>240</v>
      </c>
      <c r="F179" s="209" t="s">
        <v>241</v>
      </c>
      <c r="G179" s="210" t="s">
        <v>130</v>
      </c>
      <c r="H179" s="211">
        <v>1</v>
      </c>
      <c r="I179" s="212"/>
      <c r="J179" s="213">
        <f>ROUND(I179*H179,2)</f>
        <v>0</v>
      </c>
      <c r="K179" s="209" t="s">
        <v>131</v>
      </c>
      <c r="L179" s="41"/>
      <c r="M179" s="214" t="s">
        <v>1</v>
      </c>
      <c r="N179" s="215" t="s">
        <v>46</v>
      </c>
      <c r="O179" s="88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8" t="s">
        <v>132</v>
      </c>
      <c r="AT179" s="218" t="s">
        <v>127</v>
      </c>
      <c r="AU179" s="218" t="s">
        <v>22</v>
      </c>
      <c r="AY179" s="14" t="s">
        <v>126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4" t="s">
        <v>22</v>
      </c>
      <c r="BK179" s="219">
        <f>ROUND(I179*H179,2)</f>
        <v>0</v>
      </c>
      <c r="BL179" s="14" t="s">
        <v>132</v>
      </c>
      <c r="BM179" s="218" t="s">
        <v>242</v>
      </c>
    </row>
    <row r="180" s="2" customFormat="1">
      <c r="A180" s="35"/>
      <c r="B180" s="36"/>
      <c r="C180" s="37"/>
      <c r="D180" s="220" t="s">
        <v>134</v>
      </c>
      <c r="E180" s="37"/>
      <c r="F180" s="221" t="s">
        <v>241</v>
      </c>
      <c r="G180" s="37"/>
      <c r="H180" s="37"/>
      <c r="I180" s="222"/>
      <c r="J180" s="37"/>
      <c r="K180" s="37"/>
      <c r="L180" s="41"/>
      <c r="M180" s="223"/>
      <c r="N180" s="224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134</v>
      </c>
      <c r="AU180" s="14" t="s">
        <v>22</v>
      </c>
    </row>
    <row r="181" s="2" customFormat="1" ht="24.15" customHeight="1">
      <c r="A181" s="35"/>
      <c r="B181" s="36"/>
      <c r="C181" s="225" t="s">
        <v>243</v>
      </c>
      <c r="D181" s="225" t="s">
        <v>135</v>
      </c>
      <c r="E181" s="226" t="s">
        <v>244</v>
      </c>
      <c r="F181" s="227" t="s">
        <v>245</v>
      </c>
      <c r="G181" s="228" t="s">
        <v>130</v>
      </c>
      <c r="H181" s="229">
        <v>1</v>
      </c>
      <c r="I181" s="230"/>
      <c r="J181" s="231">
        <f>ROUND(I181*H181,2)</f>
        <v>0</v>
      </c>
      <c r="K181" s="227" t="s">
        <v>131</v>
      </c>
      <c r="L181" s="232"/>
      <c r="M181" s="233" t="s">
        <v>1</v>
      </c>
      <c r="N181" s="234" t="s">
        <v>46</v>
      </c>
      <c r="O181" s="88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8" t="s">
        <v>138</v>
      </c>
      <c r="AT181" s="218" t="s">
        <v>135</v>
      </c>
      <c r="AU181" s="218" t="s">
        <v>22</v>
      </c>
      <c r="AY181" s="14" t="s">
        <v>126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4" t="s">
        <v>22</v>
      </c>
      <c r="BK181" s="219">
        <f>ROUND(I181*H181,2)</f>
        <v>0</v>
      </c>
      <c r="BL181" s="14" t="s">
        <v>132</v>
      </c>
      <c r="BM181" s="218" t="s">
        <v>246</v>
      </c>
    </row>
    <row r="182" s="2" customFormat="1">
      <c r="A182" s="35"/>
      <c r="B182" s="36"/>
      <c r="C182" s="37"/>
      <c r="D182" s="220" t="s">
        <v>134</v>
      </c>
      <c r="E182" s="37"/>
      <c r="F182" s="221" t="s">
        <v>245</v>
      </c>
      <c r="G182" s="37"/>
      <c r="H182" s="37"/>
      <c r="I182" s="222"/>
      <c r="J182" s="37"/>
      <c r="K182" s="37"/>
      <c r="L182" s="41"/>
      <c r="M182" s="223"/>
      <c r="N182" s="224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134</v>
      </c>
      <c r="AU182" s="14" t="s">
        <v>22</v>
      </c>
    </row>
    <row r="183" s="2" customFormat="1" ht="24.15" customHeight="1">
      <c r="A183" s="35"/>
      <c r="B183" s="36"/>
      <c r="C183" s="207" t="s">
        <v>247</v>
      </c>
      <c r="D183" s="207" t="s">
        <v>127</v>
      </c>
      <c r="E183" s="208" t="s">
        <v>248</v>
      </c>
      <c r="F183" s="209" t="s">
        <v>249</v>
      </c>
      <c r="G183" s="210" t="s">
        <v>130</v>
      </c>
      <c r="H183" s="211">
        <v>1</v>
      </c>
      <c r="I183" s="212"/>
      <c r="J183" s="213">
        <f>ROUND(I183*H183,2)</f>
        <v>0</v>
      </c>
      <c r="K183" s="209" t="s">
        <v>131</v>
      </c>
      <c r="L183" s="41"/>
      <c r="M183" s="214" t="s">
        <v>1</v>
      </c>
      <c r="N183" s="215" t="s">
        <v>46</v>
      </c>
      <c r="O183" s="88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8" t="s">
        <v>132</v>
      </c>
      <c r="AT183" s="218" t="s">
        <v>127</v>
      </c>
      <c r="AU183" s="218" t="s">
        <v>22</v>
      </c>
      <c r="AY183" s="14" t="s">
        <v>126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4" t="s">
        <v>22</v>
      </c>
      <c r="BK183" s="219">
        <f>ROUND(I183*H183,2)</f>
        <v>0</v>
      </c>
      <c r="BL183" s="14" t="s">
        <v>132</v>
      </c>
      <c r="BM183" s="218" t="s">
        <v>250</v>
      </c>
    </row>
    <row r="184" s="2" customFormat="1">
      <c r="A184" s="35"/>
      <c r="B184" s="36"/>
      <c r="C184" s="37"/>
      <c r="D184" s="220" t="s">
        <v>134</v>
      </c>
      <c r="E184" s="37"/>
      <c r="F184" s="221" t="s">
        <v>249</v>
      </c>
      <c r="G184" s="37"/>
      <c r="H184" s="37"/>
      <c r="I184" s="222"/>
      <c r="J184" s="37"/>
      <c r="K184" s="37"/>
      <c r="L184" s="41"/>
      <c r="M184" s="223"/>
      <c r="N184" s="224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134</v>
      </c>
      <c r="AU184" s="14" t="s">
        <v>22</v>
      </c>
    </row>
    <row r="185" s="2" customFormat="1" ht="24.15" customHeight="1">
      <c r="A185" s="35"/>
      <c r="B185" s="36"/>
      <c r="C185" s="225" t="s">
        <v>251</v>
      </c>
      <c r="D185" s="225" t="s">
        <v>135</v>
      </c>
      <c r="E185" s="226" t="s">
        <v>252</v>
      </c>
      <c r="F185" s="227" t="s">
        <v>253</v>
      </c>
      <c r="G185" s="228" t="s">
        <v>130</v>
      </c>
      <c r="H185" s="229">
        <v>1</v>
      </c>
      <c r="I185" s="230"/>
      <c r="J185" s="231">
        <f>ROUND(I185*H185,2)</f>
        <v>0</v>
      </c>
      <c r="K185" s="227" t="s">
        <v>131</v>
      </c>
      <c r="L185" s="232"/>
      <c r="M185" s="233" t="s">
        <v>1</v>
      </c>
      <c r="N185" s="234" t="s">
        <v>46</v>
      </c>
      <c r="O185" s="88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8" t="s">
        <v>138</v>
      </c>
      <c r="AT185" s="218" t="s">
        <v>135</v>
      </c>
      <c r="AU185" s="218" t="s">
        <v>22</v>
      </c>
      <c r="AY185" s="14" t="s">
        <v>126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4" t="s">
        <v>22</v>
      </c>
      <c r="BK185" s="219">
        <f>ROUND(I185*H185,2)</f>
        <v>0</v>
      </c>
      <c r="BL185" s="14" t="s">
        <v>132</v>
      </c>
      <c r="BM185" s="218" t="s">
        <v>254</v>
      </c>
    </row>
    <row r="186" s="2" customFormat="1">
      <c r="A186" s="35"/>
      <c r="B186" s="36"/>
      <c r="C186" s="37"/>
      <c r="D186" s="220" t="s">
        <v>134</v>
      </c>
      <c r="E186" s="37"/>
      <c r="F186" s="221" t="s">
        <v>253</v>
      </c>
      <c r="G186" s="37"/>
      <c r="H186" s="37"/>
      <c r="I186" s="222"/>
      <c r="J186" s="37"/>
      <c r="K186" s="37"/>
      <c r="L186" s="41"/>
      <c r="M186" s="223"/>
      <c r="N186" s="224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134</v>
      </c>
      <c r="AU186" s="14" t="s">
        <v>22</v>
      </c>
    </row>
    <row r="187" s="2" customFormat="1" ht="24.15" customHeight="1">
      <c r="A187" s="35"/>
      <c r="B187" s="36"/>
      <c r="C187" s="207" t="s">
        <v>255</v>
      </c>
      <c r="D187" s="207" t="s">
        <v>127</v>
      </c>
      <c r="E187" s="208" t="s">
        <v>256</v>
      </c>
      <c r="F187" s="209" t="s">
        <v>257</v>
      </c>
      <c r="G187" s="210" t="s">
        <v>130</v>
      </c>
      <c r="H187" s="211">
        <v>1</v>
      </c>
      <c r="I187" s="212"/>
      <c r="J187" s="213">
        <f>ROUND(I187*H187,2)</f>
        <v>0</v>
      </c>
      <c r="K187" s="209" t="s">
        <v>131</v>
      </c>
      <c r="L187" s="41"/>
      <c r="M187" s="214" t="s">
        <v>1</v>
      </c>
      <c r="N187" s="215" t="s">
        <v>46</v>
      </c>
      <c r="O187" s="88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8" t="s">
        <v>132</v>
      </c>
      <c r="AT187" s="218" t="s">
        <v>127</v>
      </c>
      <c r="AU187" s="218" t="s">
        <v>22</v>
      </c>
      <c r="AY187" s="14" t="s">
        <v>126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4" t="s">
        <v>22</v>
      </c>
      <c r="BK187" s="219">
        <f>ROUND(I187*H187,2)</f>
        <v>0</v>
      </c>
      <c r="BL187" s="14" t="s">
        <v>132</v>
      </c>
      <c r="BM187" s="218" t="s">
        <v>258</v>
      </c>
    </row>
    <row r="188" s="2" customFormat="1">
      <c r="A188" s="35"/>
      <c r="B188" s="36"/>
      <c r="C188" s="37"/>
      <c r="D188" s="220" t="s">
        <v>134</v>
      </c>
      <c r="E188" s="37"/>
      <c r="F188" s="221" t="s">
        <v>257</v>
      </c>
      <c r="G188" s="37"/>
      <c r="H188" s="37"/>
      <c r="I188" s="222"/>
      <c r="J188" s="37"/>
      <c r="K188" s="37"/>
      <c r="L188" s="41"/>
      <c r="M188" s="223"/>
      <c r="N188" s="224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134</v>
      </c>
      <c r="AU188" s="14" t="s">
        <v>22</v>
      </c>
    </row>
    <row r="189" s="2" customFormat="1" ht="24.15" customHeight="1">
      <c r="A189" s="35"/>
      <c r="B189" s="36"/>
      <c r="C189" s="225" t="s">
        <v>259</v>
      </c>
      <c r="D189" s="225" t="s">
        <v>135</v>
      </c>
      <c r="E189" s="226" t="s">
        <v>260</v>
      </c>
      <c r="F189" s="227" t="s">
        <v>261</v>
      </c>
      <c r="G189" s="228" t="s">
        <v>130</v>
      </c>
      <c r="H189" s="229">
        <v>1</v>
      </c>
      <c r="I189" s="230"/>
      <c r="J189" s="231">
        <f>ROUND(I189*H189,2)</f>
        <v>0</v>
      </c>
      <c r="K189" s="227" t="s">
        <v>131</v>
      </c>
      <c r="L189" s="232"/>
      <c r="M189" s="233" t="s">
        <v>1</v>
      </c>
      <c r="N189" s="234" t="s">
        <v>46</v>
      </c>
      <c r="O189" s="88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8" t="s">
        <v>138</v>
      </c>
      <c r="AT189" s="218" t="s">
        <v>135</v>
      </c>
      <c r="AU189" s="218" t="s">
        <v>22</v>
      </c>
      <c r="AY189" s="14" t="s">
        <v>126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4" t="s">
        <v>22</v>
      </c>
      <c r="BK189" s="219">
        <f>ROUND(I189*H189,2)</f>
        <v>0</v>
      </c>
      <c r="BL189" s="14" t="s">
        <v>132</v>
      </c>
      <c r="BM189" s="218" t="s">
        <v>262</v>
      </c>
    </row>
    <row r="190" s="2" customFormat="1">
      <c r="A190" s="35"/>
      <c r="B190" s="36"/>
      <c r="C190" s="37"/>
      <c r="D190" s="220" t="s">
        <v>134</v>
      </c>
      <c r="E190" s="37"/>
      <c r="F190" s="221" t="s">
        <v>261</v>
      </c>
      <c r="G190" s="37"/>
      <c r="H190" s="37"/>
      <c r="I190" s="222"/>
      <c r="J190" s="37"/>
      <c r="K190" s="37"/>
      <c r="L190" s="41"/>
      <c r="M190" s="223"/>
      <c r="N190" s="224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134</v>
      </c>
      <c r="AU190" s="14" t="s">
        <v>22</v>
      </c>
    </row>
    <row r="191" s="2" customFormat="1" ht="24.15" customHeight="1">
      <c r="A191" s="35"/>
      <c r="B191" s="36"/>
      <c r="C191" s="207" t="s">
        <v>263</v>
      </c>
      <c r="D191" s="207" t="s">
        <v>127</v>
      </c>
      <c r="E191" s="208" t="s">
        <v>264</v>
      </c>
      <c r="F191" s="209" t="s">
        <v>265</v>
      </c>
      <c r="G191" s="210" t="s">
        <v>163</v>
      </c>
      <c r="H191" s="211">
        <v>104</v>
      </c>
      <c r="I191" s="212"/>
      <c r="J191" s="213">
        <f>ROUND(I191*H191,2)</f>
        <v>0</v>
      </c>
      <c r="K191" s="209" t="s">
        <v>131</v>
      </c>
      <c r="L191" s="41"/>
      <c r="M191" s="214" t="s">
        <v>1</v>
      </c>
      <c r="N191" s="215" t="s">
        <v>46</v>
      </c>
      <c r="O191" s="88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8" t="s">
        <v>132</v>
      </c>
      <c r="AT191" s="218" t="s">
        <v>127</v>
      </c>
      <c r="AU191" s="218" t="s">
        <v>22</v>
      </c>
      <c r="AY191" s="14" t="s">
        <v>126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4" t="s">
        <v>22</v>
      </c>
      <c r="BK191" s="219">
        <f>ROUND(I191*H191,2)</f>
        <v>0</v>
      </c>
      <c r="BL191" s="14" t="s">
        <v>132</v>
      </c>
      <c r="BM191" s="218" t="s">
        <v>266</v>
      </c>
    </row>
    <row r="192" s="2" customFormat="1">
      <c r="A192" s="35"/>
      <c r="B192" s="36"/>
      <c r="C192" s="37"/>
      <c r="D192" s="220" t="s">
        <v>134</v>
      </c>
      <c r="E192" s="37"/>
      <c r="F192" s="221" t="s">
        <v>265</v>
      </c>
      <c r="G192" s="37"/>
      <c r="H192" s="37"/>
      <c r="I192" s="222"/>
      <c r="J192" s="37"/>
      <c r="K192" s="37"/>
      <c r="L192" s="41"/>
      <c r="M192" s="223"/>
      <c r="N192" s="224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134</v>
      </c>
      <c r="AU192" s="14" t="s">
        <v>22</v>
      </c>
    </row>
    <row r="193" s="2" customFormat="1" ht="24.15" customHeight="1">
      <c r="A193" s="35"/>
      <c r="B193" s="36"/>
      <c r="C193" s="225" t="s">
        <v>267</v>
      </c>
      <c r="D193" s="225" t="s">
        <v>135</v>
      </c>
      <c r="E193" s="226" t="s">
        <v>268</v>
      </c>
      <c r="F193" s="227" t="s">
        <v>269</v>
      </c>
      <c r="G193" s="228" t="s">
        <v>163</v>
      </c>
      <c r="H193" s="229">
        <v>104</v>
      </c>
      <c r="I193" s="230"/>
      <c r="J193" s="231">
        <f>ROUND(I193*H193,2)</f>
        <v>0</v>
      </c>
      <c r="K193" s="227" t="s">
        <v>131</v>
      </c>
      <c r="L193" s="232"/>
      <c r="M193" s="233" t="s">
        <v>1</v>
      </c>
      <c r="N193" s="234" t="s">
        <v>46</v>
      </c>
      <c r="O193" s="88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8" t="s">
        <v>138</v>
      </c>
      <c r="AT193" s="218" t="s">
        <v>135</v>
      </c>
      <c r="AU193" s="218" t="s">
        <v>22</v>
      </c>
      <c r="AY193" s="14" t="s">
        <v>126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4" t="s">
        <v>22</v>
      </c>
      <c r="BK193" s="219">
        <f>ROUND(I193*H193,2)</f>
        <v>0</v>
      </c>
      <c r="BL193" s="14" t="s">
        <v>132</v>
      </c>
      <c r="BM193" s="218" t="s">
        <v>270</v>
      </c>
    </row>
    <row r="194" s="2" customFormat="1">
      <c r="A194" s="35"/>
      <c r="B194" s="36"/>
      <c r="C194" s="37"/>
      <c r="D194" s="220" t="s">
        <v>134</v>
      </c>
      <c r="E194" s="37"/>
      <c r="F194" s="221" t="s">
        <v>269</v>
      </c>
      <c r="G194" s="37"/>
      <c r="H194" s="37"/>
      <c r="I194" s="222"/>
      <c r="J194" s="37"/>
      <c r="K194" s="37"/>
      <c r="L194" s="41"/>
      <c r="M194" s="223"/>
      <c r="N194" s="224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134</v>
      </c>
      <c r="AU194" s="14" t="s">
        <v>22</v>
      </c>
    </row>
    <row r="195" s="2" customFormat="1" ht="24.15" customHeight="1">
      <c r="A195" s="35"/>
      <c r="B195" s="36"/>
      <c r="C195" s="207" t="s">
        <v>271</v>
      </c>
      <c r="D195" s="207" t="s">
        <v>127</v>
      </c>
      <c r="E195" s="208" t="s">
        <v>272</v>
      </c>
      <c r="F195" s="209" t="s">
        <v>273</v>
      </c>
      <c r="G195" s="210" t="s">
        <v>130</v>
      </c>
      <c r="H195" s="211">
        <v>6</v>
      </c>
      <c r="I195" s="212"/>
      <c r="J195" s="213">
        <f>ROUND(I195*H195,2)</f>
        <v>0</v>
      </c>
      <c r="K195" s="209" t="s">
        <v>131</v>
      </c>
      <c r="L195" s="41"/>
      <c r="M195" s="214" t="s">
        <v>1</v>
      </c>
      <c r="N195" s="215" t="s">
        <v>46</v>
      </c>
      <c r="O195" s="88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8" t="s">
        <v>132</v>
      </c>
      <c r="AT195" s="218" t="s">
        <v>127</v>
      </c>
      <c r="AU195" s="218" t="s">
        <v>22</v>
      </c>
      <c r="AY195" s="14" t="s">
        <v>126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4" t="s">
        <v>22</v>
      </c>
      <c r="BK195" s="219">
        <f>ROUND(I195*H195,2)</f>
        <v>0</v>
      </c>
      <c r="BL195" s="14" t="s">
        <v>132</v>
      </c>
      <c r="BM195" s="218" t="s">
        <v>274</v>
      </c>
    </row>
    <row r="196" s="2" customFormat="1">
      <c r="A196" s="35"/>
      <c r="B196" s="36"/>
      <c r="C196" s="37"/>
      <c r="D196" s="220" t="s">
        <v>134</v>
      </c>
      <c r="E196" s="37"/>
      <c r="F196" s="221" t="s">
        <v>273</v>
      </c>
      <c r="G196" s="37"/>
      <c r="H196" s="37"/>
      <c r="I196" s="222"/>
      <c r="J196" s="37"/>
      <c r="K196" s="37"/>
      <c r="L196" s="41"/>
      <c r="M196" s="223"/>
      <c r="N196" s="224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134</v>
      </c>
      <c r="AU196" s="14" t="s">
        <v>22</v>
      </c>
    </row>
    <row r="197" s="2" customFormat="1" ht="24.15" customHeight="1">
      <c r="A197" s="35"/>
      <c r="B197" s="36"/>
      <c r="C197" s="225" t="s">
        <v>275</v>
      </c>
      <c r="D197" s="225" t="s">
        <v>135</v>
      </c>
      <c r="E197" s="226" t="s">
        <v>276</v>
      </c>
      <c r="F197" s="227" t="s">
        <v>277</v>
      </c>
      <c r="G197" s="228" t="s">
        <v>130</v>
      </c>
      <c r="H197" s="229">
        <v>6</v>
      </c>
      <c r="I197" s="230"/>
      <c r="J197" s="231">
        <f>ROUND(I197*H197,2)</f>
        <v>0</v>
      </c>
      <c r="K197" s="227" t="s">
        <v>131</v>
      </c>
      <c r="L197" s="232"/>
      <c r="M197" s="233" t="s">
        <v>1</v>
      </c>
      <c r="N197" s="234" t="s">
        <v>46</v>
      </c>
      <c r="O197" s="88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8" t="s">
        <v>138</v>
      </c>
      <c r="AT197" s="218" t="s">
        <v>135</v>
      </c>
      <c r="AU197" s="218" t="s">
        <v>22</v>
      </c>
      <c r="AY197" s="14" t="s">
        <v>126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4" t="s">
        <v>22</v>
      </c>
      <c r="BK197" s="219">
        <f>ROUND(I197*H197,2)</f>
        <v>0</v>
      </c>
      <c r="BL197" s="14" t="s">
        <v>132</v>
      </c>
      <c r="BM197" s="218" t="s">
        <v>278</v>
      </c>
    </row>
    <row r="198" s="2" customFormat="1">
      <c r="A198" s="35"/>
      <c r="B198" s="36"/>
      <c r="C198" s="37"/>
      <c r="D198" s="220" t="s">
        <v>134</v>
      </c>
      <c r="E198" s="37"/>
      <c r="F198" s="221" t="s">
        <v>277</v>
      </c>
      <c r="G198" s="37"/>
      <c r="H198" s="37"/>
      <c r="I198" s="222"/>
      <c r="J198" s="37"/>
      <c r="K198" s="37"/>
      <c r="L198" s="41"/>
      <c r="M198" s="223"/>
      <c r="N198" s="224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134</v>
      </c>
      <c r="AU198" s="14" t="s">
        <v>22</v>
      </c>
    </row>
    <row r="199" s="2" customFormat="1" ht="24.15" customHeight="1">
      <c r="A199" s="35"/>
      <c r="B199" s="36"/>
      <c r="C199" s="207" t="s">
        <v>279</v>
      </c>
      <c r="D199" s="207" t="s">
        <v>127</v>
      </c>
      <c r="E199" s="208" t="s">
        <v>280</v>
      </c>
      <c r="F199" s="209" t="s">
        <v>281</v>
      </c>
      <c r="G199" s="210" t="s">
        <v>130</v>
      </c>
      <c r="H199" s="211">
        <v>1</v>
      </c>
      <c r="I199" s="212"/>
      <c r="J199" s="213">
        <f>ROUND(I199*H199,2)</f>
        <v>0</v>
      </c>
      <c r="K199" s="209" t="s">
        <v>131</v>
      </c>
      <c r="L199" s="41"/>
      <c r="M199" s="214" t="s">
        <v>1</v>
      </c>
      <c r="N199" s="215" t="s">
        <v>46</v>
      </c>
      <c r="O199" s="88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8" t="s">
        <v>132</v>
      </c>
      <c r="AT199" s="218" t="s">
        <v>127</v>
      </c>
      <c r="AU199" s="218" t="s">
        <v>22</v>
      </c>
      <c r="AY199" s="14" t="s">
        <v>126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4" t="s">
        <v>22</v>
      </c>
      <c r="BK199" s="219">
        <f>ROUND(I199*H199,2)</f>
        <v>0</v>
      </c>
      <c r="BL199" s="14" t="s">
        <v>132</v>
      </c>
      <c r="BM199" s="218" t="s">
        <v>282</v>
      </c>
    </row>
    <row r="200" s="2" customFormat="1">
      <c r="A200" s="35"/>
      <c r="B200" s="36"/>
      <c r="C200" s="37"/>
      <c r="D200" s="220" t="s">
        <v>134</v>
      </c>
      <c r="E200" s="37"/>
      <c r="F200" s="221" t="s">
        <v>281</v>
      </c>
      <c r="G200" s="37"/>
      <c r="H200" s="37"/>
      <c r="I200" s="222"/>
      <c r="J200" s="37"/>
      <c r="K200" s="37"/>
      <c r="L200" s="41"/>
      <c r="M200" s="223"/>
      <c r="N200" s="224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134</v>
      </c>
      <c r="AU200" s="14" t="s">
        <v>22</v>
      </c>
    </row>
    <row r="201" s="2" customFormat="1" ht="24.15" customHeight="1">
      <c r="A201" s="35"/>
      <c r="B201" s="36"/>
      <c r="C201" s="225" t="s">
        <v>283</v>
      </c>
      <c r="D201" s="225" t="s">
        <v>135</v>
      </c>
      <c r="E201" s="226" t="s">
        <v>284</v>
      </c>
      <c r="F201" s="227" t="s">
        <v>285</v>
      </c>
      <c r="G201" s="228" t="s">
        <v>130</v>
      </c>
      <c r="H201" s="229">
        <v>1</v>
      </c>
      <c r="I201" s="230"/>
      <c r="J201" s="231">
        <f>ROUND(I201*H201,2)</f>
        <v>0</v>
      </c>
      <c r="K201" s="227" t="s">
        <v>131</v>
      </c>
      <c r="L201" s="232"/>
      <c r="M201" s="233" t="s">
        <v>1</v>
      </c>
      <c r="N201" s="234" t="s">
        <v>46</v>
      </c>
      <c r="O201" s="88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8" t="s">
        <v>138</v>
      </c>
      <c r="AT201" s="218" t="s">
        <v>135</v>
      </c>
      <c r="AU201" s="218" t="s">
        <v>22</v>
      </c>
      <c r="AY201" s="14" t="s">
        <v>126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4" t="s">
        <v>22</v>
      </c>
      <c r="BK201" s="219">
        <f>ROUND(I201*H201,2)</f>
        <v>0</v>
      </c>
      <c r="BL201" s="14" t="s">
        <v>132</v>
      </c>
      <c r="BM201" s="218" t="s">
        <v>286</v>
      </c>
    </row>
    <row r="202" s="2" customFormat="1">
      <c r="A202" s="35"/>
      <c r="B202" s="36"/>
      <c r="C202" s="37"/>
      <c r="D202" s="220" t="s">
        <v>134</v>
      </c>
      <c r="E202" s="37"/>
      <c r="F202" s="221" t="s">
        <v>285</v>
      </c>
      <c r="G202" s="37"/>
      <c r="H202" s="37"/>
      <c r="I202" s="222"/>
      <c r="J202" s="37"/>
      <c r="K202" s="37"/>
      <c r="L202" s="41"/>
      <c r="M202" s="223"/>
      <c r="N202" s="224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134</v>
      </c>
      <c r="AU202" s="14" t="s">
        <v>22</v>
      </c>
    </row>
    <row r="203" s="2" customFormat="1" ht="24.15" customHeight="1">
      <c r="A203" s="35"/>
      <c r="B203" s="36"/>
      <c r="C203" s="207" t="s">
        <v>287</v>
      </c>
      <c r="D203" s="207" t="s">
        <v>127</v>
      </c>
      <c r="E203" s="208" t="s">
        <v>288</v>
      </c>
      <c r="F203" s="209" t="s">
        <v>289</v>
      </c>
      <c r="G203" s="210" t="s">
        <v>163</v>
      </c>
      <c r="H203" s="211">
        <v>1389</v>
      </c>
      <c r="I203" s="212"/>
      <c r="J203" s="213">
        <f>ROUND(I203*H203,2)</f>
        <v>0</v>
      </c>
      <c r="K203" s="209" t="s">
        <v>131</v>
      </c>
      <c r="L203" s="41"/>
      <c r="M203" s="214" t="s">
        <v>1</v>
      </c>
      <c r="N203" s="215" t="s">
        <v>46</v>
      </c>
      <c r="O203" s="88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8" t="s">
        <v>132</v>
      </c>
      <c r="AT203" s="218" t="s">
        <v>127</v>
      </c>
      <c r="AU203" s="218" t="s">
        <v>22</v>
      </c>
      <c r="AY203" s="14" t="s">
        <v>126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4" t="s">
        <v>22</v>
      </c>
      <c r="BK203" s="219">
        <f>ROUND(I203*H203,2)</f>
        <v>0</v>
      </c>
      <c r="BL203" s="14" t="s">
        <v>132</v>
      </c>
      <c r="BM203" s="218" t="s">
        <v>290</v>
      </c>
    </row>
    <row r="204" s="2" customFormat="1">
      <c r="A204" s="35"/>
      <c r="B204" s="36"/>
      <c r="C204" s="37"/>
      <c r="D204" s="220" t="s">
        <v>134</v>
      </c>
      <c r="E204" s="37"/>
      <c r="F204" s="221" t="s">
        <v>289</v>
      </c>
      <c r="G204" s="37"/>
      <c r="H204" s="37"/>
      <c r="I204" s="222"/>
      <c r="J204" s="37"/>
      <c r="K204" s="37"/>
      <c r="L204" s="41"/>
      <c r="M204" s="223"/>
      <c r="N204" s="224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134</v>
      </c>
      <c r="AU204" s="14" t="s">
        <v>22</v>
      </c>
    </row>
    <row r="205" s="2" customFormat="1" ht="24.15" customHeight="1">
      <c r="A205" s="35"/>
      <c r="B205" s="36"/>
      <c r="C205" s="225" t="s">
        <v>291</v>
      </c>
      <c r="D205" s="225" t="s">
        <v>135</v>
      </c>
      <c r="E205" s="226" t="s">
        <v>292</v>
      </c>
      <c r="F205" s="227" t="s">
        <v>293</v>
      </c>
      <c r="G205" s="228" t="s">
        <v>163</v>
      </c>
      <c r="H205" s="229">
        <v>72</v>
      </c>
      <c r="I205" s="230"/>
      <c r="J205" s="231">
        <f>ROUND(I205*H205,2)</f>
        <v>0</v>
      </c>
      <c r="K205" s="227" t="s">
        <v>131</v>
      </c>
      <c r="L205" s="232"/>
      <c r="M205" s="233" t="s">
        <v>1</v>
      </c>
      <c r="N205" s="234" t="s">
        <v>46</v>
      </c>
      <c r="O205" s="88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8" t="s">
        <v>138</v>
      </c>
      <c r="AT205" s="218" t="s">
        <v>135</v>
      </c>
      <c r="AU205" s="218" t="s">
        <v>22</v>
      </c>
      <c r="AY205" s="14" t="s">
        <v>126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4" t="s">
        <v>22</v>
      </c>
      <c r="BK205" s="219">
        <f>ROUND(I205*H205,2)</f>
        <v>0</v>
      </c>
      <c r="BL205" s="14" t="s">
        <v>132</v>
      </c>
      <c r="BM205" s="218" t="s">
        <v>294</v>
      </c>
    </row>
    <row r="206" s="2" customFormat="1">
      <c r="A206" s="35"/>
      <c r="B206" s="36"/>
      <c r="C206" s="37"/>
      <c r="D206" s="220" t="s">
        <v>134</v>
      </c>
      <c r="E206" s="37"/>
      <c r="F206" s="221" t="s">
        <v>293</v>
      </c>
      <c r="G206" s="37"/>
      <c r="H206" s="37"/>
      <c r="I206" s="222"/>
      <c r="J206" s="37"/>
      <c r="K206" s="37"/>
      <c r="L206" s="41"/>
      <c r="M206" s="223"/>
      <c r="N206" s="224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134</v>
      </c>
      <c r="AU206" s="14" t="s">
        <v>22</v>
      </c>
    </row>
    <row r="207" s="2" customFormat="1" ht="24.15" customHeight="1">
      <c r="A207" s="35"/>
      <c r="B207" s="36"/>
      <c r="C207" s="225" t="s">
        <v>295</v>
      </c>
      <c r="D207" s="225" t="s">
        <v>135</v>
      </c>
      <c r="E207" s="226" t="s">
        <v>296</v>
      </c>
      <c r="F207" s="227" t="s">
        <v>297</v>
      </c>
      <c r="G207" s="228" t="s">
        <v>163</v>
      </c>
      <c r="H207" s="229">
        <v>1097</v>
      </c>
      <c r="I207" s="230"/>
      <c r="J207" s="231">
        <f>ROUND(I207*H207,2)</f>
        <v>0</v>
      </c>
      <c r="K207" s="227" t="s">
        <v>131</v>
      </c>
      <c r="L207" s="232"/>
      <c r="M207" s="233" t="s">
        <v>1</v>
      </c>
      <c r="N207" s="234" t="s">
        <v>46</v>
      </c>
      <c r="O207" s="88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8" t="s">
        <v>138</v>
      </c>
      <c r="AT207" s="218" t="s">
        <v>135</v>
      </c>
      <c r="AU207" s="218" t="s">
        <v>22</v>
      </c>
      <c r="AY207" s="14" t="s">
        <v>126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4" t="s">
        <v>22</v>
      </c>
      <c r="BK207" s="219">
        <f>ROUND(I207*H207,2)</f>
        <v>0</v>
      </c>
      <c r="BL207" s="14" t="s">
        <v>132</v>
      </c>
      <c r="BM207" s="218" t="s">
        <v>298</v>
      </c>
    </row>
    <row r="208" s="2" customFormat="1">
      <c r="A208" s="35"/>
      <c r="B208" s="36"/>
      <c r="C208" s="37"/>
      <c r="D208" s="220" t="s">
        <v>134</v>
      </c>
      <c r="E208" s="37"/>
      <c r="F208" s="221" t="s">
        <v>297</v>
      </c>
      <c r="G208" s="37"/>
      <c r="H208" s="37"/>
      <c r="I208" s="222"/>
      <c r="J208" s="37"/>
      <c r="K208" s="37"/>
      <c r="L208" s="41"/>
      <c r="M208" s="223"/>
      <c r="N208" s="224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134</v>
      </c>
      <c r="AU208" s="14" t="s">
        <v>22</v>
      </c>
    </row>
    <row r="209" s="2" customFormat="1" ht="24.15" customHeight="1">
      <c r="A209" s="35"/>
      <c r="B209" s="36"/>
      <c r="C209" s="207" t="s">
        <v>299</v>
      </c>
      <c r="D209" s="207" t="s">
        <v>127</v>
      </c>
      <c r="E209" s="208" t="s">
        <v>300</v>
      </c>
      <c r="F209" s="209" t="s">
        <v>301</v>
      </c>
      <c r="G209" s="210" t="s">
        <v>163</v>
      </c>
      <c r="H209" s="211">
        <v>1097</v>
      </c>
      <c r="I209" s="212"/>
      <c r="J209" s="213">
        <f>ROUND(I209*H209,2)</f>
        <v>0</v>
      </c>
      <c r="K209" s="209" t="s">
        <v>131</v>
      </c>
      <c r="L209" s="41"/>
      <c r="M209" s="214" t="s">
        <v>1</v>
      </c>
      <c r="N209" s="215" t="s">
        <v>46</v>
      </c>
      <c r="O209" s="88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8" t="s">
        <v>132</v>
      </c>
      <c r="AT209" s="218" t="s">
        <v>127</v>
      </c>
      <c r="AU209" s="218" t="s">
        <v>22</v>
      </c>
      <c r="AY209" s="14" t="s">
        <v>126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4" t="s">
        <v>22</v>
      </c>
      <c r="BK209" s="219">
        <f>ROUND(I209*H209,2)</f>
        <v>0</v>
      </c>
      <c r="BL209" s="14" t="s">
        <v>132</v>
      </c>
      <c r="BM209" s="218" t="s">
        <v>302</v>
      </c>
    </row>
    <row r="210" s="2" customFormat="1">
      <c r="A210" s="35"/>
      <c r="B210" s="36"/>
      <c r="C210" s="37"/>
      <c r="D210" s="220" t="s">
        <v>134</v>
      </c>
      <c r="E210" s="37"/>
      <c r="F210" s="221" t="s">
        <v>301</v>
      </c>
      <c r="G210" s="37"/>
      <c r="H210" s="37"/>
      <c r="I210" s="222"/>
      <c r="J210" s="37"/>
      <c r="K210" s="37"/>
      <c r="L210" s="41"/>
      <c r="M210" s="223"/>
      <c r="N210" s="224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134</v>
      </c>
      <c r="AU210" s="14" t="s">
        <v>22</v>
      </c>
    </row>
    <row r="211" s="2" customFormat="1" ht="24.15" customHeight="1">
      <c r="A211" s="35"/>
      <c r="B211" s="36"/>
      <c r="C211" s="225" t="s">
        <v>303</v>
      </c>
      <c r="D211" s="225" t="s">
        <v>135</v>
      </c>
      <c r="E211" s="226" t="s">
        <v>304</v>
      </c>
      <c r="F211" s="227" t="s">
        <v>305</v>
      </c>
      <c r="G211" s="228" t="s">
        <v>163</v>
      </c>
      <c r="H211" s="229">
        <v>1097</v>
      </c>
      <c r="I211" s="230"/>
      <c r="J211" s="231">
        <f>ROUND(I211*H211,2)</f>
        <v>0</v>
      </c>
      <c r="K211" s="227" t="s">
        <v>131</v>
      </c>
      <c r="L211" s="232"/>
      <c r="M211" s="233" t="s">
        <v>1</v>
      </c>
      <c r="N211" s="234" t="s">
        <v>46</v>
      </c>
      <c r="O211" s="88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8" t="s">
        <v>138</v>
      </c>
      <c r="AT211" s="218" t="s">
        <v>135</v>
      </c>
      <c r="AU211" s="218" t="s">
        <v>22</v>
      </c>
      <c r="AY211" s="14" t="s">
        <v>126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4" t="s">
        <v>22</v>
      </c>
      <c r="BK211" s="219">
        <f>ROUND(I211*H211,2)</f>
        <v>0</v>
      </c>
      <c r="BL211" s="14" t="s">
        <v>132</v>
      </c>
      <c r="BM211" s="218" t="s">
        <v>306</v>
      </c>
    </row>
    <row r="212" s="2" customFormat="1">
      <c r="A212" s="35"/>
      <c r="B212" s="36"/>
      <c r="C212" s="37"/>
      <c r="D212" s="220" t="s">
        <v>134</v>
      </c>
      <c r="E212" s="37"/>
      <c r="F212" s="221" t="s">
        <v>305</v>
      </c>
      <c r="G212" s="37"/>
      <c r="H212" s="37"/>
      <c r="I212" s="222"/>
      <c r="J212" s="37"/>
      <c r="K212" s="37"/>
      <c r="L212" s="41"/>
      <c r="M212" s="223"/>
      <c r="N212" s="224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134</v>
      </c>
      <c r="AU212" s="14" t="s">
        <v>22</v>
      </c>
    </row>
    <row r="213" s="2" customFormat="1" ht="24.15" customHeight="1">
      <c r="A213" s="35"/>
      <c r="B213" s="36"/>
      <c r="C213" s="207" t="s">
        <v>307</v>
      </c>
      <c r="D213" s="207" t="s">
        <v>127</v>
      </c>
      <c r="E213" s="208" t="s">
        <v>308</v>
      </c>
      <c r="F213" s="209" t="s">
        <v>309</v>
      </c>
      <c r="G213" s="210" t="s">
        <v>163</v>
      </c>
      <c r="H213" s="211">
        <v>1097</v>
      </c>
      <c r="I213" s="212"/>
      <c r="J213" s="213">
        <f>ROUND(I213*H213,2)</f>
        <v>0</v>
      </c>
      <c r="K213" s="209" t="s">
        <v>131</v>
      </c>
      <c r="L213" s="41"/>
      <c r="M213" s="214" t="s">
        <v>1</v>
      </c>
      <c r="N213" s="215" t="s">
        <v>46</v>
      </c>
      <c r="O213" s="88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8" t="s">
        <v>132</v>
      </c>
      <c r="AT213" s="218" t="s">
        <v>127</v>
      </c>
      <c r="AU213" s="218" t="s">
        <v>22</v>
      </c>
      <c r="AY213" s="14" t="s">
        <v>126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4" t="s">
        <v>22</v>
      </c>
      <c r="BK213" s="219">
        <f>ROUND(I213*H213,2)</f>
        <v>0</v>
      </c>
      <c r="BL213" s="14" t="s">
        <v>132</v>
      </c>
      <c r="BM213" s="218" t="s">
        <v>310</v>
      </c>
    </row>
    <row r="214" s="2" customFormat="1">
      <c r="A214" s="35"/>
      <c r="B214" s="36"/>
      <c r="C214" s="37"/>
      <c r="D214" s="220" t="s">
        <v>134</v>
      </c>
      <c r="E214" s="37"/>
      <c r="F214" s="221" t="s">
        <v>309</v>
      </c>
      <c r="G214" s="37"/>
      <c r="H214" s="37"/>
      <c r="I214" s="222"/>
      <c r="J214" s="37"/>
      <c r="K214" s="37"/>
      <c r="L214" s="41"/>
      <c r="M214" s="223"/>
      <c r="N214" s="224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134</v>
      </c>
      <c r="AU214" s="14" t="s">
        <v>22</v>
      </c>
    </row>
    <row r="215" s="2" customFormat="1" ht="24.15" customHeight="1">
      <c r="A215" s="35"/>
      <c r="B215" s="36"/>
      <c r="C215" s="207" t="s">
        <v>311</v>
      </c>
      <c r="D215" s="207" t="s">
        <v>127</v>
      </c>
      <c r="E215" s="208" t="s">
        <v>312</v>
      </c>
      <c r="F215" s="209" t="s">
        <v>313</v>
      </c>
      <c r="G215" s="210" t="s">
        <v>130</v>
      </c>
      <c r="H215" s="211">
        <v>2</v>
      </c>
      <c r="I215" s="212"/>
      <c r="J215" s="213">
        <f>ROUND(I215*H215,2)</f>
        <v>0</v>
      </c>
      <c r="K215" s="209" t="s">
        <v>131</v>
      </c>
      <c r="L215" s="41"/>
      <c r="M215" s="214" t="s">
        <v>1</v>
      </c>
      <c r="N215" s="215" t="s">
        <v>46</v>
      </c>
      <c r="O215" s="88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8" t="s">
        <v>132</v>
      </c>
      <c r="AT215" s="218" t="s">
        <v>127</v>
      </c>
      <c r="AU215" s="218" t="s">
        <v>22</v>
      </c>
      <c r="AY215" s="14" t="s">
        <v>126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4" t="s">
        <v>22</v>
      </c>
      <c r="BK215" s="219">
        <f>ROUND(I215*H215,2)</f>
        <v>0</v>
      </c>
      <c r="BL215" s="14" t="s">
        <v>132</v>
      </c>
      <c r="BM215" s="218" t="s">
        <v>314</v>
      </c>
    </row>
    <row r="216" s="2" customFormat="1">
      <c r="A216" s="35"/>
      <c r="B216" s="36"/>
      <c r="C216" s="37"/>
      <c r="D216" s="220" t="s">
        <v>134</v>
      </c>
      <c r="E216" s="37"/>
      <c r="F216" s="221" t="s">
        <v>313</v>
      </c>
      <c r="G216" s="37"/>
      <c r="H216" s="37"/>
      <c r="I216" s="222"/>
      <c r="J216" s="37"/>
      <c r="K216" s="37"/>
      <c r="L216" s="41"/>
      <c r="M216" s="223"/>
      <c r="N216" s="224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134</v>
      </c>
      <c r="AU216" s="14" t="s">
        <v>22</v>
      </c>
    </row>
    <row r="217" s="2" customFormat="1" ht="24.15" customHeight="1">
      <c r="A217" s="35"/>
      <c r="B217" s="36"/>
      <c r="C217" s="207" t="s">
        <v>315</v>
      </c>
      <c r="D217" s="207" t="s">
        <v>127</v>
      </c>
      <c r="E217" s="208" t="s">
        <v>316</v>
      </c>
      <c r="F217" s="209" t="s">
        <v>317</v>
      </c>
      <c r="G217" s="210" t="s">
        <v>130</v>
      </c>
      <c r="H217" s="211">
        <v>2</v>
      </c>
      <c r="I217" s="212"/>
      <c r="J217" s="213">
        <f>ROUND(I217*H217,2)</f>
        <v>0</v>
      </c>
      <c r="K217" s="209" t="s">
        <v>131</v>
      </c>
      <c r="L217" s="41"/>
      <c r="M217" s="214" t="s">
        <v>1</v>
      </c>
      <c r="N217" s="215" t="s">
        <v>46</v>
      </c>
      <c r="O217" s="88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8" t="s">
        <v>132</v>
      </c>
      <c r="AT217" s="218" t="s">
        <v>127</v>
      </c>
      <c r="AU217" s="218" t="s">
        <v>22</v>
      </c>
      <c r="AY217" s="14" t="s">
        <v>126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4" t="s">
        <v>22</v>
      </c>
      <c r="BK217" s="219">
        <f>ROUND(I217*H217,2)</f>
        <v>0</v>
      </c>
      <c r="BL217" s="14" t="s">
        <v>132</v>
      </c>
      <c r="BM217" s="218" t="s">
        <v>318</v>
      </c>
    </row>
    <row r="218" s="2" customFormat="1">
      <c r="A218" s="35"/>
      <c r="B218" s="36"/>
      <c r="C218" s="37"/>
      <c r="D218" s="220" t="s">
        <v>134</v>
      </c>
      <c r="E218" s="37"/>
      <c r="F218" s="221" t="s">
        <v>317</v>
      </c>
      <c r="G218" s="37"/>
      <c r="H218" s="37"/>
      <c r="I218" s="222"/>
      <c r="J218" s="37"/>
      <c r="K218" s="37"/>
      <c r="L218" s="41"/>
      <c r="M218" s="223"/>
      <c r="N218" s="224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134</v>
      </c>
      <c r="AU218" s="14" t="s">
        <v>22</v>
      </c>
    </row>
    <row r="219" s="2" customFormat="1" ht="24.15" customHeight="1">
      <c r="A219" s="35"/>
      <c r="B219" s="36"/>
      <c r="C219" s="207" t="s">
        <v>319</v>
      </c>
      <c r="D219" s="207" t="s">
        <v>127</v>
      </c>
      <c r="E219" s="208" t="s">
        <v>320</v>
      </c>
      <c r="F219" s="209" t="s">
        <v>321</v>
      </c>
      <c r="G219" s="210" t="s">
        <v>130</v>
      </c>
      <c r="H219" s="211">
        <v>2</v>
      </c>
      <c r="I219" s="212"/>
      <c r="J219" s="213">
        <f>ROUND(I219*H219,2)</f>
        <v>0</v>
      </c>
      <c r="K219" s="209" t="s">
        <v>131</v>
      </c>
      <c r="L219" s="41"/>
      <c r="M219" s="214" t="s">
        <v>1</v>
      </c>
      <c r="N219" s="215" t="s">
        <v>46</v>
      </c>
      <c r="O219" s="88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8" t="s">
        <v>132</v>
      </c>
      <c r="AT219" s="218" t="s">
        <v>127</v>
      </c>
      <c r="AU219" s="218" t="s">
        <v>22</v>
      </c>
      <c r="AY219" s="14" t="s">
        <v>126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4" t="s">
        <v>22</v>
      </c>
      <c r="BK219" s="219">
        <f>ROUND(I219*H219,2)</f>
        <v>0</v>
      </c>
      <c r="BL219" s="14" t="s">
        <v>132</v>
      </c>
      <c r="BM219" s="218" t="s">
        <v>322</v>
      </c>
    </row>
    <row r="220" s="2" customFormat="1">
      <c r="A220" s="35"/>
      <c r="B220" s="36"/>
      <c r="C220" s="37"/>
      <c r="D220" s="220" t="s">
        <v>134</v>
      </c>
      <c r="E220" s="37"/>
      <c r="F220" s="221" t="s">
        <v>321</v>
      </c>
      <c r="G220" s="37"/>
      <c r="H220" s="37"/>
      <c r="I220" s="222"/>
      <c r="J220" s="37"/>
      <c r="K220" s="37"/>
      <c r="L220" s="41"/>
      <c r="M220" s="223"/>
      <c r="N220" s="224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134</v>
      </c>
      <c r="AU220" s="14" t="s">
        <v>22</v>
      </c>
    </row>
    <row r="221" s="2" customFormat="1" ht="24.15" customHeight="1">
      <c r="A221" s="35"/>
      <c r="B221" s="36"/>
      <c r="C221" s="207" t="s">
        <v>323</v>
      </c>
      <c r="D221" s="207" t="s">
        <v>127</v>
      </c>
      <c r="E221" s="208" t="s">
        <v>324</v>
      </c>
      <c r="F221" s="209" t="s">
        <v>325</v>
      </c>
      <c r="G221" s="210" t="s">
        <v>130</v>
      </c>
      <c r="H221" s="211">
        <v>8</v>
      </c>
      <c r="I221" s="212"/>
      <c r="J221" s="213">
        <f>ROUND(I221*H221,2)</f>
        <v>0</v>
      </c>
      <c r="K221" s="209" t="s">
        <v>131</v>
      </c>
      <c r="L221" s="41"/>
      <c r="M221" s="214" t="s">
        <v>1</v>
      </c>
      <c r="N221" s="215" t="s">
        <v>46</v>
      </c>
      <c r="O221" s="88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8" t="s">
        <v>132</v>
      </c>
      <c r="AT221" s="218" t="s">
        <v>127</v>
      </c>
      <c r="AU221" s="218" t="s">
        <v>22</v>
      </c>
      <c r="AY221" s="14" t="s">
        <v>126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4" t="s">
        <v>22</v>
      </c>
      <c r="BK221" s="219">
        <f>ROUND(I221*H221,2)</f>
        <v>0</v>
      </c>
      <c r="BL221" s="14" t="s">
        <v>132</v>
      </c>
      <c r="BM221" s="218" t="s">
        <v>326</v>
      </c>
    </row>
    <row r="222" s="2" customFormat="1">
      <c r="A222" s="35"/>
      <c r="B222" s="36"/>
      <c r="C222" s="37"/>
      <c r="D222" s="220" t="s">
        <v>134</v>
      </c>
      <c r="E222" s="37"/>
      <c r="F222" s="221" t="s">
        <v>325</v>
      </c>
      <c r="G222" s="37"/>
      <c r="H222" s="37"/>
      <c r="I222" s="222"/>
      <c r="J222" s="37"/>
      <c r="K222" s="37"/>
      <c r="L222" s="41"/>
      <c r="M222" s="223"/>
      <c r="N222" s="224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134</v>
      </c>
      <c r="AU222" s="14" t="s">
        <v>22</v>
      </c>
    </row>
    <row r="223" s="2" customFormat="1" ht="24.15" customHeight="1">
      <c r="A223" s="35"/>
      <c r="B223" s="36"/>
      <c r="C223" s="225" t="s">
        <v>327</v>
      </c>
      <c r="D223" s="225" t="s">
        <v>135</v>
      </c>
      <c r="E223" s="226" t="s">
        <v>328</v>
      </c>
      <c r="F223" s="227" t="s">
        <v>329</v>
      </c>
      <c r="G223" s="228" t="s">
        <v>130</v>
      </c>
      <c r="H223" s="229">
        <v>8</v>
      </c>
      <c r="I223" s="230"/>
      <c r="J223" s="231">
        <f>ROUND(I223*H223,2)</f>
        <v>0</v>
      </c>
      <c r="K223" s="227" t="s">
        <v>131</v>
      </c>
      <c r="L223" s="232"/>
      <c r="M223" s="233" t="s">
        <v>1</v>
      </c>
      <c r="N223" s="234" t="s">
        <v>46</v>
      </c>
      <c r="O223" s="88"/>
      <c r="P223" s="216">
        <f>O223*H223</f>
        <v>0</v>
      </c>
      <c r="Q223" s="216">
        <v>0</v>
      </c>
      <c r="R223" s="216">
        <f>Q223*H223</f>
        <v>0</v>
      </c>
      <c r="S223" s="216">
        <v>0</v>
      </c>
      <c r="T223" s="21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8" t="s">
        <v>138</v>
      </c>
      <c r="AT223" s="218" t="s">
        <v>135</v>
      </c>
      <c r="AU223" s="218" t="s">
        <v>22</v>
      </c>
      <c r="AY223" s="14" t="s">
        <v>126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4" t="s">
        <v>22</v>
      </c>
      <c r="BK223" s="219">
        <f>ROUND(I223*H223,2)</f>
        <v>0</v>
      </c>
      <c r="BL223" s="14" t="s">
        <v>132</v>
      </c>
      <c r="BM223" s="218" t="s">
        <v>330</v>
      </c>
    </row>
    <row r="224" s="2" customFormat="1">
      <c r="A224" s="35"/>
      <c r="B224" s="36"/>
      <c r="C224" s="37"/>
      <c r="D224" s="220" t="s">
        <v>134</v>
      </c>
      <c r="E224" s="37"/>
      <c r="F224" s="221" t="s">
        <v>329</v>
      </c>
      <c r="G224" s="37"/>
      <c r="H224" s="37"/>
      <c r="I224" s="222"/>
      <c r="J224" s="37"/>
      <c r="K224" s="37"/>
      <c r="L224" s="41"/>
      <c r="M224" s="223"/>
      <c r="N224" s="224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134</v>
      </c>
      <c r="AU224" s="14" t="s">
        <v>22</v>
      </c>
    </row>
    <row r="225" s="2" customFormat="1" ht="24.15" customHeight="1">
      <c r="A225" s="35"/>
      <c r="B225" s="36"/>
      <c r="C225" s="207" t="s">
        <v>331</v>
      </c>
      <c r="D225" s="207" t="s">
        <v>127</v>
      </c>
      <c r="E225" s="208" t="s">
        <v>332</v>
      </c>
      <c r="F225" s="209" t="s">
        <v>333</v>
      </c>
      <c r="G225" s="210" t="s">
        <v>130</v>
      </c>
      <c r="H225" s="211">
        <v>7</v>
      </c>
      <c r="I225" s="212"/>
      <c r="J225" s="213">
        <f>ROUND(I225*H225,2)</f>
        <v>0</v>
      </c>
      <c r="K225" s="209" t="s">
        <v>131</v>
      </c>
      <c r="L225" s="41"/>
      <c r="M225" s="214" t="s">
        <v>1</v>
      </c>
      <c r="N225" s="215" t="s">
        <v>46</v>
      </c>
      <c r="O225" s="88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8" t="s">
        <v>132</v>
      </c>
      <c r="AT225" s="218" t="s">
        <v>127</v>
      </c>
      <c r="AU225" s="218" t="s">
        <v>22</v>
      </c>
      <c r="AY225" s="14" t="s">
        <v>126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4" t="s">
        <v>22</v>
      </c>
      <c r="BK225" s="219">
        <f>ROUND(I225*H225,2)</f>
        <v>0</v>
      </c>
      <c r="BL225" s="14" t="s">
        <v>132</v>
      </c>
      <c r="BM225" s="218" t="s">
        <v>334</v>
      </c>
    </row>
    <row r="226" s="2" customFormat="1">
      <c r="A226" s="35"/>
      <c r="B226" s="36"/>
      <c r="C226" s="37"/>
      <c r="D226" s="220" t="s">
        <v>134</v>
      </c>
      <c r="E226" s="37"/>
      <c r="F226" s="221" t="s">
        <v>333</v>
      </c>
      <c r="G226" s="37"/>
      <c r="H226" s="37"/>
      <c r="I226" s="222"/>
      <c r="J226" s="37"/>
      <c r="K226" s="37"/>
      <c r="L226" s="41"/>
      <c r="M226" s="223"/>
      <c r="N226" s="224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134</v>
      </c>
      <c r="AU226" s="14" t="s">
        <v>22</v>
      </c>
    </row>
    <row r="227" s="2" customFormat="1" ht="24.15" customHeight="1">
      <c r="A227" s="35"/>
      <c r="B227" s="36"/>
      <c r="C227" s="225" t="s">
        <v>335</v>
      </c>
      <c r="D227" s="225" t="s">
        <v>135</v>
      </c>
      <c r="E227" s="226" t="s">
        <v>336</v>
      </c>
      <c r="F227" s="227" t="s">
        <v>337</v>
      </c>
      <c r="G227" s="228" t="s">
        <v>130</v>
      </c>
      <c r="H227" s="229">
        <v>7</v>
      </c>
      <c r="I227" s="230"/>
      <c r="J227" s="231">
        <f>ROUND(I227*H227,2)</f>
        <v>0</v>
      </c>
      <c r="K227" s="227" t="s">
        <v>131</v>
      </c>
      <c r="L227" s="232"/>
      <c r="M227" s="233" t="s">
        <v>1</v>
      </c>
      <c r="N227" s="234" t="s">
        <v>46</v>
      </c>
      <c r="O227" s="88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8" t="s">
        <v>138</v>
      </c>
      <c r="AT227" s="218" t="s">
        <v>135</v>
      </c>
      <c r="AU227" s="218" t="s">
        <v>22</v>
      </c>
      <c r="AY227" s="14" t="s">
        <v>126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4" t="s">
        <v>22</v>
      </c>
      <c r="BK227" s="219">
        <f>ROUND(I227*H227,2)</f>
        <v>0</v>
      </c>
      <c r="BL227" s="14" t="s">
        <v>132</v>
      </c>
      <c r="BM227" s="218" t="s">
        <v>338</v>
      </c>
    </row>
    <row r="228" s="2" customFormat="1">
      <c r="A228" s="35"/>
      <c r="B228" s="36"/>
      <c r="C228" s="37"/>
      <c r="D228" s="220" t="s">
        <v>134</v>
      </c>
      <c r="E228" s="37"/>
      <c r="F228" s="221" t="s">
        <v>337</v>
      </c>
      <c r="G228" s="37"/>
      <c r="H228" s="37"/>
      <c r="I228" s="222"/>
      <c r="J228" s="37"/>
      <c r="K228" s="37"/>
      <c r="L228" s="41"/>
      <c r="M228" s="223"/>
      <c r="N228" s="224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134</v>
      </c>
      <c r="AU228" s="14" t="s">
        <v>22</v>
      </c>
    </row>
    <row r="229" s="2" customFormat="1" ht="24.15" customHeight="1">
      <c r="A229" s="35"/>
      <c r="B229" s="36"/>
      <c r="C229" s="207" t="s">
        <v>339</v>
      </c>
      <c r="D229" s="207" t="s">
        <v>127</v>
      </c>
      <c r="E229" s="208" t="s">
        <v>340</v>
      </c>
      <c r="F229" s="209" t="s">
        <v>341</v>
      </c>
      <c r="G229" s="210" t="s">
        <v>130</v>
      </c>
      <c r="H229" s="211">
        <v>8</v>
      </c>
      <c r="I229" s="212"/>
      <c r="J229" s="213">
        <f>ROUND(I229*H229,2)</f>
        <v>0</v>
      </c>
      <c r="K229" s="209" t="s">
        <v>131</v>
      </c>
      <c r="L229" s="41"/>
      <c r="M229" s="214" t="s">
        <v>1</v>
      </c>
      <c r="N229" s="215" t="s">
        <v>46</v>
      </c>
      <c r="O229" s="88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8" t="s">
        <v>132</v>
      </c>
      <c r="AT229" s="218" t="s">
        <v>127</v>
      </c>
      <c r="AU229" s="218" t="s">
        <v>22</v>
      </c>
      <c r="AY229" s="14" t="s">
        <v>126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4" t="s">
        <v>22</v>
      </c>
      <c r="BK229" s="219">
        <f>ROUND(I229*H229,2)</f>
        <v>0</v>
      </c>
      <c r="BL229" s="14" t="s">
        <v>132</v>
      </c>
      <c r="BM229" s="218" t="s">
        <v>342</v>
      </c>
    </row>
    <row r="230" s="2" customFormat="1">
      <c r="A230" s="35"/>
      <c r="B230" s="36"/>
      <c r="C230" s="37"/>
      <c r="D230" s="220" t="s">
        <v>134</v>
      </c>
      <c r="E230" s="37"/>
      <c r="F230" s="221" t="s">
        <v>341</v>
      </c>
      <c r="G230" s="37"/>
      <c r="H230" s="37"/>
      <c r="I230" s="222"/>
      <c r="J230" s="37"/>
      <c r="K230" s="37"/>
      <c r="L230" s="41"/>
      <c r="M230" s="223"/>
      <c r="N230" s="224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134</v>
      </c>
      <c r="AU230" s="14" t="s">
        <v>22</v>
      </c>
    </row>
    <row r="231" s="2" customFormat="1" ht="24.15" customHeight="1">
      <c r="A231" s="35"/>
      <c r="B231" s="36"/>
      <c r="C231" s="225" t="s">
        <v>343</v>
      </c>
      <c r="D231" s="225" t="s">
        <v>135</v>
      </c>
      <c r="E231" s="226" t="s">
        <v>344</v>
      </c>
      <c r="F231" s="227" t="s">
        <v>345</v>
      </c>
      <c r="G231" s="228" t="s">
        <v>130</v>
      </c>
      <c r="H231" s="229">
        <v>8</v>
      </c>
      <c r="I231" s="230"/>
      <c r="J231" s="231">
        <f>ROUND(I231*H231,2)</f>
        <v>0</v>
      </c>
      <c r="K231" s="227" t="s">
        <v>131</v>
      </c>
      <c r="L231" s="232"/>
      <c r="M231" s="233" t="s">
        <v>1</v>
      </c>
      <c r="N231" s="234" t="s">
        <v>46</v>
      </c>
      <c r="O231" s="88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8" t="s">
        <v>138</v>
      </c>
      <c r="AT231" s="218" t="s">
        <v>135</v>
      </c>
      <c r="AU231" s="218" t="s">
        <v>22</v>
      </c>
      <c r="AY231" s="14" t="s">
        <v>126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4" t="s">
        <v>22</v>
      </c>
      <c r="BK231" s="219">
        <f>ROUND(I231*H231,2)</f>
        <v>0</v>
      </c>
      <c r="BL231" s="14" t="s">
        <v>132</v>
      </c>
      <c r="BM231" s="218" t="s">
        <v>346</v>
      </c>
    </row>
    <row r="232" s="2" customFormat="1">
      <c r="A232" s="35"/>
      <c r="B232" s="36"/>
      <c r="C232" s="37"/>
      <c r="D232" s="220" t="s">
        <v>134</v>
      </c>
      <c r="E232" s="37"/>
      <c r="F232" s="221" t="s">
        <v>345</v>
      </c>
      <c r="G232" s="37"/>
      <c r="H232" s="37"/>
      <c r="I232" s="222"/>
      <c r="J232" s="37"/>
      <c r="K232" s="37"/>
      <c r="L232" s="41"/>
      <c r="M232" s="223"/>
      <c r="N232" s="224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134</v>
      </c>
      <c r="AU232" s="14" t="s">
        <v>22</v>
      </c>
    </row>
    <row r="233" s="2" customFormat="1" ht="24.15" customHeight="1">
      <c r="A233" s="35"/>
      <c r="B233" s="36"/>
      <c r="C233" s="207" t="s">
        <v>347</v>
      </c>
      <c r="D233" s="207" t="s">
        <v>127</v>
      </c>
      <c r="E233" s="208" t="s">
        <v>348</v>
      </c>
      <c r="F233" s="209" t="s">
        <v>349</v>
      </c>
      <c r="G233" s="210" t="s">
        <v>130</v>
      </c>
      <c r="H233" s="211">
        <v>7</v>
      </c>
      <c r="I233" s="212"/>
      <c r="J233" s="213">
        <f>ROUND(I233*H233,2)</f>
        <v>0</v>
      </c>
      <c r="K233" s="209" t="s">
        <v>131</v>
      </c>
      <c r="L233" s="41"/>
      <c r="M233" s="214" t="s">
        <v>1</v>
      </c>
      <c r="N233" s="215" t="s">
        <v>46</v>
      </c>
      <c r="O233" s="88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8" t="s">
        <v>132</v>
      </c>
      <c r="AT233" s="218" t="s">
        <v>127</v>
      </c>
      <c r="AU233" s="218" t="s">
        <v>22</v>
      </c>
      <c r="AY233" s="14" t="s">
        <v>126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4" t="s">
        <v>22</v>
      </c>
      <c r="BK233" s="219">
        <f>ROUND(I233*H233,2)</f>
        <v>0</v>
      </c>
      <c r="BL233" s="14" t="s">
        <v>132</v>
      </c>
      <c r="BM233" s="218" t="s">
        <v>350</v>
      </c>
    </row>
    <row r="234" s="2" customFormat="1">
      <c r="A234" s="35"/>
      <c r="B234" s="36"/>
      <c r="C234" s="37"/>
      <c r="D234" s="220" t="s">
        <v>134</v>
      </c>
      <c r="E234" s="37"/>
      <c r="F234" s="221" t="s">
        <v>349</v>
      </c>
      <c r="G234" s="37"/>
      <c r="H234" s="37"/>
      <c r="I234" s="222"/>
      <c r="J234" s="37"/>
      <c r="K234" s="37"/>
      <c r="L234" s="41"/>
      <c r="M234" s="223"/>
      <c r="N234" s="224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134</v>
      </c>
      <c r="AU234" s="14" t="s">
        <v>22</v>
      </c>
    </row>
    <row r="235" s="2" customFormat="1" ht="24.15" customHeight="1">
      <c r="A235" s="35"/>
      <c r="B235" s="36"/>
      <c r="C235" s="225" t="s">
        <v>351</v>
      </c>
      <c r="D235" s="225" t="s">
        <v>135</v>
      </c>
      <c r="E235" s="226" t="s">
        <v>352</v>
      </c>
      <c r="F235" s="227" t="s">
        <v>353</v>
      </c>
      <c r="G235" s="228" t="s">
        <v>130</v>
      </c>
      <c r="H235" s="229">
        <v>7</v>
      </c>
      <c r="I235" s="230"/>
      <c r="J235" s="231">
        <f>ROUND(I235*H235,2)</f>
        <v>0</v>
      </c>
      <c r="K235" s="227" t="s">
        <v>131</v>
      </c>
      <c r="L235" s="232"/>
      <c r="M235" s="233" t="s">
        <v>1</v>
      </c>
      <c r="N235" s="234" t="s">
        <v>46</v>
      </c>
      <c r="O235" s="88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8" t="s">
        <v>138</v>
      </c>
      <c r="AT235" s="218" t="s">
        <v>135</v>
      </c>
      <c r="AU235" s="218" t="s">
        <v>22</v>
      </c>
      <c r="AY235" s="14" t="s">
        <v>126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4" t="s">
        <v>22</v>
      </c>
      <c r="BK235" s="219">
        <f>ROUND(I235*H235,2)</f>
        <v>0</v>
      </c>
      <c r="BL235" s="14" t="s">
        <v>132</v>
      </c>
      <c r="BM235" s="218" t="s">
        <v>354</v>
      </c>
    </row>
    <row r="236" s="2" customFormat="1">
      <c r="A236" s="35"/>
      <c r="B236" s="36"/>
      <c r="C236" s="37"/>
      <c r="D236" s="220" t="s">
        <v>134</v>
      </c>
      <c r="E236" s="37"/>
      <c r="F236" s="221" t="s">
        <v>353</v>
      </c>
      <c r="G236" s="37"/>
      <c r="H236" s="37"/>
      <c r="I236" s="222"/>
      <c r="J236" s="37"/>
      <c r="K236" s="37"/>
      <c r="L236" s="41"/>
      <c r="M236" s="223"/>
      <c r="N236" s="224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134</v>
      </c>
      <c r="AU236" s="14" t="s">
        <v>22</v>
      </c>
    </row>
    <row r="237" s="2" customFormat="1" ht="24.15" customHeight="1">
      <c r="A237" s="35"/>
      <c r="B237" s="36"/>
      <c r="C237" s="207" t="s">
        <v>355</v>
      </c>
      <c r="D237" s="207" t="s">
        <v>127</v>
      </c>
      <c r="E237" s="208" t="s">
        <v>356</v>
      </c>
      <c r="F237" s="209" t="s">
        <v>357</v>
      </c>
      <c r="G237" s="210" t="s">
        <v>130</v>
      </c>
      <c r="H237" s="211">
        <v>6</v>
      </c>
      <c r="I237" s="212"/>
      <c r="J237" s="213">
        <f>ROUND(I237*H237,2)</f>
        <v>0</v>
      </c>
      <c r="K237" s="209" t="s">
        <v>131</v>
      </c>
      <c r="L237" s="41"/>
      <c r="M237" s="214" t="s">
        <v>1</v>
      </c>
      <c r="N237" s="215" t="s">
        <v>46</v>
      </c>
      <c r="O237" s="88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8" t="s">
        <v>132</v>
      </c>
      <c r="AT237" s="218" t="s">
        <v>127</v>
      </c>
      <c r="AU237" s="218" t="s">
        <v>22</v>
      </c>
      <c r="AY237" s="14" t="s">
        <v>126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4" t="s">
        <v>22</v>
      </c>
      <c r="BK237" s="219">
        <f>ROUND(I237*H237,2)</f>
        <v>0</v>
      </c>
      <c r="BL237" s="14" t="s">
        <v>132</v>
      </c>
      <c r="BM237" s="218" t="s">
        <v>358</v>
      </c>
    </row>
    <row r="238" s="2" customFormat="1">
      <c r="A238" s="35"/>
      <c r="B238" s="36"/>
      <c r="C238" s="37"/>
      <c r="D238" s="220" t="s">
        <v>134</v>
      </c>
      <c r="E238" s="37"/>
      <c r="F238" s="221" t="s">
        <v>357</v>
      </c>
      <c r="G238" s="37"/>
      <c r="H238" s="37"/>
      <c r="I238" s="222"/>
      <c r="J238" s="37"/>
      <c r="K238" s="37"/>
      <c r="L238" s="41"/>
      <c r="M238" s="223"/>
      <c r="N238" s="224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134</v>
      </c>
      <c r="AU238" s="14" t="s">
        <v>22</v>
      </c>
    </row>
    <row r="239" s="2" customFormat="1" ht="24.15" customHeight="1">
      <c r="A239" s="35"/>
      <c r="B239" s="36"/>
      <c r="C239" s="225" t="s">
        <v>359</v>
      </c>
      <c r="D239" s="225" t="s">
        <v>135</v>
      </c>
      <c r="E239" s="226" t="s">
        <v>360</v>
      </c>
      <c r="F239" s="227" t="s">
        <v>361</v>
      </c>
      <c r="G239" s="228" t="s">
        <v>130</v>
      </c>
      <c r="H239" s="229">
        <v>6</v>
      </c>
      <c r="I239" s="230"/>
      <c r="J239" s="231">
        <f>ROUND(I239*H239,2)</f>
        <v>0</v>
      </c>
      <c r="K239" s="227" t="s">
        <v>131</v>
      </c>
      <c r="L239" s="232"/>
      <c r="M239" s="233" t="s">
        <v>1</v>
      </c>
      <c r="N239" s="234" t="s">
        <v>46</v>
      </c>
      <c r="O239" s="88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8" t="s">
        <v>138</v>
      </c>
      <c r="AT239" s="218" t="s">
        <v>135</v>
      </c>
      <c r="AU239" s="218" t="s">
        <v>22</v>
      </c>
      <c r="AY239" s="14" t="s">
        <v>126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4" t="s">
        <v>22</v>
      </c>
      <c r="BK239" s="219">
        <f>ROUND(I239*H239,2)</f>
        <v>0</v>
      </c>
      <c r="BL239" s="14" t="s">
        <v>132</v>
      </c>
      <c r="BM239" s="218" t="s">
        <v>362</v>
      </c>
    </row>
    <row r="240" s="2" customFormat="1">
      <c r="A240" s="35"/>
      <c r="B240" s="36"/>
      <c r="C240" s="37"/>
      <c r="D240" s="220" t="s">
        <v>134</v>
      </c>
      <c r="E240" s="37"/>
      <c r="F240" s="221" t="s">
        <v>361</v>
      </c>
      <c r="G240" s="37"/>
      <c r="H240" s="37"/>
      <c r="I240" s="222"/>
      <c r="J240" s="37"/>
      <c r="K240" s="37"/>
      <c r="L240" s="41"/>
      <c r="M240" s="223"/>
      <c r="N240" s="224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134</v>
      </c>
      <c r="AU240" s="14" t="s">
        <v>22</v>
      </c>
    </row>
    <row r="241" s="2" customFormat="1" ht="24.15" customHeight="1">
      <c r="A241" s="35"/>
      <c r="B241" s="36"/>
      <c r="C241" s="207" t="s">
        <v>363</v>
      </c>
      <c r="D241" s="207" t="s">
        <v>127</v>
      </c>
      <c r="E241" s="208" t="s">
        <v>364</v>
      </c>
      <c r="F241" s="209" t="s">
        <v>365</v>
      </c>
      <c r="G241" s="210" t="s">
        <v>130</v>
      </c>
      <c r="H241" s="211">
        <v>30</v>
      </c>
      <c r="I241" s="212"/>
      <c r="J241" s="213">
        <f>ROUND(I241*H241,2)</f>
        <v>0</v>
      </c>
      <c r="K241" s="209" t="s">
        <v>131</v>
      </c>
      <c r="L241" s="41"/>
      <c r="M241" s="214" t="s">
        <v>1</v>
      </c>
      <c r="N241" s="215" t="s">
        <v>46</v>
      </c>
      <c r="O241" s="88"/>
      <c r="P241" s="216">
        <f>O241*H241</f>
        <v>0</v>
      </c>
      <c r="Q241" s="216">
        <v>0</v>
      </c>
      <c r="R241" s="216">
        <f>Q241*H241</f>
        <v>0</v>
      </c>
      <c r="S241" s="216">
        <v>0</v>
      </c>
      <c r="T241" s="21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8" t="s">
        <v>132</v>
      </c>
      <c r="AT241" s="218" t="s">
        <v>127</v>
      </c>
      <c r="AU241" s="218" t="s">
        <v>22</v>
      </c>
      <c r="AY241" s="14" t="s">
        <v>126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4" t="s">
        <v>22</v>
      </c>
      <c r="BK241" s="219">
        <f>ROUND(I241*H241,2)</f>
        <v>0</v>
      </c>
      <c r="BL241" s="14" t="s">
        <v>132</v>
      </c>
      <c r="BM241" s="218" t="s">
        <v>366</v>
      </c>
    </row>
    <row r="242" s="2" customFormat="1">
      <c r="A242" s="35"/>
      <c r="B242" s="36"/>
      <c r="C242" s="37"/>
      <c r="D242" s="220" t="s">
        <v>134</v>
      </c>
      <c r="E242" s="37"/>
      <c r="F242" s="221" t="s">
        <v>365</v>
      </c>
      <c r="G242" s="37"/>
      <c r="H242" s="37"/>
      <c r="I242" s="222"/>
      <c r="J242" s="37"/>
      <c r="K242" s="37"/>
      <c r="L242" s="41"/>
      <c r="M242" s="223"/>
      <c r="N242" s="224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134</v>
      </c>
      <c r="AU242" s="14" t="s">
        <v>22</v>
      </c>
    </row>
    <row r="243" s="2" customFormat="1" ht="24.15" customHeight="1">
      <c r="A243" s="35"/>
      <c r="B243" s="36"/>
      <c r="C243" s="225" t="s">
        <v>367</v>
      </c>
      <c r="D243" s="225" t="s">
        <v>135</v>
      </c>
      <c r="E243" s="226" t="s">
        <v>368</v>
      </c>
      <c r="F243" s="227" t="s">
        <v>369</v>
      </c>
      <c r="G243" s="228" t="s">
        <v>130</v>
      </c>
      <c r="H243" s="229">
        <v>30</v>
      </c>
      <c r="I243" s="230"/>
      <c r="J243" s="231">
        <f>ROUND(I243*H243,2)</f>
        <v>0</v>
      </c>
      <c r="K243" s="227" t="s">
        <v>131</v>
      </c>
      <c r="L243" s="232"/>
      <c r="M243" s="233" t="s">
        <v>1</v>
      </c>
      <c r="N243" s="234" t="s">
        <v>46</v>
      </c>
      <c r="O243" s="88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8" t="s">
        <v>138</v>
      </c>
      <c r="AT243" s="218" t="s">
        <v>135</v>
      </c>
      <c r="AU243" s="218" t="s">
        <v>22</v>
      </c>
      <c r="AY243" s="14" t="s">
        <v>126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4" t="s">
        <v>22</v>
      </c>
      <c r="BK243" s="219">
        <f>ROUND(I243*H243,2)</f>
        <v>0</v>
      </c>
      <c r="BL243" s="14" t="s">
        <v>132</v>
      </c>
      <c r="BM243" s="218" t="s">
        <v>370</v>
      </c>
    </row>
    <row r="244" s="2" customFormat="1">
      <c r="A244" s="35"/>
      <c r="B244" s="36"/>
      <c r="C244" s="37"/>
      <c r="D244" s="220" t="s">
        <v>134</v>
      </c>
      <c r="E244" s="37"/>
      <c r="F244" s="221" t="s">
        <v>369</v>
      </c>
      <c r="G244" s="37"/>
      <c r="H244" s="37"/>
      <c r="I244" s="222"/>
      <c r="J244" s="37"/>
      <c r="K244" s="37"/>
      <c r="L244" s="41"/>
      <c r="M244" s="223"/>
      <c r="N244" s="224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134</v>
      </c>
      <c r="AU244" s="14" t="s">
        <v>22</v>
      </c>
    </row>
    <row r="245" s="2" customFormat="1" ht="24.15" customHeight="1">
      <c r="A245" s="35"/>
      <c r="B245" s="36"/>
      <c r="C245" s="207" t="s">
        <v>371</v>
      </c>
      <c r="D245" s="207" t="s">
        <v>127</v>
      </c>
      <c r="E245" s="208" t="s">
        <v>372</v>
      </c>
      <c r="F245" s="209" t="s">
        <v>373</v>
      </c>
      <c r="G245" s="210" t="s">
        <v>130</v>
      </c>
      <c r="H245" s="211">
        <v>15</v>
      </c>
      <c r="I245" s="212"/>
      <c r="J245" s="213">
        <f>ROUND(I245*H245,2)</f>
        <v>0</v>
      </c>
      <c r="K245" s="209" t="s">
        <v>131</v>
      </c>
      <c r="L245" s="41"/>
      <c r="M245" s="214" t="s">
        <v>1</v>
      </c>
      <c r="N245" s="215" t="s">
        <v>46</v>
      </c>
      <c r="O245" s="88"/>
      <c r="P245" s="216">
        <f>O245*H245</f>
        <v>0</v>
      </c>
      <c r="Q245" s="216">
        <v>0</v>
      </c>
      <c r="R245" s="216">
        <f>Q245*H245</f>
        <v>0</v>
      </c>
      <c r="S245" s="216">
        <v>0</v>
      </c>
      <c r="T245" s="21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8" t="s">
        <v>132</v>
      </c>
      <c r="AT245" s="218" t="s">
        <v>127</v>
      </c>
      <c r="AU245" s="218" t="s">
        <v>22</v>
      </c>
      <c r="AY245" s="14" t="s">
        <v>126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4" t="s">
        <v>22</v>
      </c>
      <c r="BK245" s="219">
        <f>ROUND(I245*H245,2)</f>
        <v>0</v>
      </c>
      <c r="BL245" s="14" t="s">
        <v>132</v>
      </c>
      <c r="BM245" s="218" t="s">
        <v>374</v>
      </c>
    </row>
    <row r="246" s="2" customFormat="1">
      <c r="A246" s="35"/>
      <c r="B246" s="36"/>
      <c r="C246" s="37"/>
      <c r="D246" s="220" t="s">
        <v>134</v>
      </c>
      <c r="E246" s="37"/>
      <c r="F246" s="221" t="s">
        <v>373</v>
      </c>
      <c r="G246" s="37"/>
      <c r="H246" s="37"/>
      <c r="I246" s="222"/>
      <c r="J246" s="37"/>
      <c r="K246" s="37"/>
      <c r="L246" s="41"/>
      <c r="M246" s="223"/>
      <c r="N246" s="224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134</v>
      </c>
      <c r="AU246" s="14" t="s">
        <v>22</v>
      </c>
    </row>
    <row r="247" s="2" customFormat="1" ht="24.15" customHeight="1">
      <c r="A247" s="35"/>
      <c r="B247" s="36"/>
      <c r="C247" s="225" t="s">
        <v>375</v>
      </c>
      <c r="D247" s="225" t="s">
        <v>135</v>
      </c>
      <c r="E247" s="226" t="s">
        <v>376</v>
      </c>
      <c r="F247" s="227" t="s">
        <v>377</v>
      </c>
      <c r="G247" s="228" t="s">
        <v>130</v>
      </c>
      <c r="H247" s="229">
        <v>15</v>
      </c>
      <c r="I247" s="230"/>
      <c r="J247" s="231">
        <f>ROUND(I247*H247,2)</f>
        <v>0</v>
      </c>
      <c r="K247" s="227" t="s">
        <v>131</v>
      </c>
      <c r="L247" s="232"/>
      <c r="M247" s="233" t="s">
        <v>1</v>
      </c>
      <c r="N247" s="234" t="s">
        <v>46</v>
      </c>
      <c r="O247" s="88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8" t="s">
        <v>138</v>
      </c>
      <c r="AT247" s="218" t="s">
        <v>135</v>
      </c>
      <c r="AU247" s="218" t="s">
        <v>22</v>
      </c>
      <c r="AY247" s="14" t="s">
        <v>126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4" t="s">
        <v>22</v>
      </c>
      <c r="BK247" s="219">
        <f>ROUND(I247*H247,2)</f>
        <v>0</v>
      </c>
      <c r="BL247" s="14" t="s">
        <v>132</v>
      </c>
      <c r="BM247" s="218" t="s">
        <v>378</v>
      </c>
    </row>
    <row r="248" s="2" customFormat="1">
      <c r="A248" s="35"/>
      <c r="B248" s="36"/>
      <c r="C248" s="37"/>
      <c r="D248" s="220" t="s">
        <v>134</v>
      </c>
      <c r="E248" s="37"/>
      <c r="F248" s="221" t="s">
        <v>377</v>
      </c>
      <c r="G248" s="37"/>
      <c r="H248" s="37"/>
      <c r="I248" s="222"/>
      <c r="J248" s="37"/>
      <c r="K248" s="37"/>
      <c r="L248" s="41"/>
      <c r="M248" s="223"/>
      <c r="N248" s="224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134</v>
      </c>
      <c r="AU248" s="14" t="s">
        <v>22</v>
      </c>
    </row>
    <row r="249" s="2" customFormat="1" ht="24.15" customHeight="1">
      <c r="A249" s="35"/>
      <c r="B249" s="36"/>
      <c r="C249" s="207" t="s">
        <v>379</v>
      </c>
      <c r="D249" s="207" t="s">
        <v>127</v>
      </c>
      <c r="E249" s="208" t="s">
        <v>380</v>
      </c>
      <c r="F249" s="209" t="s">
        <v>381</v>
      </c>
      <c r="G249" s="210" t="s">
        <v>130</v>
      </c>
      <c r="H249" s="211">
        <v>6</v>
      </c>
      <c r="I249" s="212"/>
      <c r="J249" s="213">
        <f>ROUND(I249*H249,2)</f>
        <v>0</v>
      </c>
      <c r="K249" s="209" t="s">
        <v>131</v>
      </c>
      <c r="L249" s="41"/>
      <c r="M249" s="214" t="s">
        <v>1</v>
      </c>
      <c r="N249" s="215" t="s">
        <v>46</v>
      </c>
      <c r="O249" s="88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8" t="s">
        <v>132</v>
      </c>
      <c r="AT249" s="218" t="s">
        <v>127</v>
      </c>
      <c r="AU249" s="218" t="s">
        <v>22</v>
      </c>
      <c r="AY249" s="14" t="s">
        <v>126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4" t="s">
        <v>22</v>
      </c>
      <c r="BK249" s="219">
        <f>ROUND(I249*H249,2)</f>
        <v>0</v>
      </c>
      <c r="BL249" s="14" t="s">
        <v>132</v>
      </c>
      <c r="BM249" s="218" t="s">
        <v>382</v>
      </c>
    </row>
    <row r="250" s="2" customFormat="1">
      <c r="A250" s="35"/>
      <c r="B250" s="36"/>
      <c r="C250" s="37"/>
      <c r="D250" s="220" t="s">
        <v>134</v>
      </c>
      <c r="E250" s="37"/>
      <c r="F250" s="221" t="s">
        <v>381</v>
      </c>
      <c r="G250" s="37"/>
      <c r="H250" s="37"/>
      <c r="I250" s="222"/>
      <c r="J250" s="37"/>
      <c r="K250" s="37"/>
      <c r="L250" s="41"/>
      <c r="M250" s="223"/>
      <c r="N250" s="224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134</v>
      </c>
      <c r="AU250" s="14" t="s">
        <v>22</v>
      </c>
    </row>
    <row r="251" s="2" customFormat="1" ht="24.15" customHeight="1">
      <c r="A251" s="35"/>
      <c r="B251" s="36"/>
      <c r="C251" s="225" t="s">
        <v>383</v>
      </c>
      <c r="D251" s="225" t="s">
        <v>135</v>
      </c>
      <c r="E251" s="226" t="s">
        <v>384</v>
      </c>
      <c r="F251" s="227" t="s">
        <v>385</v>
      </c>
      <c r="G251" s="228" t="s">
        <v>130</v>
      </c>
      <c r="H251" s="229">
        <v>6</v>
      </c>
      <c r="I251" s="230"/>
      <c r="J251" s="231">
        <f>ROUND(I251*H251,2)</f>
        <v>0</v>
      </c>
      <c r="K251" s="227" t="s">
        <v>131</v>
      </c>
      <c r="L251" s="232"/>
      <c r="M251" s="233" t="s">
        <v>1</v>
      </c>
      <c r="N251" s="234" t="s">
        <v>46</v>
      </c>
      <c r="O251" s="88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8" t="s">
        <v>138</v>
      </c>
      <c r="AT251" s="218" t="s">
        <v>135</v>
      </c>
      <c r="AU251" s="218" t="s">
        <v>22</v>
      </c>
      <c r="AY251" s="14" t="s">
        <v>126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4" t="s">
        <v>22</v>
      </c>
      <c r="BK251" s="219">
        <f>ROUND(I251*H251,2)</f>
        <v>0</v>
      </c>
      <c r="BL251" s="14" t="s">
        <v>132</v>
      </c>
      <c r="BM251" s="218" t="s">
        <v>386</v>
      </c>
    </row>
    <row r="252" s="2" customFormat="1">
      <c r="A252" s="35"/>
      <c r="B252" s="36"/>
      <c r="C252" s="37"/>
      <c r="D252" s="220" t="s">
        <v>134</v>
      </c>
      <c r="E252" s="37"/>
      <c r="F252" s="221" t="s">
        <v>385</v>
      </c>
      <c r="G252" s="37"/>
      <c r="H252" s="37"/>
      <c r="I252" s="222"/>
      <c r="J252" s="37"/>
      <c r="K252" s="37"/>
      <c r="L252" s="41"/>
      <c r="M252" s="223"/>
      <c r="N252" s="224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134</v>
      </c>
      <c r="AU252" s="14" t="s">
        <v>22</v>
      </c>
    </row>
    <row r="253" s="2" customFormat="1" ht="24.15" customHeight="1">
      <c r="A253" s="35"/>
      <c r="B253" s="36"/>
      <c r="C253" s="207" t="s">
        <v>132</v>
      </c>
      <c r="D253" s="207" t="s">
        <v>127</v>
      </c>
      <c r="E253" s="208" t="s">
        <v>387</v>
      </c>
      <c r="F253" s="209" t="s">
        <v>388</v>
      </c>
      <c r="G253" s="210" t="s">
        <v>130</v>
      </c>
      <c r="H253" s="211">
        <v>15</v>
      </c>
      <c r="I253" s="212"/>
      <c r="J253" s="213">
        <f>ROUND(I253*H253,2)</f>
        <v>0</v>
      </c>
      <c r="K253" s="209" t="s">
        <v>131</v>
      </c>
      <c r="L253" s="41"/>
      <c r="M253" s="214" t="s">
        <v>1</v>
      </c>
      <c r="N253" s="215" t="s">
        <v>46</v>
      </c>
      <c r="O253" s="88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8" t="s">
        <v>132</v>
      </c>
      <c r="AT253" s="218" t="s">
        <v>127</v>
      </c>
      <c r="AU253" s="218" t="s">
        <v>22</v>
      </c>
      <c r="AY253" s="14" t="s">
        <v>126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4" t="s">
        <v>22</v>
      </c>
      <c r="BK253" s="219">
        <f>ROUND(I253*H253,2)</f>
        <v>0</v>
      </c>
      <c r="BL253" s="14" t="s">
        <v>132</v>
      </c>
      <c r="BM253" s="218" t="s">
        <v>389</v>
      </c>
    </row>
    <row r="254" s="2" customFormat="1">
      <c r="A254" s="35"/>
      <c r="B254" s="36"/>
      <c r="C254" s="37"/>
      <c r="D254" s="220" t="s">
        <v>134</v>
      </c>
      <c r="E254" s="37"/>
      <c r="F254" s="221" t="s">
        <v>388</v>
      </c>
      <c r="G254" s="37"/>
      <c r="H254" s="37"/>
      <c r="I254" s="222"/>
      <c r="J254" s="37"/>
      <c r="K254" s="37"/>
      <c r="L254" s="41"/>
      <c r="M254" s="223"/>
      <c r="N254" s="224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134</v>
      </c>
      <c r="AU254" s="14" t="s">
        <v>22</v>
      </c>
    </row>
    <row r="255" s="2" customFormat="1" ht="24.15" customHeight="1">
      <c r="A255" s="35"/>
      <c r="B255" s="36"/>
      <c r="C255" s="225" t="s">
        <v>390</v>
      </c>
      <c r="D255" s="225" t="s">
        <v>135</v>
      </c>
      <c r="E255" s="226" t="s">
        <v>391</v>
      </c>
      <c r="F255" s="227" t="s">
        <v>392</v>
      </c>
      <c r="G255" s="228" t="s">
        <v>130</v>
      </c>
      <c r="H255" s="229">
        <v>15</v>
      </c>
      <c r="I255" s="230"/>
      <c r="J255" s="231">
        <f>ROUND(I255*H255,2)</f>
        <v>0</v>
      </c>
      <c r="K255" s="227" t="s">
        <v>131</v>
      </c>
      <c r="L255" s="232"/>
      <c r="M255" s="233" t="s">
        <v>1</v>
      </c>
      <c r="N255" s="234" t="s">
        <v>46</v>
      </c>
      <c r="O255" s="88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8" t="s">
        <v>138</v>
      </c>
      <c r="AT255" s="218" t="s">
        <v>135</v>
      </c>
      <c r="AU255" s="218" t="s">
        <v>22</v>
      </c>
      <c r="AY255" s="14" t="s">
        <v>126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4" t="s">
        <v>22</v>
      </c>
      <c r="BK255" s="219">
        <f>ROUND(I255*H255,2)</f>
        <v>0</v>
      </c>
      <c r="BL255" s="14" t="s">
        <v>132</v>
      </c>
      <c r="BM255" s="218" t="s">
        <v>393</v>
      </c>
    </row>
    <row r="256" s="2" customFormat="1">
      <c r="A256" s="35"/>
      <c r="B256" s="36"/>
      <c r="C256" s="37"/>
      <c r="D256" s="220" t="s">
        <v>134</v>
      </c>
      <c r="E256" s="37"/>
      <c r="F256" s="221" t="s">
        <v>392</v>
      </c>
      <c r="G256" s="37"/>
      <c r="H256" s="37"/>
      <c r="I256" s="222"/>
      <c r="J256" s="37"/>
      <c r="K256" s="37"/>
      <c r="L256" s="41"/>
      <c r="M256" s="223"/>
      <c r="N256" s="224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134</v>
      </c>
      <c r="AU256" s="14" t="s">
        <v>22</v>
      </c>
    </row>
    <row r="257" s="2" customFormat="1" ht="24.15" customHeight="1">
      <c r="A257" s="35"/>
      <c r="B257" s="36"/>
      <c r="C257" s="207" t="s">
        <v>394</v>
      </c>
      <c r="D257" s="207" t="s">
        <v>127</v>
      </c>
      <c r="E257" s="208" t="s">
        <v>395</v>
      </c>
      <c r="F257" s="209" t="s">
        <v>396</v>
      </c>
      <c r="G257" s="210" t="s">
        <v>130</v>
      </c>
      <c r="H257" s="211">
        <v>1</v>
      </c>
      <c r="I257" s="212"/>
      <c r="J257" s="213">
        <f>ROUND(I257*H257,2)</f>
        <v>0</v>
      </c>
      <c r="K257" s="209" t="s">
        <v>131</v>
      </c>
      <c r="L257" s="41"/>
      <c r="M257" s="214" t="s">
        <v>1</v>
      </c>
      <c r="N257" s="215" t="s">
        <v>46</v>
      </c>
      <c r="O257" s="88"/>
      <c r="P257" s="216">
        <f>O257*H257</f>
        <v>0</v>
      </c>
      <c r="Q257" s="216">
        <v>0</v>
      </c>
      <c r="R257" s="216">
        <f>Q257*H257</f>
        <v>0</v>
      </c>
      <c r="S257" s="216">
        <v>0</v>
      </c>
      <c r="T257" s="21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8" t="s">
        <v>132</v>
      </c>
      <c r="AT257" s="218" t="s">
        <v>127</v>
      </c>
      <c r="AU257" s="218" t="s">
        <v>22</v>
      </c>
      <c r="AY257" s="14" t="s">
        <v>126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14" t="s">
        <v>22</v>
      </c>
      <c r="BK257" s="219">
        <f>ROUND(I257*H257,2)</f>
        <v>0</v>
      </c>
      <c r="BL257" s="14" t="s">
        <v>132</v>
      </c>
      <c r="BM257" s="218" t="s">
        <v>397</v>
      </c>
    </row>
    <row r="258" s="2" customFormat="1">
      <c r="A258" s="35"/>
      <c r="B258" s="36"/>
      <c r="C258" s="37"/>
      <c r="D258" s="220" t="s">
        <v>134</v>
      </c>
      <c r="E258" s="37"/>
      <c r="F258" s="221" t="s">
        <v>396</v>
      </c>
      <c r="G258" s="37"/>
      <c r="H258" s="37"/>
      <c r="I258" s="222"/>
      <c r="J258" s="37"/>
      <c r="K258" s="37"/>
      <c r="L258" s="41"/>
      <c r="M258" s="223"/>
      <c r="N258" s="224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134</v>
      </c>
      <c r="AU258" s="14" t="s">
        <v>22</v>
      </c>
    </row>
    <row r="259" s="2" customFormat="1" ht="24.15" customHeight="1">
      <c r="A259" s="35"/>
      <c r="B259" s="36"/>
      <c r="C259" s="207" t="s">
        <v>398</v>
      </c>
      <c r="D259" s="207" t="s">
        <v>127</v>
      </c>
      <c r="E259" s="208" t="s">
        <v>399</v>
      </c>
      <c r="F259" s="209" t="s">
        <v>400</v>
      </c>
      <c r="G259" s="210" t="s">
        <v>175</v>
      </c>
      <c r="H259" s="211">
        <v>150</v>
      </c>
      <c r="I259" s="212"/>
      <c r="J259" s="213">
        <f>ROUND(I259*H259,2)</f>
        <v>0</v>
      </c>
      <c r="K259" s="209" t="s">
        <v>131</v>
      </c>
      <c r="L259" s="41"/>
      <c r="M259" s="214" t="s">
        <v>1</v>
      </c>
      <c r="N259" s="215" t="s">
        <v>46</v>
      </c>
      <c r="O259" s="88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8" t="s">
        <v>132</v>
      </c>
      <c r="AT259" s="218" t="s">
        <v>127</v>
      </c>
      <c r="AU259" s="218" t="s">
        <v>22</v>
      </c>
      <c r="AY259" s="14" t="s">
        <v>126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4" t="s">
        <v>22</v>
      </c>
      <c r="BK259" s="219">
        <f>ROUND(I259*H259,2)</f>
        <v>0</v>
      </c>
      <c r="BL259" s="14" t="s">
        <v>132</v>
      </c>
      <c r="BM259" s="218" t="s">
        <v>401</v>
      </c>
    </row>
    <row r="260" s="2" customFormat="1">
      <c r="A260" s="35"/>
      <c r="B260" s="36"/>
      <c r="C260" s="37"/>
      <c r="D260" s="220" t="s">
        <v>134</v>
      </c>
      <c r="E260" s="37"/>
      <c r="F260" s="221" t="s">
        <v>400</v>
      </c>
      <c r="G260" s="37"/>
      <c r="H260" s="37"/>
      <c r="I260" s="222"/>
      <c r="J260" s="37"/>
      <c r="K260" s="37"/>
      <c r="L260" s="41"/>
      <c r="M260" s="223"/>
      <c r="N260" s="224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134</v>
      </c>
      <c r="AU260" s="14" t="s">
        <v>22</v>
      </c>
    </row>
    <row r="261" s="11" customFormat="1" ht="25.92" customHeight="1">
      <c r="A261" s="11"/>
      <c r="B261" s="193"/>
      <c r="C261" s="194"/>
      <c r="D261" s="195" t="s">
        <v>80</v>
      </c>
      <c r="E261" s="196" t="s">
        <v>402</v>
      </c>
      <c r="F261" s="196" t="s">
        <v>403</v>
      </c>
      <c r="G261" s="194"/>
      <c r="H261" s="194"/>
      <c r="I261" s="197"/>
      <c r="J261" s="198">
        <f>BK261</f>
        <v>0</v>
      </c>
      <c r="K261" s="194"/>
      <c r="L261" s="199"/>
      <c r="M261" s="200"/>
      <c r="N261" s="201"/>
      <c r="O261" s="201"/>
      <c r="P261" s="202">
        <f>SUM(P262:P293)</f>
        <v>0</v>
      </c>
      <c r="Q261" s="201"/>
      <c r="R261" s="202">
        <f>SUM(R262:R293)</f>
        <v>0</v>
      </c>
      <c r="S261" s="201"/>
      <c r="T261" s="203">
        <f>SUM(T262:T293)</f>
        <v>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R261" s="204" t="s">
        <v>125</v>
      </c>
      <c r="AT261" s="205" t="s">
        <v>80</v>
      </c>
      <c r="AU261" s="205" t="s">
        <v>81</v>
      </c>
      <c r="AY261" s="204" t="s">
        <v>126</v>
      </c>
      <c r="BK261" s="206">
        <f>SUM(BK262:BK293)</f>
        <v>0</v>
      </c>
    </row>
    <row r="262" s="2" customFormat="1" ht="24.15" customHeight="1">
      <c r="A262" s="35"/>
      <c r="B262" s="36"/>
      <c r="C262" s="207" t="s">
        <v>404</v>
      </c>
      <c r="D262" s="207" t="s">
        <v>127</v>
      </c>
      <c r="E262" s="208" t="s">
        <v>405</v>
      </c>
      <c r="F262" s="209" t="s">
        <v>406</v>
      </c>
      <c r="G262" s="210" t="s">
        <v>142</v>
      </c>
      <c r="H262" s="211">
        <v>33.600000000000001</v>
      </c>
      <c r="I262" s="212"/>
      <c r="J262" s="213">
        <f>ROUND(I262*H262,2)</f>
        <v>0</v>
      </c>
      <c r="K262" s="209" t="s">
        <v>131</v>
      </c>
      <c r="L262" s="41"/>
      <c r="M262" s="214" t="s">
        <v>1</v>
      </c>
      <c r="N262" s="215" t="s">
        <v>46</v>
      </c>
      <c r="O262" s="88"/>
      <c r="P262" s="216">
        <f>O262*H262</f>
        <v>0</v>
      </c>
      <c r="Q262" s="216">
        <v>0</v>
      </c>
      <c r="R262" s="216">
        <f>Q262*H262</f>
        <v>0</v>
      </c>
      <c r="S262" s="216">
        <v>0</v>
      </c>
      <c r="T262" s="21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8" t="s">
        <v>132</v>
      </c>
      <c r="AT262" s="218" t="s">
        <v>127</v>
      </c>
      <c r="AU262" s="218" t="s">
        <v>22</v>
      </c>
      <c r="AY262" s="14" t="s">
        <v>126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4" t="s">
        <v>22</v>
      </c>
      <c r="BK262" s="219">
        <f>ROUND(I262*H262,2)</f>
        <v>0</v>
      </c>
      <c r="BL262" s="14" t="s">
        <v>132</v>
      </c>
      <c r="BM262" s="218" t="s">
        <v>407</v>
      </c>
    </row>
    <row r="263" s="2" customFormat="1">
      <c r="A263" s="35"/>
      <c r="B263" s="36"/>
      <c r="C263" s="37"/>
      <c r="D263" s="220" t="s">
        <v>134</v>
      </c>
      <c r="E263" s="37"/>
      <c r="F263" s="221" t="s">
        <v>406</v>
      </c>
      <c r="G263" s="37"/>
      <c r="H263" s="37"/>
      <c r="I263" s="222"/>
      <c r="J263" s="37"/>
      <c r="K263" s="37"/>
      <c r="L263" s="41"/>
      <c r="M263" s="223"/>
      <c r="N263" s="224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134</v>
      </c>
      <c r="AU263" s="14" t="s">
        <v>22</v>
      </c>
    </row>
    <row r="264" s="2" customFormat="1" ht="24.15" customHeight="1">
      <c r="A264" s="35"/>
      <c r="B264" s="36"/>
      <c r="C264" s="207" t="s">
        <v>408</v>
      </c>
      <c r="D264" s="207" t="s">
        <v>127</v>
      </c>
      <c r="E264" s="208" t="s">
        <v>409</v>
      </c>
      <c r="F264" s="209" t="s">
        <v>410</v>
      </c>
      <c r="G264" s="210" t="s">
        <v>130</v>
      </c>
      <c r="H264" s="211">
        <v>13</v>
      </c>
      <c r="I264" s="212"/>
      <c r="J264" s="213">
        <f>ROUND(I264*H264,2)</f>
        <v>0</v>
      </c>
      <c r="K264" s="209" t="s">
        <v>131</v>
      </c>
      <c r="L264" s="41"/>
      <c r="M264" s="214" t="s">
        <v>1</v>
      </c>
      <c r="N264" s="215" t="s">
        <v>46</v>
      </c>
      <c r="O264" s="88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8" t="s">
        <v>132</v>
      </c>
      <c r="AT264" s="218" t="s">
        <v>127</v>
      </c>
      <c r="AU264" s="218" t="s">
        <v>22</v>
      </c>
      <c r="AY264" s="14" t="s">
        <v>126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4" t="s">
        <v>22</v>
      </c>
      <c r="BK264" s="219">
        <f>ROUND(I264*H264,2)</f>
        <v>0</v>
      </c>
      <c r="BL264" s="14" t="s">
        <v>132</v>
      </c>
      <c r="BM264" s="218" t="s">
        <v>411</v>
      </c>
    </row>
    <row r="265" s="2" customFormat="1">
      <c r="A265" s="35"/>
      <c r="B265" s="36"/>
      <c r="C265" s="37"/>
      <c r="D265" s="220" t="s">
        <v>134</v>
      </c>
      <c r="E265" s="37"/>
      <c r="F265" s="221" t="s">
        <v>410</v>
      </c>
      <c r="G265" s="37"/>
      <c r="H265" s="37"/>
      <c r="I265" s="222"/>
      <c r="J265" s="37"/>
      <c r="K265" s="37"/>
      <c r="L265" s="41"/>
      <c r="M265" s="223"/>
      <c r="N265" s="224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134</v>
      </c>
      <c r="AU265" s="14" t="s">
        <v>22</v>
      </c>
    </row>
    <row r="266" s="2" customFormat="1" ht="24.15" customHeight="1">
      <c r="A266" s="35"/>
      <c r="B266" s="36"/>
      <c r="C266" s="207" t="s">
        <v>412</v>
      </c>
      <c r="D266" s="207" t="s">
        <v>127</v>
      </c>
      <c r="E266" s="208" t="s">
        <v>413</v>
      </c>
      <c r="F266" s="209" t="s">
        <v>414</v>
      </c>
      <c r="G266" s="210" t="s">
        <v>130</v>
      </c>
      <c r="H266" s="211">
        <v>1</v>
      </c>
      <c r="I266" s="212"/>
      <c r="J266" s="213">
        <f>ROUND(I266*H266,2)</f>
        <v>0</v>
      </c>
      <c r="K266" s="209" t="s">
        <v>131</v>
      </c>
      <c r="L266" s="41"/>
      <c r="M266" s="214" t="s">
        <v>1</v>
      </c>
      <c r="N266" s="215" t="s">
        <v>46</v>
      </c>
      <c r="O266" s="88"/>
      <c r="P266" s="216">
        <f>O266*H266</f>
        <v>0</v>
      </c>
      <c r="Q266" s="216">
        <v>0</v>
      </c>
      <c r="R266" s="216">
        <f>Q266*H266</f>
        <v>0</v>
      </c>
      <c r="S266" s="216">
        <v>0</v>
      </c>
      <c r="T266" s="21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8" t="s">
        <v>132</v>
      </c>
      <c r="AT266" s="218" t="s">
        <v>127</v>
      </c>
      <c r="AU266" s="218" t="s">
        <v>22</v>
      </c>
      <c r="AY266" s="14" t="s">
        <v>126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4" t="s">
        <v>22</v>
      </c>
      <c r="BK266" s="219">
        <f>ROUND(I266*H266,2)</f>
        <v>0</v>
      </c>
      <c r="BL266" s="14" t="s">
        <v>132</v>
      </c>
      <c r="BM266" s="218" t="s">
        <v>415</v>
      </c>
    </row>
    <row r="267" s="2" customFormat="1">
      <c r="A267" s="35"/>
      <c r="B267" s="36"/>
      <c r="C267" s="37"/>
      <c r="D267" s="220" t="s">
        <v>134</v>
      </c>
      <c r="E267" s="37"/>
      <c r="F267" s="221" t="s">
        <v>414</v>
      </c>
      <c r="G267" s="37"/>
      <c r="H267" s="37"/>
      <c r="I267" s="222"/>
      <c r="J267" s="37"/>
      <c r="K267" s="37"/>
      <c r="L267" s="41"/>
      <c r="M267" s="223"/>
      <c r="N267" s="224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134</v>
      </c>
      <c r="AU267" s="14" t="s">
        <v>22</v>
      </c>
    </row>
    <row r="268" s="2" customFormat="1" ht="24.15" customHeight="1">
      <c r="A268" s="35"/>
      <c r="B268" s="36"/>
      <c r="C268" s="207" t="s">
        <v>416</v>
      </c>
      <c r="D268" s="207" t="s">
        <v>127</v>
      </c>
      <c r="E268" s="208" t="s">
        <v>417</v>
      </c>
      <c r="F268" s="209" t="s">
        <v>418</v>
      </c>
      <c r="G268" s="210" t="s">
        <v>130</v>
      </c>
      <c r="H268" s="211">
        <v>14</v>
      </c>
      <c r="I268" s="212"/>
      <c r="J268" s="213">
        <f>ROUND(I268*H268,2)</f>
        <v>0</v>
      </c>
      <c r="K268" s="209" t="s">
        <v>131</v>
      </c>
      <c r="L268" s="41"/>
      <c r="M268" s="214" t="s">
        <v>1</v>
      </c>
      <c r="N268" s="215" t="s">
        <v>46</v>
      </c>
      <c r="O268" s="88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8" t="s">
        <v>132</v>
      </c>
      <c r="AT268" s="218" t="s">
        <v>127</v>
      </c>
      <c r="AU268" s="218" t="s">
        <v>22</v>
      </c>
      <c r="AY268" s="14" t="s">
        <v>126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4" t="s">
        <v>22</v>
      </c>
      <c r="BK268" s="219">
        <f>ROUND(I268*H268,2)</f>
        <v>0</v>
      </c>
      <c r="BL268" s="14" t="s">
        <v>132</v>
      </c>
      <c r="BM268" s="218" t="s">
        <v>419</v>
      </c>
    </row>
    <row r="269" s="2" customFormat="1">
      <c r="A269" s="35"/>
      <c r="B269" s="36"/>
      <c r="C269" s="37"/>
      <c r="D269" s="220" t="s">
        <v>134</v>
      </c>
      <c r="E269" s="37"/>
      <c r="F269" s="221" t="s">
        <v>418</v>
      </c>
      <c r="G269" s="37"/>
      <c r="H269" s="37"/>
      <c r="I269" s="222"/>
      <c r="J269" s="37"/>
      <c r="K269" s="37"/>
      <c r="L269" s="41"/>
      <c r="M269" s="223"/>
      <c r="N269" s="224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134</v>
      </c>
      <c r="AU269" s="14" t="s">
        <v>22</v>
      </c>
    </row>
    <row r="270" s="2" customFormat="1" ht="24.15" customHeight="1">
      <c r="A270" s="35"/>
      <c r="B270" s="36"/>
      <c r="C270" s="207" t="s">
        <v>420</v>
      </c>
      <c r="D270" s="207" t="s">
        <v>127</v>
      </c>
      <c r="E270" s="208" t="s">
        <v>421</v>
      </c>
      <c r="F270" s="209" t="s">
        <v>422</v>
      </c>
      <c r="G270" s="210" t="s">
        <v>130</v>
      </c>
      <c r="H270" s="211">
        <v>14</v>
      </c>
      <c r="I270" s="212"/>
      <c r="J270" s="213">
        <f>ROUND(I270*H270,2)</f>
        <v>0</v>
      </c>
      <c r="K270" s="209" t="s">
        <v>131</v>
      </c>
      <c r="L270" s="41"/>
      <c r="M270" s="214" t="s">
        <v>1</v>
      </c>
      <c r="N270" s="215" t="s">
        <v>46</v>
      </c>
      <c r="O270" s="88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8" t="s">
        <v>132</v>
      </c>
      <c r="AT270" s="218" t="s">
        <v>127</v>
      </c>
      <c r="AU270" s="218" t="s">
        <v>22</v>
      </c>
      <c r="AY270" s="14" t="s">
        <v>126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4" t="s">
        <v>22</v>
      </c>
      <c r="BK270" s="219">
        <f>ROUND(I270*H270,2)</f>
        <v>0</v>
      </c>
      <c r="BL270" s="14" t="s">
        <v>132</v>
      </c>
      <c r="BM270" s="218" t="s">
        <v>423</v>
      </c>
    </row>
    <row r="271" s="2" customFormat="1">
      <c r="A271" s="35"/>
      <c r="B271" s="36"/>
      <c r="C271" s="37"/>
      <c r="D271" s="220" t="s">
        <v>134</v>
      </c>
      <c r="E271" s="37"/>
      <c r="F271" s="221" t="s">
        <v>422</v>
      </c>
      <c r="G271" s="37"/>
      <c r="H271" s="37"/>
      <c r="I271" s="222"/>
      <c r="J271" s="37"/>
      <c r="K271" s="37"/>
      <c r="L271" s="41"/>
      <c r="M271" s="223"/>
      <c r="N271" s="224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134</v>
      </c>
      <c r="AU271" s="14" t="s">
        <v>22</v>
      </c>
    </row>
    <row r="272" s="2" customFormat="1" ht="24.15" customHeight="1">
      <c r="A272" s="35"/>
      <c r="B272" s="36"/>
      <c r="C272" s="207" t="s">
        <v>424</v>
      </c>
      <c r="D272" s="207" t="s">
        <v>127</v>
      </c>
      <c r="E272" s="208" t="s">
        <v>425</v>
      </c>
      <c r="F272" s="209" t="s">
        <v>426</v>
      </c>
      <c r="G272" s="210" t="s">
        <v>130</v>
      </c>
      <c r="H272" s="211">
        <v>160</v>
      </c>
      <c r="I272" s="212"/>
      <c r="J272" s="213">
        <f>ROUND(I272*H272,2)</f>
        <v>0</v>
      </c>
      <c r="K272" s="209" t="s">
        <v>131</v>
      </c>
      <c r="L272" s="41"/>
      <c r="M272" s="214" t="s">
        <v>1</v>
      </c>
      <c r="N272" s="215" t="s">
        <v>46</v>
      </c>
      <c r="O272" s="88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8" t="s">
        <v>132</v>
      </c>
      <c r="AT272" s="218" t="s">
        <v>127</v>
      </c>
      <c r="AU272" s="218" t="s">
        <v>22</v>
      </c>
      <c r="AY272" s="14" t="s">
        <v>126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4" t="s">
        <v>22</v>
      </c>
      <c r="BK272" s="219">
        <f>ROUND(I272*H272,2)</f>
        <v>0</v>
      </c>
      <c r="BL272" s="14" t="s">
        <v>132</v>
      </c>
      <c r="BM272" s="218" t="s">
        <v>427</v>
      </c>
    </row>
    <row r="273" s="2" customFormat="1">
      <c r="A273" s="35"/>
      <c r="B273" s="36"/>
      <c r="C273" s="37"/>
      <c r="D273" s="220" t="s">
        <v>134</v>
      </c>
      <c r="E273" s="37"/>
      <c r="F273" s="221" t="s">
        <v>426</v>
      </c>
      <c r="G273" s="37"/>
      <c r="H273" s="37"/>
      <c r="I273" s="222"/>
      <c r="J273" s="37"/>
      <c r="K273" s="37"/>
      <c r="L273" s="41"/>
      <c r="M273" s="223"/>
      <c r="N273" s="224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134</v>
      </c>
      <c r="AU273" s="14" t="s">
        <v>22</v>
      </c>
    </row>
    <row r="274" s="2" customFormat="1" ht="24.15" customHeight="1">
      <c r="A274" s="35"/>
      <c r="B274" s="36"/>
      <c r="C274" s="207" t="s">
        <v>428</v>
      </c>
      <c r="D274" s="207" t="s">
        <v>127</v>
      </c>
      <c r="E274" s="208" t="s">
        <v>429</v>
      </c>
      <c r="F274" s="209" t="s">
        <v>430</v>
      </c>
      <c r="G274" s="210" t="s">
        <v>130</v>
      </c>
      <c r="H274" s="211">
        <v>6</v>
      </c>
      <c r="I274" s="212"/>
      <c r="J274" s="213">
        <f>ROUND(I274*H274,2)</f>
        <v>0</v>
      </c>
      <c r="K274" s="209" t="s">
        <v>131</v>
      </c>
      <c r="L274" s="41"/>
      <c r="M274" s="214" t="s">
        <v>1</v>
      </c>
      <c r="N274" s="215" t="s">
        <v>46</v>
      </c>
      <c r="O274" s="88"/>
      <c r="P274" s="216">
        <f>O274*H274</f>
        <v>0</v>
      </c>
      <c r="Q274" s="216">
        <v>0</v>
      </c>
      <c r="R274" s="216">
        <f>Q274*H274</f>
        <v>0</v>
      </c>
      <c r="S274" s="216">
        <v>0</v>
      </c>
      <c r="T274" s="21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8" t="s">
        <v>132</v>
      </c>
      <c r="AT274" s="218" t="s">
        <v>127</v>
      </c>
      <c r="AU274" s="218" t="s">
        <v>22</v>
      </c>
      <c r="AY274" s="14" t="s">
        <v>126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4" t="s">
        <v>22</v>
      </c>
      <c r="BK274" s="219">
        <f>ROUND(I274*H274,2)</f>
        <v>0</v>
      </c>
      <c r="BL274" s="14" t="s">
        <v>132</v>
      </c>
      <c r="BM274" s="218" t="s">
        <v>431</v>
      </c>
    </row>
    <row r="275" s="2" customFormat="1">
      <c r="A275" s="35"/>
      <c r="B275" s="36"/>
      <c r="C275" s="37"/>
      <c r="D275" s="220" t="s">
        <v>134</v>
      </c>
      <c r="E275" s="37"/>
      <c r="F275" s="221" t="s">
        <v>430</v>
      </c>
      <c r="G275" s="37"/>
      <c r="H275" s="37"/>
      <c r="I275" s="222"/>
      <c r="J275" s="37"/>
      <c r="K275" s="37"/>
      <c r="L275" s="41"/>
      <c r="M275" s="223"/>
      <c r="N275" s="224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134</v>
      </c>
      <c r="AU275" s="14" t="s">
        <v>22</v>
      </c>
    </row>
    <row r="276" s="2" customFormat="1" ht="24.15" customHeight="1">
      <c r="A276" s="35"/>
      <c r="B276" s="36"/>
      <c r="C276" s="207" t="s">
        <v>432</v>
      </c>
      <c r="D276" s="207" t="s">
        <v>127</v>
      </c>
      <c r="E276" s="208" t="s">
        <v>433</v>
      </c>
      <c r="F276" s="209" t="s">
        <v>434</v>
      </c>
      <c r="G276" s="210" t="s">
        <v>130</v>
      </c>
      <c r="H276" s="211">
        <v>2</v>
      </c>
      <c r="I276" s="212"/>
      <c r="J276" s="213">
        <f>ROUND(I276*H276,2)</f>
        <v>0</v>
      </c>
      <c r="K276" s="209" t="s">
        <v>131</v>
      </c>
      <c r="L276" s="41"/>
      <c r="M276" s="214" t="s">
        <v>1</v>
      </c>
      <c r="N276" s="215" t="s">
        <v>46</v>
      </c>
      <c r="O276" s="88"/>
      <c r="P276" s="216">
        <f>O276*H276</f>
        <v>0</v>
      </c>
      <c r="Q276" s="216">
        <v>0</v>
      </c>
      <c r="R276" s="216">
        <f>Q276*H276</f>
        <v>0</v>
      </c>
      <c r="S276" s="216">
        <v>0</v>
      </c>
      <c r="T276" s="21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8" t="s">
        <v>132</v>
      </c>
      <c r="AT276" s="218" t="s">
        <v>127</v>
      </c>
      <c r="AU276" s="218" t="s">
        <v>22</v>
      </c>
      <c r="AY276" s="14" t="s">
        <v>126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4" t="s">
        <v>22</v>
      </c>
      <c r="BK276" s="219">
        <f>ROUND(I276*H276,2)</f>
        <v>0</v>
      </c>
      <c r="BL276" s="14" t="s">
        <v>132</v>
      </c>
      <c r="BM276" s="218" t="s">
        <v>435</v>
      </c>
    </row>
    <row r="277" s="2" customFormat="1">
      <c r="A277" s="35"/>
      <c r="B277" s="36"/>
      <c r="C277" s="37"/>
      <c r="D277" s="220" t="s">
        <v>134</v>
      </c>
      <c r="E277" s="37"/>
      <c r="F277" s="221" t="s">
        <v>434</v>
      </c>
      <c r="G277" s="37"/>
      <c r="H277" s="37"/>
      <c r="I277" s="222"/>
      <c r="J277" s="37"/>
      <c r="K277" s="37"/>
      <c r="L277" s="41"/>
      <c r="M277" s="223"/>
      <c r="N277" s="224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134</v>
      </c>
      <c r="AU277" s="14" t="s">
        <v>22</v>
      </c>
    </row>
    <row r="278" s="2" customFormat="1" ht="24.15" customHeight="1">
      <c r="A278" s="35"/>
      <c r="B278" s="36"/>
      <c r="C278" s="207" t="s">
        <v>436</v>
      </c>
      <c r="D278" s="207" t="s">
        <v>127</v>
      </c>
      <c r="E278" s="208" t="s">
        <v>437</v>
      </c>
      <c r="F278" s="209" t="s">
        <v>438</v>
      </c>
      <c r="G278" s="210" t="s">
        <v>130</v>
      </c>
      <c r="H278" s="211">
        <v>4</v>
      </c>
      <c r="I278" s="212"/>
      <c r="J278" s="213">
        <f>ROUND(I278*H278,2)</f>
        <v>0</v>
      </c>
      <c r="K278" s="209" t="s">
        <v>131</v>
      </c>
      <c r="L278" s="41"/>
      <c r="M278" s="214" t="s">
        <v>1</v>
      </c>
      <c r="N278" s="215" t="s">
        <v>46</v>
      </c>
      <c r="O278" s="88"/>
      <c r="P278" s="216">
        <f>O278*H278</f>
        <v>0</v>
      </c>
      <c r="Q278" s="216">
        <v>0</v>
      </c>
      <c r="R278" s="216">
        <f>Q278*H278</f>
        <v>0</v>
      </c>
      <c r="S278" s="216">
        <v>0</v>
      </c>
      <c r="T278" s="21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8" t="s">
        <v>132</v>
      </c>
      <c r="AT278" s="218" t="s">
        <v>127</v>
      </c>
      <c r="AU278" s="218" t="s">
        <v>22</v>
      </c>
      <c r="AY278" s="14" t="s">
        <v>126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4" t="s">
        <v>22</v>
      </c>
      <c r="BK278" s="219">
        <f>ROUND(I278*H278,2)</f>
        <v>0</v>
      </c>
      <c r="BL278" s="14" t="s">
        <v>132</v>
      </c>
      <c r="BM278" s="218" t="s">
        <v>439</v>
      </c>
    </row>
    <row r="279" s="2" customFormat="1">
      <c r="A279" s="35"/>
      <c r="B279" s="36"/>
      <c r="C279" s="37"/>
      <c r="D279" s="220" t="s">
        <v>134</v>
      </c>
      <c r="E279" s="37"/>
      <c r="F279" s="221" t="s">
        <v>438</v>
      </c>
      <c r="G279" s="37"/>
      <c r="H279" s="37"/>
      <c r="I279" s="222"/>
      <c r="J279" s="37"/>
      <c r="K279" s="37"/>
      <c r="L279" s="41"/>
      <c r="M279" s="223"/>
      <c r="N279" s="224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134</v>
      </c>
      <c r="AU279" s="14" t="s">
        <v>22</v>
      </c>
    </row>
    <row r="280" s="2" customFormat="1" ht="24.15" customHeight="1">
      <c r="A280" s="35"/>
      <c r="B280" s="36"/>
      <c r="C280" s="207" t="s">
        <v>440</v>
      </c>
      <c r="D280" s="207" t="s">
        <v>127</v>
      </c>
      <c r="E280" s="208" t="s">
        <v>441</v>
      </c>
      <c r="F280" s="209" t="s">
        <v>442</v>
      </c>
      <c r="G280" s="210" t="s">
        <v>130</v>
      </c>
      <c r="H280" s="211">
        <v>1</v>
      </c>
      <c r="I280" s="212"/>
      <c r="J280" s="213">
        <f>ROUND(I280*H280,2)</f>
        <v>0</v>
      </c>
      <c r="K280" s="209" t="s">
        <v>131</v>
      </c>
      <c r="L280" s="41"/>
      <c r="M280" s="214" t="s">
        <v>1</v>
      </c>
      <c r="N280" s="215" t="s">
        <v>46</v>
      </c>
      <c r="O280" s="88"/>
      <c r="P280" s="216">
        <f>O280*H280</f>
        <v>0</v>
      </c>
      <c r="Q280" s="216">
        <v>0</v>
      </c>
      <c r="R280" s="216">
        <f>Q280*H280</f>
        <v>0</v>
      </c>
      <c r="S280" s="216">
        <v>0</v>
      </c>
      <c r="T280" s="21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8" t="s">
        <v>132</v>
      </c>
      <c r="AT280" s="218" t="s">
        <v>127</v>
      </c>
      <c r="AU280" s="218" t="s">
        <v>22</v>
      </c>
      <c r="AY280" s="14" t="s">
        <v>126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4" t="s">
        <v>22</v>
      </c>
      <c r="BK280" s="219">
        <f>ROUND(I280*H280,2)</f>
        <v>0</v>
      </c>
      <c r="BL280" s="14" t="s">
        <v>132</v>
      </c>
      <c r="BM280" s="218" t="s">
        <v>443</v>
      </c>
    </row>
    <row r="281" s="2" customFormat="1">
      <c r="A281" s="35"/>
      <c r="B281" s="36"/>
      <c r="C281" s="37"/>
      <c r="D281" s="220" t="s">
        <v>134</v>
      </c>
      <c r="E281" s="37"/>
      <c r="F281" s="221" t="s">
        <v>442</v>
      </c>
      <c r="G281" s="37"/>
      <c r="H281" s="37"/>
      <c r="I281" s="222"/>
      <c r="J281" s="37"/>
      <c r="K281" s="37"/>
      <c r="L281" s="41"/>
      <c r="M281" s="223"/>
      <c r="N281" s="224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134</v>
      </c>
      <c r="AU281" s="14" t="s">
        <v>22</v>
      </c>
    </row>
    <row r="282" s="2" customFormat="1" ht="24.15" customHeight="1">
      <c r="A282" s="35"/>
      <c r="B282" s="36"/>
      <c r="C282" s="207" t="s">
        <v>444</v>
      </c>
      <c r="D282" s="207" t="s">
        <v>127</v>
      </c>
      <c r="E282" s="208" t="s">
        <v>445</v>
      </c>
      <c r="F282" s="209" t="s">
        <v>446</v>
      </c>
      <c r="G282" s="210" t="s">
        <v>163</v>
      </c>
      <c r="H282" s="211">
        <v>1191</v>
      </c>
      <c r="I282" s="212"/>
      <c r="J282" s="213">
        <f>ROUND(I282*H282,2)</f>
        <v>0</v>
      </c>
      <c r="K282" s="209" t="s">
        <v>131</v>
      </c>
      <c r="L282" s="41"/>
      <c r="M282" s="214" t="s">
        <v>1</v>
      </c>
      <c r="N282" s="215" t="s">
        <v>46</v>
      </c>
      <c r="O282" s="88"/>
      <c r="P282" s="216">
        <f>O282*H282</f>
        <v>0</v>
      </c>
      <c r="Q282" s="216">
        <v>0</v>
      </c>
      <c r="R282" s="216">
        <f>Q282*H282</f>
        <v>0</v>
      </c>
      <c r="S282" s="216">
        <v>0</v>
      </c>
      <c r="T282" s="21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8" t="s">
        <v>132</v>
      </c>
      <c r="AT282" s="218" t="s">
        <v>127</v>
      </c>
      <c r="AU282" s="218" t="s">
        <v>22</v>
      </c>
      <c r="AY282" s="14" t="s">
        <v>126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4" t="s">
        <v>22</v>
      </c>
      <c r="BK282" s="219">
        <f>ROUND(I282*H282,2)</f>
        <v>0</v>
      </c>
      <c r="BL282" s="14" t="s">
        <v>132</v>
      </c>
      <c r="BM282" s="218" t="s">
        <v>447</v>
      </c>
    </row>
    <row r="283" s="2" customFormat="1">
      <c r="A283" s="35"/>
      <c r="B283" s="36"/>
      <c r="C283" s="37"/>
      <c r="D283" s="220" t="s">
        <v>134</v>
      </c>
      <c r="E283" s="37"/>
      <c r="F283" s="221" t="s">
        <v>446</v>
      </c>
      <c r="G283" s="37"/>
      <c r="H283" s="37"/>
      <c r="I283" s="222"/>
      <c r="J283" s="37"/>
      <c r="K283" s="37"/>
      <c r="L283" s="41"/>
      <c r="M283" s="223"/>
      <c r="N283" s="224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134</v>
      </c>
      <c r="AU283" s="14" t="s">
        <v>22</v>
      </c>
    </row>
    <row r="284" s="2" customFormat="1" ht="24.15" customHeight="1">
      <c r="A284" s="35"/>
      <c r="B284" s="36"/>
      <c r="C284" s="207" t="s">
        <v>448</v>
      </c>
      <c r="D284" s="207" t="s">
        <v>127</v>
      </c>
      <c r="E284" s="208" t="s">
        <v>449</v>
      </c>
      <c r="F284" s="209" t="s">
        <v>450</v>
      </c>
      <c r="G284" s="210" t="s">
        <v>163</v>
      </c>
      <c r="H284" s="211">
        <v>1191</v>
      </c>
      <c r="I284" s="212"/>
      <c r="J284" s="213">
        <f>ROUND(I284*H284,2)</f>
        <v>0</v>
      </c>
      <c r="K284" s="209" t="s">
        <v>131</v>
      </c>
      <c r="L284" s="41"/>
      <c r="M284" s="214" t="s">
        <v>1</v>
      </c>
      <c r="N284" s="215" t="s">
        <v>46</v>
      </c>
      <c r="O284" s="88"/>
      <c r="P284" s="216">
        <f>O284*H284</f>
        <v>0</v>
      </c>
      <c r="Q284" s="216">
        <v>0</v>
      </c>
      <c r="R284" s="216">
        <f>Q284*H284</f>
        <v>0</v>
      </c>
      <c r="S284" s="216">
        <v>0</v>
      </c>
      <c r="T284" s="21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8" t="s">
        <v>132</v>
      </c>
      <c r="AT284" s="218" t="s">
        <v>127</v>
      </c>
      <c r="AU284" s="218" t="s">
        <v>22</v>
      </c>
      <c r="AY284" s="14" t="s">
        <v>126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4" t="s">
        <v>22</v>
      </c>
      <c r="BK284" s="219">
        <f>ROUND(I284*H284,2)</f>
        <v>0</v>
      </c>
      <c r="BL284" s="14" t="s">
        <v>132</v>
      </c>
      <c r="BM284" s="218" t="s">
        <v>451</v>
      </c>
    </row>
    <row r="285" s="2" customFormat="1">
      <c r="A285" s="35"/>
      <c r="B285" s="36"/>
      <c r="C285" s="37"/>
      <c r="D285" s="220" t="s">
        <v>134</v>
      </c>
      <c r="E285" s="37"/>
      <c r="F285" s="221" t="s">
        <v>450</v>
      </c>
      <c r="G285" s="37"/>
      <c r="H285" s="37"/>
      <c r="I285" s="222"/>
      <c r="J285" s="37"/>
      <c r="K285" s="37"/>
      <c r="L285" s="41"/>
      <c r="M285" s="223"/>
      <c r="N285" s="224"/>
      <c r="O285" s="88"/>
      <c r="P285" s="88"/>
      <c r="Q285" s="88"/>
      <c r="R285" s="88"/>
      <c r="S285" s="88"/>
      <c r="T285" s="89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134</v>
      </c>
      <c r="AU285" s="14" t="s">
        <v>22</v>
      </c>
    </row>
    <row r="286" s="2" customFormat="1" ht="24.15" customHeight="1">
      <c r="A286" s="35"/>
      <c r="B286" s="36"/>
      <c r="C286" s="207" t="s">
        <v>452</v>
      </c>
      <c r="D286" s="207" t="s">
        <v>127</v>
      </c>
      <c r="E286" s="208" t="s">
        <v>453</v>
      </c>
      <c r="F286" s="209" t="s">
        <v>454</v>
      </c>
      <c r="G286" s="210" t="s">
        <v>130</v>
      </c>
      <c r="H286" s="211">
        <v>2</v>
      </c>
      <c r="I286" s="212"/>
      <c r="J286" s="213">
        <f>ROUND(I286*H286,2)</f>
        <v>0</v>
      </c>
      <c r="K286" s="209" t="s">
        <v>131</v>
      </c>
      <c r="L286" s="41"/>
      <c r="M286" s="214" t="s">
        <v>1</v>
      </c>
      <c r="N286" s="215" t="s">
        <v>46</v>
      </c>
      <c r="O286" s="88"/>
      <c r="P286" s="216">
        <f>O286*H286</f>
        <v>0</v>
      </c>
      <c r="Q286" s="216">
        <v>0</v>
      </c>
      <c r="R286" s="216">
        <f>Q286*H286</f>
        <v>0</v>
      </c>
      <c r="S286" s="216">
        <v>0</v>
      </c>
      <c r="T286" s="21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8" t="s">
        <v>132</v>
      </c>
      <c r="AT286" s="218" t="s">
        <v>127</v>
      </c>
      <c r="AU286" s="218" t="s">
        <v>22</v>
      </c>
      <c r="AY286" s="14" t="s">
        <v>126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4" t="s">
        <v>22</v>
      </c>
      <c r="BK286" s="219">
        <f>ROUND(I286*H286,2)</f>
        <v>0</v>
      </c>
      <c r="BL286" s="14" t="s">
        <v>132</v>
      </c>
      <c r="BM286" s="218" t="s">
        <v>455</v>
      </c>
    </row>
    <row r="287" s="2" customFormat="1">
      <c r="A287" s="35"/>
      <c r="B287" s="36"/>
      <c r="C287" s="37"/>
      <c r="D287" s="220" t="s">
        <v>134</v>
      </c>
      <c r="E287" s="37"/>
      <c r="F287" s="221" t="s">
        <v>454</v>
      </c>
      <c r="G287" s="37"/>
      <c r="H287" s="37"/>
      <c r="I287" s="222"/>
      <c r="J287" s="37"/>
      <c r="K287" s="37"/>
      <c r="L287" s="41"/>
      <c r="M287" s="223"/>
      <c r="N287" s="224"/>
      <c r="O287" s="88"/>
      <c r="P287" s="88"/>
      <c r="Q287" s="88"/>
      <c r="R287" s="88"/>
      <c r="S287" s="88"/>
      <c r="T287" s="89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134</v>
      </c>
      <c r="AU287" s="14" t="s">
        <v>22</v>
      </c>
    </row>
    <row r="288" s="2" customFormat="1" ht="24.15" customHeight="1">
      <c r="A288" s="35"/>
      <c r="B288" s="36"/>
      <c r="C288" s="207" t="s">
        <v>456</v>
      </c>
      <c r="D288" s="207" t="s">
        <v>127</v>
      </c>
      <c r="E288" s="208" t="s">
        <v>457</v>
      </c>
      <c r="F288" s="209" t="s">
        <v>458</v>
      </c>
      <c r="G288" s="210" t="s">
        <v>163</v>
      </c>
      <c r="H288" s="211">
        <v>1121</v>
      </c>
      <c r="I288" s="212"/>
      <c r="J288" s="213">
        <f>ROUND(I288*H288,2)</f>
        <v>0</v>
      </c>
      <c r="K288" s="209" t="s">
        <v>131</v>
      </c>
      <c r="L288" s="41"/>
      <c r="M288" s="214" t="s">
        <v>1</v>
      </c>
      <c r="N288" s="215" t="s">
        <v>46</v>
      </c>
      <c r="O288" s="88"/>
      <c r="P288" s="216">
        <f>O288*H288</f>
        <v>0</v>
      </c>
      <c r="Q288" s="216">
        <v>0</v>
      </c>
      <c r="R288" s="216">
        <f>Q288*H288</f>
        <v>0</v>
      </c>
      <c r="S288" s="216">
        <v>0</v>
      </c>
      <c r="T288" s="21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8" t="s">
        <v>132</v>
      </c>
      <c r="AT288" s="218" t="s">
        <v>127</v>
      </c>
      <c r="AU288" s="218" t="s">
        <v>22</v>
      </c>
      <c r="AY288" s="14" t="s">
        <v>126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4" t="s">
        <v>22</v>
      </c>
      <c r="BK288" s="219">
        <f>ROUND(I288*H288,2)</f>
        <v>0</v>
      </c>
      <c r="BL288" s="14" t="s">
        <v>132</v>
      </c>
      <c r="BM288" s="218" t="s">
        <v>459</v>
      </c>
    </row>
    <row r="289" s="2" customFormat="1">
      <c r="A289" s="35"/>
      <c r="B289" s="36"/>
      <c r="C289" s="37"/>
      <c r="D289" s="220" t="s">
        <v>134</v>
      </c>
      <c r="E289" s="37"/>
      <c r="F289" s="221" t="s">
        <v>458</v>
      </c>
      <c r="G289" s="37"/>
      <c r="H289" s="37"/>
      <c r="I289" s="222"/>
      <c r="J289" s="37"/>
      <c r="K289" s="37"/>
      <c r="L289" s="41"/>
      <c r="M289" s="223"/>
      <c r="N289" s="224"/>
      <c r="O289" s="88"/>
      <c r="P289" s="88"/>
      <c r="Q289" s="88"/>
      <c r="R289" s="88"/>
      <c r="S289" s="88"/>
      <c r="T289" s="89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134</v>
      </c>
      <c r="AU289" s="14" t="s">
        <v>22</v>
      </c>
    </row>
    <row r="290" s="2" customFormat="1" ht="24.15" customHeight="1">
      <c r="A290" s="35"/>
      <c r="B290" s="36"/>
      <c r="C290" s="207" t="s">
        <v>460</v>
      </c>
      <c r="D290" s="207" t="s">
        <v>127</v>
      </c>
      <c r="E290" s="208" t="s">
        <v>461</v>
      </c>
      <c r="F290" s="209" t="s">
        <v>462</v>
      </c>
      <c r="G290" s="210" t="s">
        <v>130</v>
      </c>
      <c r="H290" s="211">
        <v>14</v>
      </c>
      <c r="I290" s="212"/>
      <c r="J290" s="213">
        <f>ROUND(I290*H290,2)</f>
        <v>0</v>
      </c>
      <c r="K290" s="209" t="s">
        <v>131</v>
      </c>
      <c r="L290" s="41"/>
      <c r="M290" s="214" t="s">
        <v>1</v>
      </c>
      <c r="N290" s="215" t="s">
        <v>46</v>
      </c>
      <c r="O290" s="88"/>
      <c r="P290" s="216">
        <f>O290*H290</f>
        <v>0</v>
      </c>
      <c r="Q290" s="216">
        <v>0</v>
      </c>
      <c r="R290" s="216">
        <f>Q290*H290</f>
        <v>0</v>
      </c>
      <c r="S290" s="216">
        <v>0</v>
      </c>
      <c r="T290" s="21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8" t="s">
        <v>132</v>
      </c>
      <c r="AT290" s="218" t="s">
        <v>127</v>
      </c>
      <c r="AU290" s="218" t="s">
        <v>22</v>
      </c>
      <c r="AY290" s="14" t="s">
        <v>126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4" t="s">
        <v>22</v>
      </c>
      <c r="BK290" s="219">
        <f>ROUND(I290*H290,2)</f>
        <v>0</v>
      </c>
      <c r="BL290" s="14" t="s">
        <v>132</v>
      </c>
      <c r="BM290" s="218" t="s">
        <v>463</v>
      </c>
    </row>
    <row r="291" s="2" customFormat="1">
      <c r="A291" s="35"/>
      <c r="B291" s="36"/>
      <c r="C291" s="37"/>
      <c r="D291" s="220" t="s">
        <v>134</v>
      </c>
      <c r="E291" s="37"/>
      <c r="F291" s="221" t="s">
        <v>462</v>
      </c>
      <c r="G291" s="37"/>
      <c r="H291" s="37"/>
      <c r="I291" s="222"/>
      <c r="J291" s="37"/>
      <c r="K291" s="37"/>
      <c r="L291" s="41"/>
      <c r="M291" s="223"/>
      <c r="N291" s="224"/>
      <c r="O291" s="88"/>
      <c r="P291" s="88"/>
      <c r="Q291" s="88"/>
      <c r="R291" s="88"/>
      <c r="S291" s="88"/>
      <c r="T291" s="89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134</v>
      </c>
      <c r="AU291" s="14" t="s">
        <v>22</v>
      </c>
    </row>
    <row r="292" s="2" customFormat="1" ht="24.15" customHeight="1">
      <c r="A292" s="35"/>
      <c r="B292" s="36"/>
      <c r="C292" s="207" t="s">
        <v>464</v>
      </c>
      <c r="D292" s="207" t="s">
        <v>127</v>
      </c>
      <c r="E292" s="208" t="s">
        <v>465</v>
      </c>
      <c r="F292" s="209" t="s">
        <v>466</v>
      </c>
      <c r="G292" s="210" t="s">
        <v>175</v>
      </c>
      <c r="H292" s="211">
        <v>50</v>
      </c>
      <c r="I292" s="212"/>
      <c r="J292" s="213">
        <f>ROUND(I292*H292,2)</f>
        <v>0</v>
      </c>
      <c r="K292" s="209" t="s">
        <v>131</v>
      </c>
      <c r="L292" s="41"/>
      <c r="M292" s="214" t="s">
        <v>1</v>
      </c>
      <c r="N292" s="215" t="s">
        <v>46</v>
      </c>
      <c r="O292" s="88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8" t="s">
        <v>132</v>
      </c>
      <c r="AT292" s="218" t="s">
        <v>127</v>
      </c>
      <c r="AU292" s="218" t="s">
        <v>22</v>
      </c>
      <c r="AY292" s="14" t="s">
        <v>126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4" t="s">
        <v>22</v>
      </c>
      <c r="BK292" s="219">
        <f>ROUND(I292*H292,2)</f>
        <v>0</v>
      </c>
      <c r="BL292" s="14" t="s">
        <v>132</v>
      </c>
      <c r="BM292" s="218" t="s">
        <v>467</v>
      </c>
    </row>
    <row r="293" s="2" customFormat="1">
      <c r="A293" s="35"/>
      <c r="B293" s="36"/>
      <c r="C293" s="37"/>
      <c r="D293" s="220" t="s">
        <v>134</v>
      </c>
      <c r="E293" s="37"/>
      <c r="F293" s="221" t="s">
        <v>466</v>
      </c>
      <c r="G293" s="37"/>
      <c r="H293" s="37"/>
      <c r="I293" s="222"/>
      <c r="J293" s="37"/>
      <c r="K293" s="37"/>
      <c r="L293" s="41"/>
      <c r="M293" s="223"/>
      <c r="N293" s="224"/>
      <c r="O293" s="88"/>
      <c r="P293" s="88"/>
      <c r="Q293" s="88"/>
      <c r="R293" s="88"/>
      <c r="S293" s="88"/>
      <c r="T293" s="89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134</v>
      </c>
      <c r="AU293" s="14" t="s">
        <v>22</v>
      </c>
    </row>
    <row r="294" s="11" customFormat="1" ht="25.92" customHeight="1">
      <c r="A294" s="11"/>
      <c r="B294" s="193"/>
      <c r="C294" s="194"/>
      <c r="D294" s="195" t="s">
        <v>80</v>
      </c>
      <c r="E294" s="196" t="s">
        <v>468</v>
      </c>
      <c r="F294" s="196" t="s">
        <v>469</v>
      </c>
      <c r="G294" s="194"/>
      <c r="H294" s="194"/>
      <c r="I294" s="197"/>
      <c r="J294" s="198">
        <f>BK294</f>
        <v>0</v>
      </c>
      <c r="K294" s="194"/>
      <c r="L294" s="199"/>
      <c r="M294" s="200"/>
      <c r="N294" s="201"/>
      <c r="O294" s="201"/>
      <c r="P294" s="202">
        <f>SUM(P295:P300)</f>
        <v>0</v>
      </c>
      <c r="Q294" s="201"/>
      <c r="R294" s="202">
        <f>SUM(R295:R300)</f>
        <v>0</v>
      </c>
      <c r="S294" s="201"/>
      <c r="T294" s="203">
        <f>SUM(T295:T300)</f>
        <v>0</v>
      </c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R294" s="204" t="s">
        <v>125</v>
      </c>
      <c r="AT294" s="205" t="s">
        <v>80</v>
      </c>
      <c r="AU294" s="205" t="s">
        <v>81</v>
      </c>
      <c r="AY294" s="204" t="s">
        <v>126</v>
      </c>
      <c r="BK294" s="206">
        <f>SUM(BK295:BK300)</f>
        <v>0</v>
      </c>
    </row>
    <row r="295" s="2" customFormat="1" ht="24.15" customHeight="1">
      <c r="A295" s="35"/>
      <c r="B295" s="36"/>
      <c r="C295" s="207" t="s">
        <v>470</v>
      </c>
      <c r="D295" s="207" t="s">
        <v>127</v>
      </c>
      <c r="E295" s="208" t="s">
        <v>471</v>
      </c>
      <c r="F295" s="209" t="s">
        <v>472</v>
      </c>
      <c r="G295" s="210" t="s">
        <v>473</v>
      </c>
      <c r="H295" s="211">
        <v>242.22999999999999</v>
      </c>
      <c r="I295" s="212"/>
      <c r="J295" s="213">
        <f>ROUND(I295*H295,2)</f>
        <v>0</v>
      </c>
      <c r="K295" s="209" t="s">
        <v>131</v>
      </c>
      <c r="L295" s="41"/>
      <c r="M295" s="214" t="s">
        <v>1</v>
      </c>
      <c r="N295" s="215" t="s">
        <v>46</v>
      </c>
      <c r="O295" s="88"/>
      <c r="P295" s="216">
        <f>O295*H295</f>
        <v>0</v>
      </c>
      <c r="Q295" s="216">
        <v>0</v>
      </c>
      <c r="R295" s="216">
        <f>Q295*H295</f>
        <v>0</v>
      </c>
      <c r="S295" s="216">
        <v>0</v>
      </c>
      <c r="T295" s="21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8" t="s">
        <v>132</v>
      </c>
      <c r="AT295" s="218" t="s">
        <v>127</v>
      </c>
      <c r="AU295" s="218" t="s">
        <v>22</v>
      </c>
      <c r="AY295" s="14" t="s">
        <v>126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14" t="s">
        <v>22</v>
      </c>
      <c r="BK295" s="219">
        <f>ROUND(I295*H295,2)</f>
        <v>0</v>
      </c>
      <c r="BL295" s="14" t="s">
        <v>132</v>
      </c>
      <c r="BM295" s="218" t="s">
        <v>474</v>
      </c>
    </row>
    <row r="296" s="2" customFormat="1">
      <c r="A296" s="35"/>
      <c r="B296" s="36"/>
      <c r="C296" s="37"/>
      <c r="D296" s="220" t="s">
        <v>134</v>
      </c>
      <c r="E296" s="37"/>
      <c r="F296" s="221" t="s">
        <v>472</v>
      </c>
      <c r="G296" s="37"/>
      <c r="H296" s="37"/>
      <c r="I296" s="222"/>
      <c r="J296" s="37"/>
      <c r="K296" s="37"/>
      <c r="L296" s="41"/>
      <c r="M296" s="223"/>
      <c r="N296" s="224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134</v>
      </c>
      <c r="AU296" s="14" t="s">
        <v>22</v>
      </c>
    </row>
    <row r="297" s="2" customFormat="1" ht="24.15" customHeight="1">
      <c r="A297" s="35"/>
      <c r="B297" s="36"/>
      <c r="C297" s="207" t="s">
        <v>475</v>
      </c>
      <c r="D297" s="207" t="s">
        <v>127</v>
      </c>
      <c r="E297" s="208" t="s">
        <v>476</v>
      </c>
      <c r="F297" s="209" t="s">
        <v>477</v>
      </c>
      <c r="G297" s="210" t="s">
        <v>473</v>
      </c>
      <c r="H297" s="211">
        <v>241.56</v>
      </c>
      <c r="I297" s="212"/>
      <c r="J297" s="213">
        <f>ROUND(I297*H297,2)</f>
        <v>0</v>
      </c>
      <c r="K297" s="209" t="s">
        <v>131</v>
      </c>
      <c r="L297" s="41"/>
      <c r="M297" s="214" t="s">
        <v>1</v>
      </c>
      <c r="N297" s="215" t="s">
        <v>46</v>
      </c>
      <c r="O297" s="88"/>
      <c r="P297" s="216">
        <f>O297*H297</f>
        <v>0</v>
      </c>
      <c r="Q297" s="216">
        <v>0</v>
      </c>
      <c r="R297" s="216">
        <f>Q297*H297</f>
        <v>0</v>
      </c>
      <c r="S297" s="216">
        <v>0</v>
      </c>
      <c r="T297" s="21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8" t="s">
        <v>132</v>
      </c>
      <c r="AT297" s="218" t="s">
        <v>127</v>
      </c>
      <c r="AU297" s="218" t="s">
        <v>22</v>
      </c>
      <c r="AY297" s="14" t="s">
        <v>126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4" t="s">
        <v>22</v>
      </c>
      <c r="BK297" s="219">
        <f>ROUND(I297*H297,2)</f>
        <v>0</v>
      </c>
      <c r="BL297" s="14" t="s">
        <v>132</v>
      </c>
      <c r="BM297" s="218" t="s">
        <v>478</v>
      </c>
    </row>
    <row r="298" s="2" customFormat="1">
      <c r="A298" s="35"/>
      <c r="B298" s="36"/>
      <c r="C298" s="37"/>
      <c r="D298" s="220" t="s">
        <v>134</v>
      </c>
      <c r="E298" s="37"/>
      <c r="F298" s="221" t="s">
        <v>477</v>
      </c>
      <c r="G298" s="37"/>
      <c r="H298" s="37"/>
      <c r="I298" s="222"/>
      <c r="J298" s="37"/>
      <c r="K298" s="37"/>
      <c r="L298" s="41"/>
      <c r="M298" s="223"/>
      <c r="N298" s="224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134</v>
      </c>
      <c r="AU298" s="14" t="s">
        <v>22</v>
      </c>
    </row>
    <row r="299" s="2" customFormat="1" ht="24.15" customHeight="1">
      <c r="A299" s="35"/>
      <c r="B299" s="36"/>
      <c r="C299" s="207" t="s">
        <v>479</v>
      </c>
      <c r="D299" s="207" t="s">
        <v>127</v>
      </c>
      <c r="E299" s="208" t="s">
        <v>480</v>
      </c>
      <c r="F299" s="209" t="s">
        <v>481</v>
      </c>
      <c r="G299" s="210" t="s">
        <v>473</v>
      </c>
      <c r="H299" s="211">
        <v>0.67000000000000004</v>
      </c>
      <c r="I299" s="212"/>
      <c r="J299" s="213">
        <f>ROUND(I299*H299,2)</f>
        <v>0</v>
      </c>
      <c r="K299" s="209" t="s">
        <v>131</v>
      </c>
      <c r="L299" s="41"/>
      <c r="M299" s="214" t="s">
        <v>1</v>
      </c>
      <c r="N299" s="215" t="s">
        <v>46</v>
      </c>
      <c r="O299" s="88"/>
      <c r="P299" s="216">
        <f>O299*H299</f>
        <v>0</v>
      </c>
      <c r="Q299" s="216">
        <v>0</v>
      </c>
      <c r="R299" s="216">
        <f>Q299*H299</f>
        <v>0</v>
      </c>
      <c r="S299" s="216">
        <v>0</v>
      </c>
      <c r="T299" s="21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8" t="s">
        <v>132</v>
      </c>
      <c r="AT299" s="218" t="s">
        <v>127</v>
      </c>
      <c r="AU299" s="218" t="s">
        <v>22</v>
      </c>
      <c r="AY299" s="14" t="s">
        <v>126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14" t="s">
        <v>22</v>
      </c>
      <c r="BK299" s="219">
        <f>ROUND(I299*H299,2)</f>
        <v>0</v>
      </c>
      <c r="BL299" s="14" t="s">
        <v>132</v>
      </c>
      <c r="BM299" s="218" t="s">
        <v>482</v>
      </c>
    </row>
    <row r="300" s="2" customFormat="1">
      <c r="A300" s="35"/>
      <c r="B300" s="36"/>
      <c r="C300" s="37"/>
      <c r="D300" s="220" t="s">
        <v>134</v>
      </c>
      <c r="E300" s="37"/>
      <c r="F300" s="221" t="s">
        <v>481</v>
      </c>
      <c r="G300" s="37"/>
      <c r="H300" s="37"/>
      <c r="I300" s="222"/>
      <c r="J300" s="37"/>
      <c r="K300" s="37"/>
      <c r="L300" s="41"/>
      <c r="M300" s="223"/>
      <c r="N300" s="224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134</v>
      </c>
      <c r="AU300" s="14" t="s">
        <v>22</v>
      </c>
    </row>
    <row r="301" s="11" customFormat="1" ht="25.92" customHeight="1">
      <c r="A301" s="11"/>
      <c r="B301" s="193"/>
      <c r="C301" s="194"/>
      <c r="D301" s="195" t="s">
        <v>80</v>
      </c>
      <c r="E301" s="196" t="s">
        <v>80</v>
      </c>
      <c r="F301" s="196" t="s">
        <v>483</v>
      </c>
      <c r="G301" s="194"/>
      <c r="H301" s="194"/>
      <c r="I301" s="197"/>
      <c r="J301" s="198">
        <f>BK301</f>
        <v>0</v>
      </c>
      <c r="K301" s="194"/>
      <c r="L301" s="199"/>
      <c r="M301" s="200"/>
      <c r="N301" s="201"/>
      <c r="O301" s="201"/>
      <c r="P301" s="202">
        <f>SUM(P302:P309)</f>
        <v>0</v>
      </c>
      <c r="Q301" s="201"/>
      <c r="R301" s="202">
        <f>SUM(R302:R309)</f>
        <v>0</v>
      </c>
      <c r="S301" s="201"/>
      <c r="T301" s="203">
        <f>SUM(T302:T309)</f>
        <v>0</v>
      </c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R301" s="204" t="s">
        <v>125</v>
      </c>
      <c r="AT301" s="205" t="s">
        <v>80</v>
      </c>
      <c r="AU301" s="205" t="s">
        <v>81</v>
      </c>
      <c r="AY301" s="204" t="s">
        <v>126</v>
      </c>
      <c r="BK301" s="206">
        <f>SUM(BK302:BK309)</f>
        <v>0</v>
      </c>
    </row>
    <row r="302" s="2" customFormat="1" ht="24.15" customHeight="1">
      <c r="A302" s="35"/>
      <c r="B302" s="36"/>
      <c r="C302" s="225" t="s">
        <v>484</v>
      </c>
      <c r="D302" s="225" t="s">
        <v>135</v>
      </c>
      <c r="E302" s="226" t="s">
        <v>485</v>
      </c>
      <c r="F302" s="227" t="s">
        <v>486</v>
      </c>
      <c r="G302" s="228" t="s">
        <v>130</v>
      </c>
      <c r="H302" s="229">
        <v>80</v>
      </c>
      <c r="I302" s="230"/>
      <c r="J302" s="231">
        <f>ROUND(I302*H302,2)</f>
        <v>0</v>
      </c>
      <c r="K302" s="227" t="s">
        <v>131</v>
      </c>
      <c r="L302" s="232"/>
      <c r="M302" s="233" t="s">
        <v>1</v>
      </c>
      <c r="N302" s="234" t="s">
        <v>46</v>
      </c>
      <c r="O302" s="88"/>
      <c r="P302" s="216">
        <f>O302*H302</f>
        <v>0</v>
      </c>
      <c r="Q302" s="216">
        <v>0</v>
      </c>
      <c r="R302" s="216">
        <f>Q302*H302</f>
        <v>0</v>
      </c>
      <c r="S302" s="216">
        <v>0</v>
      </c>
      <c r="T302" s="21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8" t="s">
        <v>138</v>
      </c>
      <c r="AT302" s="218" t="s">
        <v>135</v>
      </c>
      <c r="AU302" s="218" t="s">
        <v>22</v>
      </c>
      <c r="AY302" s="14" t="s">
        <v>126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14" t="s">
        <v>22</v>
      </c>
      <c r="BK302" s="219">
        <f>ROUND(I302*H302,2)</f>
        <v>0</v>
      </c>
      <c r="BL302" s="14" t="s">
        <v>132</v>
      </c>
      <c r="BM302" s="218" t="s">
        <v>487</v>
      </c>
    </row>
    <row r="303" s="2" customFormat="1">
      <c r="A303" s="35"/>
      <c r="B303" s="36"/>
      <c r="C303" s="37"/>
      <c r="D303" s="220" t="s">
        <v>134</v>
      </c>
      <c r="E303" s="37"/>
      <c r="F303" s="221" t="s">
        <v>486</v>
      </c>
      <c r="G303" s="37"/>
      <c r="H303" s="37"/>
      <c r="I303" s="222"/>
      <c r="J303" s="37"/>
      <c r="K303" s="37"/>
      <c r="L303" s="41"/>
      <c r="M303" s="223"/>
      <c r="N303" s="224"/>
      <c r="O303" s="88"/>
      <c r="P303" s="88"/>
      <c r="Q303" s="88"/>
      <c r="R303" s="88"/>
      <c r="S303" s="88"/>
      <c r="T303" s="89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134</v>
      </c>
      <c r="AU303" s="14" t="s">
        <v>22</v>
      </c>
    </row>
    <row r="304" s="2" customFormat="1" ht="24.15" customHeight="1">
      <c r="A304" s="35"/>
      <c r="B304" s="36"/>
      <c r="C304" s="207" t="s">
        <v>488</v>
      </c>
      <c r="D304" s="207" t="s">
        <v>127</v>
      </c>
      <c r="E304" s="208" t="s">
        <v>489</v>
      </c>
      <c r="F304" s="209" t="s">
        <v>490</v>
      </c>
      <c r="G304" s="210" t="s">
        <v>142</v>
      </c>
      <c r="H304" s="211">
        <v>25</v>
      </c>
      <c r="I304" s="212"/>
      <c r="J304" s="213">
        <f>ROUND(I304*H304,2)</f>
        <v>0</v>
      </c>
      <c r="K304" s="209" t="s">
        <v>131</v>
      </c>
      <c r="L304" s="41"/>
      <c r="M304" s="214" t="s">
        <v>1</v>
      </c>
      <c r="N304" s="215" t="s">
        <v>46</v>
      </c>
      <c r="O304" s="88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8" t="s">
        <v>132</v>
      </c>
      <c r="AT304" s="218" t="s">
        <v>127</v>
      </c>
      <c r="AU304" s="218" t="s">
        <v>22</v>
      </c>
      <c r="AY304" s="14" t="s">
        <v>126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4" t="s">
        <v>22</v>
      </c>
      <c r="BK304" s="219">
        <f>ROUND(I304*H304,2)</f>
        <v>0</v>
      </c>
      <c r="BL304" s="14" t="s">
        <v>132</v>
      </c>
      <c r="BM304" s="218" t="s">
        <v>491</v>
      </c>
    </row>
    <row r="305" s="2" customFormat="1">
      <c r="A305" s="35"/>
      <c r="B305" s="36"/>
      <c r="C305" s="37"/>
      <c r="D305" s="220" t="s">
        <v>134</v>
      </c>
      <c r="E305" s="37"/>
      <c r="F305" s="221" t="s">
        <v>490</v>
      </c>
      <c r="G305" s="37"/>
      <c r="H305" s="37"/>
      <c r="I305" s="222"/>
      <c r="J305" s="37"/>
      <c r="K305" s="37"/>
      <c r="L305" s="41"/>
      <c r="M305" s="223"/>
      <c r="N305" s="224"/>
      <c r="O305" s="88"/>
      <c r="P305" s="88"/>
      <c r="Q305" s="88"/>
      <c r="R305" s="88"/>
      <c r="S305" s="88"/>
      <c r="T305" s="89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134</v>
      </c>
      <c r="AU305" s="14" t="s">
        <v>22</v>
      </c>
    </row>
    <row r="306" s="2" customFormat="1" ht="24.15" customHeight="1">
      <c r="A306" s="35"/>
      <c r="B306" s="36"/>
      <c r="C306" s="207" t="s">
        <v>492</v>
      </c>
      <c r="D306" s="207" t="s">
        <v>127</v>
      </c>
      <c r="E306" s="208" t="s">
        <v>493</v>
      </c>
      <c r="F306" s="209" t="s">
        <v>494</v>
      </c>
      <c r="G306" s="210" t="s">
        <v>163</v>
      </c>
      <c r="H306" s="211">
        <v>25</v>
      </c>
      <c r="I306" s="212"/>
      <c r="J306" s="213">
        <f>ROUND(I306*H306,2)</f>
        <v>0</v>
      </c>
      <c r="K306" s="209" t="s">
        <v>131</v>
      </c>
      <c r="L306" s="41"/>
      <c r="M306" s="214" t="s">
        <v>1</v>
      </c>
      <c r="N306" s="215" t="s">
        <v>46</v>
      </c>
      <c r="O306" s="88"/>
      <c r="P306" s="216">
        <f>O306*H306</f>
        <v>0</v>
      </c>
      <c r="Q306" s="216">
        <v>0</v>
      </c>
      <c r="R306" s="216">
        <f>Q306*H306</f>
        <v>0</v>
      </c>
      <c r="S306" s="216">
        <v>0</v>
      </c>
      <c r="T306" s="21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8" t="s">
        <v>132</v>
      </c>
      <c r="AT306" s="218" t="s">
        <v>127</v>
      </c>
      <c r="AU306" s="218" t="s">
        <v>22</v>
      </c>
      <c r="AY306" s="14" t="s">
        <v>126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14" t="s">
        <v>22</v>
      </c>
      <c r="BK306" s="219">
        <f>ROUND(I306*H306,2)</f>
        <v>0</v>
      </c>
      <c r="BL306" s="14" t="s">
        <v>132</v>
      </c>
      <c r="BM306" s="218" t="s">
        <v>495</v>
      </c>
    </row>
    <row r="307" s="2" customFormat="1">
      <c r="A307" s="35"/>
      <c r="B307" s="36"/>
      <c r="C307" s="37"/>
      <c r="D307" s="220" t="s">
        <v>134</v>
      </c>
      <c r="E307" s="37"/>
      <c r="F307" s="221" t="s">
        <v>494</v>
      </c>
      <c r="G307" s="37"/>
      <c r="H307" s="37"/>
      <c r="I307" s="222"/>
      <c r="J307" s="37"/>
      <c r="K307" s="37"/>
      <c r="L307" s="41"/>
      <c r="M307" s="223"/>
      <c r="N307" s="224"/>
      <c r="O307" s="88"/>
      <c r="P307" s="88"/>
      <c r="Q307" s="88"/>
      <c r="R307" s="88"/>
      <c r="S307" s="88"/>
      <c r="T307" s="89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134</v>
      </c>
      <c r="AU307" s="14" t="s">
        <v>22</v>
      </c>
    </row>
    <row r="308" s="2" customFormat="1" ht="24.15" customHeight="1">
      <c r="A308" s="35"/>
      <c r="B308" s="36"/>
      <c r="C308" s="207" t="s">
        <v>496</v>
      </c>
      <c r="D308" s="207" t="s">
        <v>127</v>
      </c>
      <c r="E308" s="208" t="s">
        <v>497</v>
      </c>
      <c r="F308" s="209" t="s">
        <v>498</v>
      </c>
      <c r="G308" s="210" t="s">
        <v>175</v>
      </c>
      <c r="H308" s="211">
        <v>14</v>
      </c>
      <c r="I308" s="212"/>
      <c r="J308" s="213">
        <f>ROUND(I308*H308,2)</f>
        <v>0</v>
      </c>
      <c r="K308" s="209" t="s">
        <v>131</v>
      </c>
      <c r="L308" s="41"/>
      <c r="M308" s="214" t="s">
        <v>1</v>
      </c>
      <c r="N308" s="215" t="s">
        <v>46</v>
      </c>
      <c r="O308" s="88"/>
      <c r="P308" s="216">
        <f>O308*H308</f>
        <v>0</v>
      </c>
      <c r="Q308" s="216">
        <v>0</v>
      </c>
      <c r="R308" s="216">
        <f>Q308*H308</f>
        <v>0</v>
      </c>
      <c r="S308" s="216">
        <v>0</v>
      </c>
      <c r="T308" s="21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8" t="s">
        <v>132</v>
      </c>
      <c r="AT308" s="218" t="s">
        <v>127</v>
      </c>
      <c r="AU308" s="218" t="s">
        <v>22</v>
      </c>
      <c r="AY308" s="14" t="s">
        <v>126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14" t="s">
        <v>22</v>
      </c>
      <c r="BK308" s="219">
        <f>ROUND(I308*H308,2)</f>
        <v>0</v>
      </c>
      <c r="BL308" s="14" t="s">
        <v>132</v>
      </c>
      <c r="BM308" s="218" t="s">
        <v>499</v>
      </c>
    </row>
    <row r="309" s="2" customFormat="1">
      <c r="A309" s="35"/>
      <c r="B309" s="36"/>
      <c r="C309" s="37"/>
      <c r="D309" s="220" t="s">
        <v>134</v>
      </c>
      <c r="E309" s="37"/>
      <c r="F309" s="221" t="s">
        <v>498</v>
      </c>
      <c r="G309" s="37"/>
      <c r="H309" s="37"/>
      <c r="I309" s="222"/>
      <c r="J309" s="37"/>
      <c r="K309" s="37"/>
      <c r="L309" s="41"/>
      <c r="M309" s="223"/>
      <c r="N309" s="224"/>
      <c r="O309" s="88"/>
      <c r="P309" s="88"/>
      <c r="Q309" s="88"/>
      <c r="R309" s="88"/>
      <c r="S309" s="88"/>
      <c r="T309" s="89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134</v>
      </c>
      <c r="AU309" s="14" t="s">
        <v>22</v>
      </c>
    </row>
    <row r="310" s="11" customFormat="1" ht="25.92" customHeight="1">
      <c r="A310" s="11"/>
      <c r="B310" s="193"/>
      <c r="C310" s="194"/>
      <c r="D310" s="195" t="s">
        <v>80</v>
      </c>
      <c r="E310" s="196" t="s">
        <v>500</v>
      </c>
      <c r="F310" s="196" t="s">
        <v>501</v>
      </c>
      <c r="G310" s="194"/>
      <c r="H310" s="194"/>
      <c r="I310" s="197"/>
      <c r="J310" s="198">
        <f>BK310</f>
        <v>0</v>
      </c>
      <c r="K310" s="194"/>
      <c r="L310" s="199"/>
      <c r="M310" s="200"/>
      <c r="N310" s="201"/>
      <c r="O310" s="201"/>
      <c r="P310" s="202">
        <f>SUM(P311:P314)</f>
        <v>0</v>
      </c>
      <c r="Q310" s="201"/>
      <c r="R310" s="202">
        <f>SUM(R311:R314)</f>
        <v>0</v>
      </c>
      <c r="S310" s="201"/>
      <c r="T310" s="203">
        <f>SUM(T311:T314)</f>
        <v>0</v>
      </c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R310" s="204" t="s">
        <v>144</v>
      </c>
      <c r="AT310" s="205" t="s">
        <v>80</v>
      </c>
      <c r="AU310" s="205" t="s">
        <v>81</v>
      </c>
      <c r="AY310" s="204" t="s">
        <v>126</v>
      </c>
      <c r="BK310" s="206">
        <f>SUM(BK311:BK314)</f>
        <v>0</v>
      </c>
    </row>
    <row r="311" s="2" customFormat="1" ht="24.15" customHeight="1">
      <c r="A311" s="35"/>
      <c r="B311" s="36"/>
      <c r="C311" s="207" t="s">
        <v>502</v>
      </c>
      <c r="D311" s="207" t="s">
        <v>127</v>
      </c>
      <c r="E311" s="208" t="s">
        <v>503</v>
      </c>
      <c r="F311" s="209" t="s">
        <v>504</v>
      </c>
      <c r="G311" s="210" t="s">
        <v>505</v>
      </c>
      <c r="H311" s="235"/>
      <c r="I311" s="212"/>
      <c r="J311" s="213">
        <f>ROUND(I311*H311,2)</f>
        <v>0</v>
      </c>
      <c r="K311" s="209" t="s">
        <v>131</v>
      </c>
      <c r="L311" s="41"/>
      <c r="M311" s="214" t="s">
        <v>1</v>
      </c>
      <c r="N311" s="215" t="s">
        <v>46</v>
      </c>
      <c r="O311" s="88"/>
      <c r="P311" s="216">
        <f>O311*H311</f>
        <v>0</v>
      </c>
      <c r="Q311" s="216">
        <v>0</v>
      </c>
      <c r="R311" s="216">
        <f>Q311*H311</f>
        <v>0</v>
      </c>
      <c r="S311" s="216">
        <v>0</v>
      </c>
      <c r="T311" s="21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8" t="s">
        <v>506</v>
      </c>
      <c r="AT311" s="218" t="s">
        <v>127</v>
      </c>
      <c r="AU311" s="218" t="s">
        <v>22</v>
      </c>
      <c r="AY311" s="14" t="s">
        <v>126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4" t="s">
        <v>22</v>
      </c>
      <c r="BK311" s="219">
        <f>ROUND(I311*H311,2)</f>
        <v>0</v>
      </c>
      <c r="BL311" s="14" t="s">
        <v>506</v>
      </c>
      <c r="BM311" s="218" t="s">
        <v>507</v>
      </c>
    </row>
    <row r="312" s="2" customFormat="1">
      <c r="A312" s="35"/>
      <c r="B312" s="36"/>
      <c r="C312" s="37"/>
      <c r="D312" s="220" t="s">
        <v>134</v>
      </c>
      <c r="E312" s="37"/>
      <c r="F312" s="221" t="s">
        <v>504</v>
      </c>
      <c r="G312" s="37"/>
      <c r="H312" s="37"/>
      <c r="I312" s="222"/>
      <c r="J312" s="37"/>
      <c r="K312" s="37"/>
      <c r="L312" s="41"/>
      <c r="M312" s="223"/>
      <c r="N312" s="224"/>
      <c r="O312" s="88"/>
      <c r="P312" s="88"/>
      <c r="Q312" s="88"/>
      <c r="R312" s="88"/>
      <c r="S312" s="88"/>
      <c r="T312" s="89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134</v>
      </c>
      <c r="AU312" s="14" t="s">
        <v>22</v>
      </c>
    </row>
    <row r="313" s="2" customFormat="1" ht="24.15" customHeight="1">
      <c r="A313" s="35"/>
      <c r="B313" s="36"/>
      <c r="C313" s="207" t="s">
        <v>508</v>
      </c>
      <c r="D313" s="207" t="s">
        <v>127</v>
      </c>
      <c r="E313" s="208" t="s">
        <v>509</v>
      </c>
      <c r="F313" s="209" t="s">
        <v>510</v>
      </c>
      <c r="G313" s="210" t="s">
        <v>505</v>
      </c>
      <c r="H313" s="235"/>
      <c r="I313" s="212"/>
      <c r="J313" s="213">
        <f>ROUND(I313*H313,2)</f>
        <v>0</v>
      </c>
      <c r="K313" s="209" t="s">
        <v>131</v>
      </c>
      <c r="L313" s="41"/>
      <c r="M313" s="214" t="s">
        <v>1</v>
      </c>
      <c r="N313" s="215" t="s">
        <v>46</v>
      </c>
      <c r="O313" s="88"/>
      <c r="P313" s="216">
        <f>O313*H313</f>
        <v>0</v>
      </c>
      <c r="Q313" s="216">
        <v>0</v>
      </c>
      <c r="R313" s="216">
        <f>Q313*H313</f>
        <v>0</v>
      </c>
      <c r="S313" s="216">
        <v>0</v>
      </c>
      <c r="T313" s="21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8" t="s">
        <v>506</v>
      </c>
      <c r="AT313" s="218" t="s">
        <v>127</v>
      </c>
      <c r="AU313" s="218" t="s">
        <v>22</v>
      </c>
      <c r="AY313" s="14" t="s">
        <v>126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4" t="s">
        <v>22</v>
      </c>
      <c r="BK313" s="219">
        <f>ROUND(I313*H313,2)</f>
        <v>0</v>
      </c>
      <c r="BL313" s="14" t="s">
        <v>506</v>
      </c>
      <c r="BM313" s="218" t="s">
        <v>511</v>
      </c>
    </row>
    <row r="314" s="2" customFormat="1">
      <c r="A314" s="35"/>
      <c r="B314" s="36"/>
      <c r="C314" s="37"/>
      <c r="D314" s="220" t="s">
        <v>134</v>
      </c>
      <c r="E314" s="37"/>
      <c r="F314" s="221" t="s">
        <v>510</v>
      </c>
      <c r="G314" s="37"/>
      <c r="H314" s="37"/>
      <c r="I314" s="222"/>
      <c r="J314" s="37"/>
      <c r="K314" s="37"/>
      <c r="L314" s="41"/>
      <c r="M314" s="236"/>
      <c r="N314" s="237"/>
      <c r="O314" s="238"/>
      <c r="P314" s="238"/>
      <c r="Q314" s="238"/>
      <c r="R314" s="238"/>
      <c r="S314" s="238"/>
      <c r="T314" s="239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134</v>
      </c>
      <c r="AU314" s="14" t="s">
        <v>22</v>
      </c>
    </row>
    <row r="315" s="2" customFormat="1" ht="6.96" customHeight="1">
      <c r="A315" s="35"/>
      <c r="B315" s="63"/>
      <c r="C315" s="64"/>
      <c r="D315" s="64"/>
      <c r="E315" s="64"/>
      <c r="F315" s="64"/>
      <c r="G315" s="64"/>
      <c r="H315" s="64"/>
      <c r="I315" s="64"/>
      <c r="J315" s="64"/>
      <c r="K315" s="64"/>
      <c r="L315" s="41"/>
      <c r="M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</row>
  </sheetData>
  <sheetProtection sheet="1" autoFilter="0" formatColumns="0" formatRows="0" objects="1" scenarios="1" spinCount="100000" saltValue="uS6RB/fIzFZRx4uKCXEF1WJEPsi9Ef+qubeg/yk7skGozJgBRzqhKDGbOlfOcsuaC5yAP4n5nuVhPhf3TOonkw==" hashValue="T0ukAb1XLrsfOrrMqVqFZXg1YUmBZQk/528ng5RtYiFOk+aKR4RjyY6I5K3onRCeMxJfA9uA9DFRb3APhmTj9Q==" algorithmName="SHA-512" password="CC35"/>
  <autoFilter ref="C122:K31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90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TV v úseku Albrechtice u Českého Těšína - Havířov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512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19</v>
      </c>
      <c r="E11" s="35"/>
      <c r="F11" s="140" t="s">
        <v>1</v>
      </c>
      <c r="G11" s="35"/>
      <c r="H11" s="35"/>
      <c r="I11" s="137" t="s">
        <v>21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23</v>
      </c>
      <c r="E12" s="35"/>
      <c r="F12" s="140" t="s">
        <v>24</v>
      </c>
      <c r="G12" s="35"/>
      <c r="H12" s="35"/>
      <c r="I12" s="137" t="s">
        <v>25</v>
      </c>
      <c r="J12" s="141" t="str">
        <f>'Rekapitulace stavby'!AN8</f>
        <v>28. 6. 2019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29</v>
      </c>
      <c r="E14" s="35"/>
      <c r="F14" s="35"/>
      <c r="G14" s="35"/>
      <c r="H14" s="35"/>
      <c r="I14" s="137" t="s">
        <v>30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31</v>
      </c>
      <c r="F15" s="35"/>
      <c r="G15" s="35"/>
      <c r="H15" s="35"/>
      <c r="I15" s="137" t="s">
        <v>32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33</v>
      </c>
      <c r="E17" s="35"/>
      <c r="F17" s="35"/>
      <c r="G17" s="35"/>
      <c r="H17" s="35"/>
      <c r="I17" s="137" t="s">
        <v>30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32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35</v>
      </c>
      <c r="E20" s="35"/>
      <c r="F20" s="35"/>
      <c r="G20" s="35"/>
      <c r="H20" s="35"/>
      <c r="I20" s="137" t="s">
        <v>30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36</v>
      </c>
      <c r="F21" s="35"/>
      <c r="G21" s="35"/>
      <c r="H21" s="35"/>
      <c r="I21" s="137" t="s">
        <v>32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38</v>
      </c>
      <c r="E23" s="35"/>
      <c r="F23" s="35"/>
      <c r="G23" s="35"/>
      <c r="H23" s="35"/>
      <c r="I23" s="137" t="s">
        <v>30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39</v>
      </c>
      <c r="F24" s="35"/>
      <c r="G24" s="35"/>
      <c r="H24" s="35"/>
      <c r="I24" s="137" t="s">
        <v>32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40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41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43</v>
      </c>
      <c r="G32" s="35"/>
      <c r="H32" s="35"/>
      <c r="I32" s="149" t="s">
        <v>42</v>
      </c>
      <c r="J32" s="149" t="s">
        <v>44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45</v>
      </c>
      <c r="E33" s="137" t="s">
        <v>46</v>
      </c>
      <c r="F33" s="151">
        <f>ROUND((SUM(BE122:BE326)),  2)</f>
        <v>0</v>
      </c>
      <c r="G33" s="35"/>
      <c r="H33" s="35"/>
      <c r="I33" s="152">
        <v>0.20999999999999999</v>
      </c>
      <c r="J33" s="151">
        <f>ROUND(((SUM(BE122:BE326))*I33),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47</v>
      </c>
      <c r="F34" s="151">
        <f>ROUND((SUM(BF122:BF326)),  2)</f>
        <v>0</v>
      </c>
      <c r="G34" s="35"/>
      <c r="H34" s="35"/>
      <c r="I34" s="152">
        <v>0.14999999999999999</v>
      </c>
      <c r="J34" s="151">
        <f>ROUND(((SUM(BF122:BF326))*I34),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48</v>
      </c>
      <c r="F35" s="151">
        <f>ROUND((SUM(BG122:BG326)),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49</v>
      </c>
      <c r="F36" s="151">
        <f>ROUND((SUM(BH122:BH326)),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50</v>
      </c>
      <c r="F37" s="151">
        <f>ROUND((SUM(BI122:BI326)),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54</v>
      </c>
      <c r="E50" s="161"/>
      <c r="F50" s="161"/>
      <c r="G50" s="160" t="s">
        <v>55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56</v>
      </c>
      <c r="E61" s="163"/>
      <c r="F61" s="164" t="s">
        <v>57</v>
      </c>
      <c r="G61" s="162" t="s">
        <v>56</v>
      </c>
      <c r="H61" s="163"/>
      <c r="I61" s="163"/>
      <c r="J61" s="165" t="s">
        <v>57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58</v>
      </c>
      <c r="E65" s="166"/>
      <c r="F65" s="166"/>
      <c r="G65" s="160" t="s">
        <v>59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56</v>
      </c>
      <c r="E76" s="163"/>
      <c r="F76" s="164" t="s">
        <v>57</v>
      </c>
      <c r="G76" s="162" t="s">
        <v>56</v>
      </c>
      <c r="H76" s="163"/>
      <c r="I76" s="163"/>
      <c r="J76" s="165" t="s">
        <v>57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TV v úseku Albrechtice u Českého Těšína - Havířov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1/2 - Výměna trakčního vedení - 1. kolej 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23</v>
      </c>
      <c r="D89" s="37"/>
      <c r="E89" s="37"/>
      <c r="F89" s="24" t="str">
        <f>F12</f>
        <v>Albrechtice u ČT - Havířov</v>
      </c>
      <c r="G89" s="37"/>
      <c r="H89" s="37"/>
      <c r="I89" s="29" t="s">
        <v>25</v>
      </c>
      <c r="J89" s="76" t="str">
        <f>IF(J12="","",J12)</f>
        <v>28. 6. 2019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29</v>
      </c>
      <c r="D91" s="37"/>
      <c r="E91" s="37"/>
      <c r="F91" s="24" t="str">
        <f>E15</f>
        <v>Správa železnic, státní organizace-OŘ Ostrava SEE</v>
      </c>
      <c r="G91" s="37"/>
      <c r="H91" s="37"/>
      <c r="I91" s="29" t="s">
        <v>35</v>
      </c>
      <c r="J91" s="33" t="str">
        <f>E21</f>
        <v>EXprojekt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33</v>
      </c>
      <c r="D92" s="37"/>
      <c r="E92" s="37"/>
      <c r="F92" s="24" t="str">
        <f>IF(E18="","",E18)</f>
        <v>Vyplň údaj</v>
      </c>
      <c r="G92" s="37"/>
      <c r="H92" s="37"/>
      <c r="I92" s="29" t="s">
        <v>38</v>
      </c>
      <c r="J92" s="33" t="str">
        <f>E24</f>
        <v>Ing. Pavel Odehnal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103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104</v>
      </c>
      <c r="E98" s="179"/>
      <c r="F98" s="179"/>
      <c r="G98" s="179"/>
      <c r="H98" s="179"/>
      <c r="I98" s="179"/>
      <c r="J98" s="180">
        <f>J146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105</v>
      </c>
      <c r="E99" s="179"/>
      <c r="F99" s="179"/>
      <c r="G99" s="179"/>
      <c r="H99" s="179"/>
      <c r="I99" s="179"/>
      <c r="J99" s="180">
        <f>J159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106</v>
      </c>
      <c r="E100" s="179"/>
      <c r="F100" s="179"/>
      <c r="G100" s="179"/>
      <c r="H100" s="179"/>
      <c r="I100" s="179"/>
      <c r="J100" s="180">
        <f>J276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6"/>
      <c r="C101" s="177"/>
      <c r="D101" s="178" t="s">
        <v>107</v>
      </c>
      <c r="E101" s="179"/>
      <c r="F101" s="179"/>
      <c r="G101" s="179"/>
      <c r="H101" s="179"/>
      <c r="I101" s="179"/>
      <c r="J101" s="180">
        <f>J311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6"/>
      <c r="C102" s="177"/>
      <c r="D102" s="178" t="s">
        <v>108</v>
      </c>
      <c r="E102" s="179"/>
      <c r="F102" s="179"/>
      <c r="G102" s="179"/>
      <c r="H102" s="179"/>
      <c r="I102" s="179"/>
      <c r="J102" s="180">
        <f>J318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110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Oprava TV v úseku Albrechtice u Českého Těšína - Havířov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 xml:space="preserve">1/2 - Výměna trakčního vedení - 1. kolej 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23</v>
      </c>
      <c r="D116" s="37"/>
      <c r="E116" s="37"/>
      <c r="F116" s="24" t="str">
        <f>F12</f>
        <v>Albrechtice u ČT - Havířov</v>
      </c>
      <c r="G116" s="37"/>
      <c r="H116" s="37"/>
      <c r="I116" s="29" t="s">
        <v>25</v>
      </c>
      <c r="J116" s="76" t="str">
        <f>IF(J12="","",J12)</f>
        <v>28. 6. 2019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29</v>
      </c>
      <c r="D118" s="37"/>
      <c r="E118" s="37"/>
      <c r="F118" s="24" t="str">
        <f>E15</f>
        <v>Správa železnic, státní organizace-OŘ Ostrava SEE</v>
      </c>
      <c r="G118" s="37"/>
      <c r="H118" s="37"/>
      <c r="I118" s="29" t="s">
        <v>35</v>
      </c>
      <c r="J118" s="33" t="str">
        <f>E21</f>
        <v>EXprojekt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33</v>
      </c>
      <c r="D119" s="37"/>
      <c r="E119" s="37"/>
      <c r="F119" s="24" t="str">
        <f>IF(E18="","",E18)</f>
        <v>Vyplň údaj</v>
      </c>
      <c r="G119" s="37"/>
      <c r="H119" s="37"/>
      <c r="I119" s="29" t="s">
        <v>38</v>
      </c>
      <c r="J119" s="33" t="str">
        <f>E24</f>
        <v>Ing. Pavel Odehnal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82"/>
      <c r="B121" s="183"/>
      <c r="C121" s="184" t="s">
        <v>111</v>
      </c>
      <c r="D121" s="185" t="s">
        <v>66</v>
      </c>
      <c r="E121" s="185" t="s">
        <v>62</v>
      </c>
      <c r="F121" s="185" t="s">
        <v>63</v>
      </c>
      <c r="G121" s="185" t="s">
        <v>112</v>
      </c>
      <c r="H121" s="185" t="s">
        <v>113</v>
      </c>
      <c r="I121" s="185" t="s">
        <v>114</v>
      </c>
      <c r="J121" s="185" t="s">
        <v>100</v>
      </c>
      <c r="K121" s="186" t="s">
        <v>115</v>
      </c>
      <c r="L121" s="187"/>
      <c r="M121" s="97" t="s">
        <v>1</v>
      </c>
      <c r="N121" s="98" t="s">
        <v>45</v>
      </c>
      <c r="O121" s="98" t="s">
        <v>116</v>
      </c>
      <c r="P121" s="98" t="s">
        <v>117</v>
      </c>
      <c r="Q121" s="98" t="s">
        <v>118</v>
      </c>
      <c r="R121" s="98" t="s">
        <v>119</v>
      </c>
      <c r="S121" s="98" t="s">
        <v>120</v>
      </c>
      <c r="T121" s="99" t="s">
        <v>121</v>
      </c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</row>
    <row r="122" s="2" customFormat="1" ht="22.8" customHeight="1">
      <c r="A122" s="35"/>
      <c r="B122" s="36"/>
      <c r="C122" s="104" t="s">
        <v>122</v>
      </c>
      <c r="D122" s="37"/>
      <c r="E122" s="37"/>
      <c r="F122" s="37"/>
      <c r="G122" s="37"/>
      <c r="H122" s="37"/>
      <c r="I122" s="37"/>
      <c r="J122" s="188">
        <f>BK122</f>
        <v>0</v>
      </c>
      <c r="K122" s="37"/>
      <c r="L122" s="41"/>
      <c r="M122" s="100"/>
      <c r="N122" s="189"/>
      <c r="O122" s="101"/>
      <c r="P122" s="190">
        <f>P123+P146+P159+P276+P311+P318</f>
        <v>0</v>
      </c>
      <c r="Q122" s="101"/>
      <c r="R122" s="190">
        <f>R123+R146+R159+R276+R311+R318</f>
        <v>0</v>
      </c>
      <c r="S122" s="101"/>
      <c r="T122" s="191">
        <f>T123+T146+T159+T276+T311+T318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80</v>
      </c>
      <c r="AU122" s="14" t="s">
        <v>102</v>
      </c>
      <c r="BK122" s="192">
        <f>BK123+BK146+BK159+BK276+BK311+BK318</f>
        <v>0</v>
      </c>
    </row>
    <row r="123" s="11" customFormat="1" ht="25.92" customHeight="1">
      <c r="A123" s="11"/>
      <c r="B123" s="193"/>
      <c r="C123" s="194"/>
      <c r="D123" s="195" t="s">
        <v>80</v>
      </c>
      <c r="E123" s="196" t="s">
        <v>123</v>
      </c>
      <c r="F123" s="196" t="s">
        <v>124</v>
      </c>
      <c r="G123" s="194"/>
      <c r="H123" s="194"/>
      <c r="I123" s="197"/>
      <c r="J123" s="198">
        <f>BK123</f>
        <v>0</v>
      </c>
      <c r="K123" s="194"/>
      <c r="L123" s="199"/>
      <c r="M123" s="200"/>
      <c r="N123" s="201"/>
      <c r="O123" s="201"/>
      <c r="P123" s="202">
        <f>SUM(P124:P145)</f>
        <v>0</v>
      </c>
      <c r="Q123" s="201"/>
      <c r="R123" s="202">
        <f>SUM(R124:R145)</f>
        <v>0</v>
      </c>
      <c r="S123" s="201"/>
      <c r="T123" s="203">
        <f>SUM(T124:T145)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4" t="s">
        <v>125</v>
      </c>
      <c r="AT123" s="205" t="s">
        <v>80</v>
      </c>
      <c r="AU123" s="205" t="s">
        <v>81</v>
      </c>
      <c r="AY123" s="204" t="s">
        <v>126</v>
      </c>
      <c r="BK123" s="206">
        <f>SUM(BK124:BK145)</f>
        <v>0</v>
      </c>
    </row>
    <row r="124" s="2" customFormat="1" ht="24.15" customHeight="1">
      <c r="A124" s="35"/>
      <c r="B124" s="36"/>
      <c r="C124" s="207" t="s">
        <v>22</v>
      </c>
      <c r="D124" s="207" t="s">
        <v>127</v>
      </c>
      <c r="E124" s="208" t="s">
        <v>128</v>
      </c>
      <c r="F124" s="209" t="s">
        <v>129</v>
      </c>
      <c r="G124" s="210" t="s">
        <v>130</v>
      </c>
      <c r="H124" s="211">
        <v>12</v>
      </c>
      <c r="I124" s="212"/>
      <c r="J124" s="213">
        <f>ROUND(I124*H124,2)</f>
        <v>0</v>
      </c>
      <c r="K124" s="209" t="s">
        <v>131</v>
      </c>
      <c r="L124" s="41"/>
      <c r="M124" s="214" t="s">
        <v>1</v>
      </c>
      <c r="N124" s="215" t="s">
        <v>46</v>
      </c>
      <c r="O124" s="88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8" t="s">
        <v>132</v>
      </c>
      <c r="AT124" s="218" t="s">
        <v>127</v>
      </c>
      <c r="AU124" s="218" t="s">
        <v>22</v>
      </c>
      <c r="AY124" s="14" t="s">
        <v>126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4" t="s">
        <v>22</v>
      </c>
      <c r="BK124" s="219">
        <f>ROUND(I124*H124,2)</f>
        <v>0</v>
      </c>
      <c r="BL124" s="14" t="s">
        <v>132</v>
      </c>
      <c r="BM124" s="218" t="s">
        <v>513</v>
      </c>
    </row>
    <row r="125" s="2" customFormat="1">
      <c r="A125" s="35"/>
      <c r="B125" s="36"/>
      <c r="C125" s="37"/>
      <c r="D125" s="220" t="s">
        <v>134</v>
      </c>
      <c r="E125" s="37"/>
      <c r="F125" s="221" t="s">
        <v>129</v>
      </c>
      <c r="G125" s="37"/>
      <c r="H125" s="37"/>
      <c r="I125" s="222"/>
      <c r="J125" s="37"/>
      <c r="K125" s="37"/>
      <c r="L125" s="41"/>
      <c r="M125" s="223"/>
      <c r="N125" s="224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134</v>
      </c>
      <c r="AU125" s="14" t="s">
        <v>22</v>
      </c>
    </row>
    <row r="126" s="2" customFormat="1" ht="24.15" customHeight="1">
      <c r="A126" s="35"/>
      <c r="B126" s="36"/>
      <c r="C126" s="225" t="s">
        <v>90</v>
      </c>
      <c r="D126" s="225" t="s">
        <v>135</v>
      </c>
      <c r="E126" s="226" t="s">
        <v>136</v>
      </c>
      <c r="F126" s="227" t="s">
        <v>137</v>
      </c>
      <c r="G126" s="228" t="s">
        <v>130</v>
      </c>
      <c r="H126" s="229">
        <v>12</v>
      </c>
      <c r="I126" s="230"/>
      <c r="J126" s="231">
        <f>ROUND(I126*H126,2)</f>
        <v>0</v>
      </c>
      <c r="K126" s="227" t="s">
        <v>131</v>
      </c>
      <c r="L126" s="232"/>
      <c r="M126" s="233" t="s">
        <v>1</v>
      </c>
      <c r="N126" s="234" t="s">
        <v>46</v>
      </c>
      <c r="O126" s="88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8" t="s">
        <v>138</v>
      </c>
      <c r="AT126" s="218" t="s">
        <v>135</v>
      </c>
      <c r="AU126" s="218" t="s">
        <v>22</v>
      </c>
      <c r="AY126" s="14" t="s">
        <v>126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4" t="s">
        <v>22</v>
      </c>
      <c r="BK126" s="219">
        <f>ROUND(I126*H126,2)</f>
        <v>0</v>
      </c>
      <c r="BL126" s="14" t="s">
        <v>132</v>
      </c>
      <c r="BM126" s="218" t="s">
        <v>514</v>
      </c>
    </row>
    <row r="127" s="2" customFormat="1">
      <c r="A127" s="35"/>
      <c r="B127" s="36"/>
      <c r="C127" s="37"/>
      <c r="D127" s="220" t="s">
        <v>134</v>
      </c>
      <c r="E127" s="37"/>
      <c r="F127" s="221" t="s">
        <v>137</v>
      </c>
      <c r="G127" s="37"/>
      <c r="H127" s="37"/>
      <c r="I127" s="222"/>
      <c r="J127" s="37"/>
      <c r="K127" s="37"/>
      <c r="L127" s="41"/>
      <c r="M127" s="223"/>
      <c r="N127" s="22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134</v>
      </c>
      <c r="AU127" s="14" t="s">
        <v>22</v>
      </c>
    </row>
    <row r="128" s="2" customFormat="1" ht="37.8" customHeight="1">
      <c r="A128" s="35"/>
      <c r="B128" s="36"/>
      <c r="C128" s="207" t="s">
        <v>125</v>
      </c>
      <c r="D128" s="207" t="s">
        <v>127</v>
      </c>
      <c r="E128" s="208" t="s">
        <v>140</v>
      </c>
      <c r="F128" s="209" t="s">
        <v>141</v>
      </c>
      <c r="G128" s="210" t="s">
        <v>142</v>
      </c>
      <c r="H128" s="211">
        <v>120</v>
      </c>
      <c r="I128" s="212"/>
      <c r="J128" s="213">
        <f>ROUND(I128*H128,2)</f>
        <v>0</v>
      </c>
      <c r="K128" s="209" t="s">
        <v>131</v>
      </c>
      <c r="L128" s="41"/>
      <c r="M128" s="214" t="s">
        <v>1</v>
      </c>
      <c r="N128" s="215" t="s">
        <v>46</v>
      </c>
      <c r="O128" s="88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8" t="s">
        <v>132</v>
      </c>
      <c r="AT128" s="218" t="s">
        <v>127</v>
      </c>
      <c r="AU128" s="218" t="s">
        <v>22</v>
      </c>
      <c r="AY128" s="14" t="s">
        <v>126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4" t="s">
        <v>22</v>
      </c>
      <c r="BK128" s="219">
        <f>ROUND(I128*H128,2)</f>
        <v>0</v>
      </c>
      <c r="BL128" s="14" t="s">
        <v>132</v>
      </c>
      <c r="BM128" s="218" t="s">
        <v>515</v>
      </c>
    </row>
    <row r="129" s="2" customFormat="1">
      <c r="A129" s="35"/>
      <c r="B129" s="36"/>
      <c r="C129" s="37"/>
      <c r="D129" s="220" t="s">
        <v>134</v>
      </c>
      <c r="E129" s="37"/>
      <c r="F129" s="221" t="s">
        <v>141</v>
      </c>
      <c r="G129" s="37"/>
      <c r="H129" s="37"/>
      <c r="I129" s="222"/>
      <c r="J129" s="37"/>
      <c r="K129" s="37"/>
      <c r="L129" s="41"/>
      <c r="M129" s="223"/>
      <c r="N129" s="22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134</v>
      </c>
      <c r="AU129" s="14" t="s">
        <v>22</v>
      </c>
    </row>
    <row r="130" s="2" customFormat="1" ht="24.15" customHeight="1">
      <c r="A130" s="35"/>
      <c r="B130" s="36"/>
      <c r="C130" s="225" t="s">
        <v>144</v>
      </c>
      <c r="D130" s="225" t="s">
        <v>135</v>
      </c>
      <c r="E130" s="226" t="s">
        <v>145</v>
      </c>
      <c r="F130" s="227" t="s">
        <v>146</v>
      </c>
      <c r="G130" s="228" t="s">
        <v>142</v>
      </c>
      <c r="H130" s="229">
        <v>120</v>
      </c>
      <c r="I130" s="230"/>
      <c r="J130" s="231">
        <f>ROUND(I130*H130,2)</f>
        <v>0</v>
      </c>
      <c r="K130" s="227" t="s">
        <v>131</v>
      </c>
      <c r="L130" s="232"/>
      <c r="M130" s="233" t="s">
        <v>1</v>
      </c>
      <c r="N130" s="234" t="s">
        <v>46</v>
      </c>
      <c r="O130" s="88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8" t="s">
        <v>138</v>
      </c>
      <c r="AT130" s="218" t="s">
        <v>135</v>
      </c>
      <c r="AU130" s="218" t="s">
        <v>22</v>
      </c>
      <c r="AY130" s="14" t="s">
        <v>126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4" t="s">
        <v>22</v>
      </c>
      <c r="BK130" s="219">
        <f>ROUND(I130*H130,2)</f>
        <v>0</v>
      </c>
      <c r="BL130" s="14" t="s">
        <v>132</v>
      </c>
      <c r="BM130" s="218" t="s">
        <v>516</v>
      </c>
    </row>
    <row r="131" s="2" customFormat="1">
      <c r="A131" s="35"/>
      <c r="B131" s="36"/>
      <c r="C131" s="37"/>
      <c r="D131" s="220" t="s">
        <v>134</v>
      </c>
      <c r="E131" s="37"/>
      <c r="F131" s="221" t="s">
        <v>146</v>
      </c>
      <c r="G131" s="37"/>
      <c r="H131" s="37"/>
      <c r="I131" s="222"/>
      <c r="J131" s="37"/>
      <c r="K131" s="37"/>
      <c r="L131" s="41"/>
      <c r="M131" s="223"/>
      <c r="N131" s="224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134</v>
      </c>
      <c r="AU131" s="14" t="s">
        <v>22</v>
      </c>
    </row>
    <row r="132" s="2" customFormat="1" ht="24.15" customHeight="1">
      <c r="A132" s="35"/>
      <c r="B132" s="36"/>
      <c r="C132" s="225" t="s">
        <v>148</v>
      </c>
      <c r="D132" s="225" t="s">
        <v>135</v>
      </c>
      <c r="E132" s="226" t="s">
        <v>149</v>
      </c>
      <c r="F132" s="227" t="s">
        <v>150</v>
      </c>
      <c r="G132" s="228" t="s">
        <v>130</v>
      </c>
      <c r="H132" s="229">
        <v>40</v>
      </c>
      <c r="I132" s="230"/>
      <c r="J132" s="231">
        <f>ROUND(I132*H132,2)</f>
        <v>0</v>
      </c>
      <c r="K132" s="227" t="s">
        <v>131</v>
      </c>
      <c r="L132" s="232"/>
      <c r="M132" s="233" t="s">
        <v>1</v>
      </c>
      <c r="N132" s="234" t="s">
        <v>46</v>
      </c>
      <c r="O132" s="88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8" t="s">
        <v>138</v>
      </c>
      <c r="AT132" s="218" t="s">
        <v>135</v>
      </c>
      <c r="AU132" s="218" t="s">
        <v>22</v>
      </c>
      <c r="AY132" s="14" t="s">
        <v>126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4" t="s">
        <v>22</v>
      </c>
      <c r="BK132" s="219">
        <f>ROUND(I132*H132,2)</f>
        <v>0</v>
      </c>
      <c r="BL132" s="14" t="s">
        <v>132</v>
      </c>
      <c r="BM132" s="218" t="s">
        <v>517</v>
      </c>
    </row>
    <row r="133" s="2" customFormat="1">
      <c r="A133" s="35"/>
      <c r="B133" s="36"/>
      <c r="C133" s="37"/>
      <c r="D133" s="220" t="s">
        <v>134</v>
      </c>
      <c r="E133" s="37"/>
      <c r="F133" s="221" t="s">
        <v>150</v>
      </c>
      <c r="G133" s="37"/>
      <c r="H133" s="37"/>
      <c r="I133" s="222"/>
      <c r="J133" s="37"/>
      <c r="K133" s="37"/>
      <c r="L133" s="41"/>
      <c r="M133" s="223"/>
      <c r="N133" s="22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134</v>
      </c>
      <c r="AU133" s="14" t="s">
        <v>22</v>
      </c>
    </row>
    <row r="134" s="2" customFormat="1" ht="24.15" customHeight="1">
      <c r="A134" s="35"/>
      <c r="B134" s="36"/>
      <c r="C134" s="225" t="s">
        <v>152</v>
      </c>
      <c r="D134" s="225" t="s">
        <v>135</v>
      </c>
      <c r="E134" s="226" t="s">
        <v>153</v>
      </c>
      <c r="F134" s="227" t="s">
        <v>154</v>
      </c>
      <c r="G134" s="228" t="s">
        <v>130</v>
      </c>
      <c r="H134" s="229">
        <v>48</v>
      </c>
      <c r="I134" s="230"/>
      <c r="J134" s="231">
        <f>ROUND(I134*H134,2)</f>
        <v>0</v>
      </c>
      <c r="K134" s="227" t="s">
        <v>131</v>
      </c>
      <c r="L134" s="232"/>
      <c r="M134" s="233" t="s">
        <v>1</v>
      </c>
      <c r="N134" s="234" t="s">
        <v>46</v>
      </c>
      <c r="O134" s="88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8" t="s">
        <v>138</v>
      </c>
      <c r="AT134" s="218" t="s">
        <v>135</v>
      </c>
      <c r="AU134" s="218" t="s">
        <v>22</v>
      </c>
      <c r="AY134" s="14" t="s">
        <v>126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4" t="s">
        <v>22</v>
      </c>
      <c r="BK134" s="219">
        <f>ROUND(I134*H134,2)</f>
        <v>0</v>
      </c>
      <c r="BL134" s="14" t="s">
        <v>132</v>
      </c>
      <c r="BM134" s="218" t="s">
        <v>518</v>
      </c>
    </row>
    <row r="135" s="2" customFormat="1">
      <c r="A135" s="35"/>
      <c r="B135" s="36"/>
      <c r="C135" s="37"/>
      <c r="D135" s="220" t="s">
        <v>134</v>
      </c>
      <c r="E135" s="37"/>
      <c r="F135" s="221" t="s">
        <v>154</v>
      </c>
      <c r="G135" s="37"/>
      <c r="H135" s="37"/>
      <c r="I135" s="222"/>
      <c r="J135" s="37"/>
      <c r="K135" s="37"/>
      <c r="L135" s="41"/>
      <c r="M135" s="223"/>
      <c r="N135" s="224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134</v>
      </c>
      <c r="AU135" s="14" t="s">
        <v>22</v>
      </c>
    </row>
    <row r="136" s="2" customFormat="1" ht="24.15" customHeight="1">
      <c r="A136" s="35"/>
      <c r="B136" s="36"/>
      <c r="C136" s="225" t="s">
        <v>156</v>
      </c>
      <c r="D136" s="225" t="s">
        <v>135</v>
      </c>
      <c r="E136" s="226" t="s">
        <v>157</v>
      </c>
      <c r="F136" s="227" t="s">
        <v>158</v>
      </c>
      <c r="G136" s="228" t="s">
        <v>130</v>
      </c>
      <c r="H136" s="229">
        <v>10</v>
      </c>
      <c r="I136" s="230"/>
      <c r="J136" s="231">
        <f>ROUND(I136*H136,2)</f>
        <v>0</v>
      </c>
      <c r="K136" s="227" t="s">
        <v>131</v>
      </c>
      <c r="L136" s="232"/>
      <c r="M136" s="233" t="s">
        <v>1</v>
      </c>
      <c r="N136" s="234" t="s">
        <v>46</v>
      </c>
      <c r="O136" s="88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8" t="s">
        <v>138</v>
      </c>
      <c r="AT136" s="218" t="s">
        <v>135</v>
      </c>
      <c r="AU136" s="218" t="s">
        <v>22</v>
      </c>
      <c r="AY136" s="14" t="s">
        <v>126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22</v>
      </c>
      <c r="BK136" s="219">
        <f>ROUND(I136*H136,2)</f>
        <v>0</v>
      </c>
      <c r="BL136" s="14" t="s">
        <v>132</v>
      </c>
      <c r="BM136" s="218" t="s">
        <v>519</v>
      </c>
    </row>
    <row r="137" s="2" customFormat="1">
      <c r="A137" s="35"/>
      <c r="B137" s="36"/>
      <c r="C137" s="37"/>
      <c r="D137" s="220" t="s">
        <v>134</v>
      </c>
      <c r="E137" s="37"/>
      <c r="F137" s="221" t="s">
        <v>158</v>
      </c>
      <c r="G137" s="37"/>
      <c r="H137" s="37"/>
      <c r="I137" s="222"/>
      <c r="J137" s="37"/>
      <c r="K137" s="37"/>
      <c r="L137" s="41"/>
      <c r="M137" s="223"/>
      <c r="N137" s="22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134</v>
      </c>
      <c r="AU137" s="14" t="s">
        <v>22</v>
      </c>
    </row>
    <row r="138" s="2" customFormat="1" ht="24.15" customHeight="1">
      <c r="A138" s="35"/>
      <c r="B138" s="36"/>
      <c r="C138" s="225" t="s">
        <v>160</v>
      </c>
      <c r="D138" s="225" t="s">
        <v>135</v>
      </c>
      <c r="E138" s="226" t="s">
        <v>161</v>
      </c>
      <c r="F138" s="227" t="s">
        <v>162</v>
      </c>
      <c r="G138" s="228" t="s">
        <v>163</v>
      </c>
      <c r="H138" s="229">
        <v>1</v>
      </c>
      <c r="I138" s="230"/>
      <c r="J138" s="231">
        <f>ROUND(I138*H138,2)</f>
        <v>0</v>
      </c>
      <c r="K138" s="227" t="s">
        <v>131</v>
      </c>
      <c r="L138" s="232"/>
      <c r="M138" s="233" t="s">
        <v>1</v>
      </c>
      <c r="N138" s="234" t="s">
        <v>46</v>
      </c>
      <c r="O138" s="88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8" t="s">
        <v>138</v>
      </c>
      <c r="AT138" s="218" t="s">
        <v>135</v>
      </c>
      <c r="AU138" s="218" t="s">
        <v>22</v>
      </c>
      <c r="AY138" s="14" t="s">
        <v>126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4" t="s">
        <v>22</v>
      </c>
      <c r="BK138" s="219">
        <f>ROUND(I138*H138,2)</f>
        <v>0</v>
      </c>
      <c r="BL138" s="14" t="s">
        <v>132</v>
      </c>
      <c r="BM138" s="218" t="s">
        <v>520</v>
      </c>
    </row>
    <row r="139" s="2" customFormat="1">
      <c r="A139" s="35"/>
      <c r="B139" s="36"/>
      <c r="C139" s="37"/>
      <c r="D139" s="220" t="s">
        <v>134</v>
      </c>
      <c r="E139" s="37"/>
      <c r="F139" s="221" t="s">
        <v>162</v>
      </c>
      <c r="G139" s="37"/>
      <c r="H139" s="37"/>
      <c r="I139" s="222"/>
      <c r="J139" s="37"/>
      <c r="K139" s="37"/>
      <c r="L139" s="41"/>
      <c r="M139" s="223"/>
      <c r="N139" s="224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134</v>
      </c>
      <c r="AU139" s="14" t="s">
        <v>22</v>
      </c>
    </row>
    <row r="140" s="2" customFormat="1" ht="24.15" customHeight="1">
      <c r="A140" s="35"/>
      <c r="B140" s="36"/>
      <c r="C140" s="207" t="s">
        <v>165</v>
      </c>
      <c r="D140" s="207" t="s">
        <v>127</v>
      </c>
      <c r="E140" s="208" t="s">
        <v>166</v>
      </c>
      <c r="F140" s="209" t="s">
        <v>167</v>
      </c>
      <c r="G140" s="210" t="s">
        <v>130</v>
      </c>
      <c r="H140" s="211">
        <v>1</v>
      </c>
      <c r="I140" s="212"/>
      <c r="J140" s="213">
        <f>ROUND(I140*H140,2)</f>
        <v>0</v>
      </c>
      <c r="K140" s="209" t="s">
        <v>131</v>
      </c>
      <c r="L140" s="41"/>
      <c r="M140" s="214" t="s">
        <v>1</v>
      </c>
      <c r="N140" s="215" t="s">
        <v>46</v>
      </c>
      <c r="O140" s="88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8" t="s">
        <v>132</v>
      </c>
      <c r="AT140" s="218" t="s">
        <v>127</v>
      </c>
      <c r="AU140" s="218" t="s">
        <v>22</v>
      </c>
      <c r="AY140" s="14" t="s">
        <v>126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22</v>
      </c>
      <c r="BK140" s="219">
        <f>ROUND(I140*H140,2)</f>
        <v>0</v>
      </c>
      <c r="BL140" s="14" t="s">
        <v>132</v>
      </c>
      <c r="BM140" s="218" t="s">
        <v>521</v>
      </c>
    </row>
    <row r="141" s="2" customFormat="1">
      <c r="A141" s="35"/>
      <c r="B141" s="36"/>
      <c r="C141" s="37"/>
      <c r="D141" s="220" t="s">
        <v>134</v>
      </c>
      <c r="E141" s="37"/>
      <c r="F141" s="221" t="s">
        <v>167</v>
      </c>
      <c r="G141" s="37"/>
      <c r="H141" s="37"/>
      <c r="I141" s="222"/>
      <c r="J141" s="37"/>
      <c r="K141" s="37"/>
      <c r="L141" s="41"/>
      <c r="M141" s="223"/>
      <c r="N141" s="224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134</v>
      </c>
      <c r="AU141" s="14" t="s">
        <v>22</v>
      </c>
    </row>
    <row r="142" s="2" customFormat="1" ht="24.15" customHeight="1">
      <c r="A142" s="35"/>
      <c r="B142" s="36"/>
      <c r="C142" s="225" t="s">
        <v>27</v>
      </c>
      <c r="D142" s="225" t="s">
        <v>135</v>
      </c>
      <c r="E142" s="226" t="s">
        <v>169</v>
      </c>
      <c r="F142" s="227" t="s">
        <v>170</v>
      </c>
      <c r="G142" s="228" t="s">
        <v>130</v>
      </c>
      <c r="H142" s="229">
        <v>1</v>
      </c>
      <c r="I142" s="230"/>
      <c r="J142" s="231">
        <f>ROUND(I142*H142,2)</f>
        <v>0</v>
      </c>
      <c r="K142" s="227" t="s">
        <v>131</v>
      </c>
      <c r="L142" s="232"/>
      <c r="M142" s="233" t="s">
        <v>1</v>
      </c>
      <c r="N142" s="234" t="s">
        <v>46</v>
      </c>
      <c r="O142" s="88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8" t="s">
        <v>138</v>
      </c>
      <c r="AT142" s="218" t="s">
        <v>135</v>
      </c>
      <c r="AU142" s="218" t="s">
        <v>22</v>
      </c>
      <c r="AY142" s="14" t="s">
        <v>126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4" t="s">
        <v>22</v>
      </c>
      <c r="BK142" s="219">
        <f>ROUND(I142*H142,2)</f>
        <v>0</v>
      </c>
      <c r="BL142" s="14" t="s">
        <v>132</v>
      </c>
      <c r="BM142" s="218" t="s">
        <v>522</v>
      </c>
    </row>
    <row r="143" s="2" customFormat="1">
      <c r="A143" s="35"/>
      <c r="B143" s="36"/>
      <c r="C143" s="37"/>
      <c r="D143" s="220" t="s">
        <v>134</v>
      </c>
      <c r="E143" s="37"/>
      <c r="F143" s="221" t="s">
        <v>170</v>
      </c>
      <c r="G143" s="37"/>
      <c r="H143" s="37"/>
      <c r="I143" s="222"/>
      <c r="J143" s="37"/>
      <c r="K143" s="37"/>
      <c r="L143" s="41"/>
      <c r="M143" s="223"/>
      <c r="N143" s="224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134</v>
      </c>
      <c r="AU143" s="14" t="s">
        <v>22</v>
      </c>
    </row>
    <row r="144" s="2" customFormat="1" ht="24.15" customHeight="1">
      <c r="A144" s="35"/>
      <c r="B144" s="36"/>
      <c r="C144" s="207" t="s">
        <v>172</v>
      </c>
      <c r="D144" s="207" t="s">
        <v>127</v>
      </c>
      <c r="E144" s="208" t="s">
        <v>173</v>
      </c>
      <c r="F144" s="209" t="s">
        <v>174</v>
      </c>
      <c r="G144" s="210" t="s">
        <v>175</v>
      </c>
      <c r="H144" s="211">
        <v>120.25</v>
      </c>
      <c r="I144" s="212"/>
      <c r="J144" s="213">
        <f>ROUND(I144*H144,2)</f>
        <v>0</v>
      </c>
      <c r="K144" s="209" t="s">
        <v>131</v>
      </c>
      <c r="L144" s="41"/>
      <c r="M144" s="214" t="s">
        <v>1</v>
      </c>
      <c r="N144" s="215" t="s">
        <v>46</v>
      </c>
      <c r="O144" s="88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8" t="s">
        <v>132</v>
      </c>
      <c r="AT144" s="218" t="s">
        <v>127</v>
      </c>
      <c r="AU144" s="218" t="s">
        <v>22</v>
      </c>
      <c r="AY144" s="14" t="s">
        <v>126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4" t="s">
        <v>22</v>
      </c>
      <c r="BK144" s="219">
        <f>ROUND(I144*H144,2)</f>
        <v>0</v>
      </c>
      <c r="BL144" s="14" t="s">
        <v>132</v>
      </c>
      <c r="BM144" s="218" t="s">
        <v>523</v>
      </c>
    </row>
    <row r="145" s="2" customFormat="1">
      <c r="A145" s="35"/>
      <c r="B145" s="36"/>
      <c r="C145" s="37"/>
      <c r="D145" s="220" t="s">
        <v>134</v>
      </c>
      <c r="E145" s="37"/>
      <c r="F145" s="221" t="s">
        <v>174</v>
      </c>
      <c r="G145" s="37"/>
      <c r="H145" s="37"/>
      <c r="I145" s="222"/>
      <c r="J145" s="37"/>
      <c r="K145" s="37"/>
      <c r="L145" s="41"/>
      <c r="M145" s="223"/>
      <c r="N145" s="224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134</v>
      </c>
      <c r="AU145" s="14" t="s">
        <v>22</v>
      </c>
    </row>
    <row r="146" s="11" customFormat="1" ht="25.92" customHeight="1">
      <c r="A146" s="11"/>
      <c r="B146" s="193"/>
      <c r="C146" s="194"/>
      <c r="D146" s="195" t="s">
        <v>80</v>
      </c>
      <c r="E146" s="196" t="s">
        <v>177</v>
      </c>
      <c r="F146" s="196" t="s">
        <v>178</v>
      </c>
      <c r="G146" s="194"/>
      <c r="H146" s="194"/>
      <c r="I146" s="197"/>
      <c r="J146" s="198">
        <f>BK146</f>
        <v>0</v>
      </c>
      <c r="K146" s="194"/>
      <c r="L146" s="199"/>
      <c r="M146" s="200"/>
      <c r="N146" s="201"/>
      <c r="O146" s="201"/>
      <c r="P146" s="202">
        <f>SUM(P147:P158)</f>
        <v>0</v>
      </c>
      <c r="Q146" s="201"/>
      <c r="R146" s="202">
        <f>SUM(R147:R158)</f>
        <v>0</v>
      </c>
      <c r="S146" s="201"/>
      <c r="T146" s="203">
        <f>SUM(T147:T158)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04" t="s">
        <v>125</v>
      </c>
      <c r="AT146" s="205" t="s">
        <v>80</v>
      </c>
      <c r="AU146" s="205" t="s">
        <v>81</v>
      </c>
      <c r="AY146" s="204" t="s">
        <v>126</v>
      </c>
      <c r="BK146" s="206">
        <f>SUM(BK147:BK158)</f>
        <v>0</v>
      </c>
    </row>
    <row r="147" s="2" customFormat="1" ht="24.15" customHeight="1">
      <c r="A147" s="35"/>
      <c r="B147" s="36"/>
      <c r="C147" s="207" t="s">
        <v>179</v>
      </c>
      <c r="D147" s="207" t="s">
        <v>127</v>
      </c>
      <c r="E147" s="208" t="s">
        <v>180</v>
      </c>
      <c r="F147" s="209" t="s">
        <v>181</v>
      </c>
      <c r="G147" s="210" t="s">
        <v>130</v>
      </c>
      <c r="H147" s="211">
        <v>10</v>
      </c>
      <c r="I147" s="212"/>
      <c r="J147" s="213">
        <f>ROUND(I147*H147,2)</f>
        <v>0</v>
      </c>
      <c r="K147" s="209" t="s">
        <v>131</v>
      </c>
      <c r="L147" s="41"/>
      <c r="M147" s="214" t="s">
        <v>1</v>
      </c>
      <c r="N147" s="215" t="s">
        <v>46</v>
      </c>
      <c r="O147" s="88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8" t="s">
        <v>132</v>
      </c>
      <c r="AT147" s="218" t="s">
        <v>127</v>
      </c>
      <c r="AU147" s="218" t="s">
        <v>22</v>
      </c>
      <c r="AY147" s="14" t="s">
        <v>126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4" t="s">
        <v>22</v>
      </c>
      <c r="BK147" s="219">
        <f>ROUND(I147*H147,2)</f>
        <v>0</v>
      </c>
      <c r="BL147" s="14" t="s">
        <v>132</v>
      </c>
      <c r="BM147" s="218" t="s">
        <v>524</v>
      </c>
    </row>
    <row r="148" s="2" customFormat="1">
      <c r="A148" s="35"/>
      <c r="B148" s="36"/>
      <c r="C148" s="37"/>
      <c r="D148" s="220" t="s">
        <v>134</v>
      </c>
      <c r="E148" s="37"/>
      <c r="F148" s="221" t="s">
        <v>181</v>
      </c>
      <c r="G148" s="37"/>
      <c r="H148" s="37"/>
      <c r="I148" s="222"/>
      <c r="J148" s="37"/>
      <c r="K148" s="37"/>
      <c r="L148" s="41"/>
      <c r="M148" s="223"/>
      <c r="N148" s="22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134</v>
      </c>
      <c r="AU148" s="14" t="s">
        <v>22</v>
      </c>
    </row>
    <row r="149" s="2" customFormat="1" ht="24.15" customHeight="1">
      <c r="A149" s="35"/>
      <c r="B149" s="36"/>
      <c r="C149" s="225" t="s">
        <v>183</v>
      </c>
      <c r="D149" s="225" t="s">
        <v>135</v>
      </c>
      <c r="E149" s="226" t="s">
        <v>188</v>
      </c>
      <c r="F149" s="227" t="s">
        <v>189</v>
      </c>
      <c r="G149" s="228" t="s">
        <v>130</v>
      </c>
      <c r="H149" s="229">
        <v>10</v>
      </c>
      <c r="I149" s="230"/>
      <c r="J149" s="231">
        <f>ROUND(I149*H149,2)</f>
        <v>0</v>
      </c>
      <c r="K149" s="227" t="s">
        <v>131</v>
      </c>
      <c r="L149" s="232"/>
      <c r="M149" s="233" t="s">
        <v>1</v>
      </c>
      <c r="N149" s="234" t="s">
        <v>46</v>
      </c>
      <c r="O149" s="88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8" t="s">
        <v>138</v>
      </c>
      <c r="AT149" s="218" t="s">
        <v>135</v>
      </c>
      <c r="AU149" s="218" t="s">
        <v>22</v>
      </c>
      <c r="AY149" s="14" t="s">
        <v>126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4" t="s">
        <v>22</v>
      </c>
      <c r="BK149" s="219">
        <f>ROUND(I149*H149,2)</f>
        <v>0</v>
      </c>
      <c r="BL149" s="14" t="s">
        <v>132</v>
      </c>
      <c r="BM149" s="218" t="s">
        <v>525</v>
      </c>
    </row>
    <row r="150" s="2" customFormat="1">
      <c r="A150" s="35"/>
      <c r="B150" s="36"/>
      <c r="C150" s="37"/>
      <c r="D150" s="220" t="s">
        <v>134</v>
      </c>
      <c r="E150" s="37"/>
      <c r="F150" s="221" t="s">
        <v>189</v>
      </c>
      <c r="G150" s="37"/>
      <c r="H150" s="37"/>
      <c r="I150" s="222"/>
      <c r="J150" s="37"/>
      <c r="K150" s="37"/>
      <c r="L150" s="41"/>
      <c r="M150" s="223"/>
      <c r="N150" s="22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134</v>
      </c>
      <c r="AU150" s="14" t="s">
        <v>22</v>
      </c>
    </row>
    <row r="151" s="2" customFormat="1" ht="24.15" customHeight="1">
      <c r="A151" s="35"/>
      <c r="B151" s="36"/>
      <c r="C151" s="207" t="s">
        <v>187</v>
      </c>
      <c r="D151" s="207" t="s">
        <v>127</v>
      </c>
      <c r="E151" s="208" t="s">
        <v>191</v>
      </c>
      <c r="F151" s="209" t="s">
        <v>192</v>
      </c>
      <c r="G151" s="210" t="s">
        <v>130</v>
      </c>
      <c r="H151" s="211">
        <v>5</v>
      </c>
      <c r="I151" s="212"/>
      <c r="J151" s="213">
        <f>ROUND(I151*H151,2)</f>
        <v>0</v>
      </c>
      <c r="K151" s="209" t="s">
        <v>131</v>
      </c>
      <c r="L151" s="41"/>
      <c r="M151" s="214" t="s">
        <v>1</v>
      </c>
      <c r="N151" s="215" t="s">
        <v>46</v>
      </c>
      <c r="O151" s="88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8" t="s">
        <v>132</v>
      </c>
      <c r="AT151" s="218" t="s">
        <v>127</v>
      </c>
      <c r="AU151" s="218" t="s">
        <v>22</v>
      </c>
      <c r="AY151" s="14" t="s">
        <v>126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4" t="s">
        <v>22</v>
      </c>
      <c r="BK151" s="219">
        <f>ROUND(I151*H151,2)</f>
        <v>0</v>
      </c>
      <c r="BL151" s="14" t="s">
        <v>132</v>
      </c>
      <c r="BM151" s="218" t="s">
        <v>526</v>
      </c>
    </row>
    <row r="152" s="2" customFormat="1">
      <c r="A152" s="35"/>
      <c r="B152" s="36"/>
      <c r="C152" s="37"/>
      <c r="D152" s="220" t="s">
        <v>134</v>
      </c>
      <c r="E152" s="37"/>
      <c r="F152" s="221" t="s">
        <v>192</v>
      </c>
      <c r="G152" s="37"/>
      <c r="H152" s="37"/>
      <c r="I152" s="222"/>
      <c r="J152" s="37"/>
      <c r="K152" s="37"/>
      <c r="L152" s="41"/>
      <c r="M152" s="223"/>
      <c r="N152" s="224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134</v>
      </c>
      <c r="AU152" s="14" t="s">
        <v>22</v>
      </c>
    </row>
    <row r="153" s="2" customFormat="1" ht="24.15" customHeight="1">
      <c r="A153" s="35"/>
      <c r="B153" s="36"/>
      <c r="C153" s="225" t="s">
        <v>8</v>
      </c>
      <c r="D153" s="225" t="s">
        <v>135</v>
      </c>
      <c r="E153" s="226" t="s">
        <v>527</v>
      </c>
      <c r="F153" s="227" t="s">
        <v>528</v>
      </c>
      <c r="G153" s="228" t="s">
        <v>130</v>
      </c>
      <c r="H153" s="229">
        <v>3</v>
      </c>
      <c r="I153" s="230"/>
      <c r="J153" s="231">
        <f>ROUND(I153*H153,2)</f>
        <v>0</v>
      </c>
      <c r="K153" s="227" t="s">
        <v>131</v>
      </c>
      <c r="L153" s="232"/>
      <c r="M153" s="233" t="s">
        <v>1</v>
      </c>
      <c r="N153" s="234" t="s">
        <v>46</v>
      </c>
      <c r="O153" s="88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8" t="s">
        <v>138</v>
      </c>
      <c r="AT153" s="218" t="s">
        <v>135</v>
      </c>
      <c r="AU153" s="218" t="s">
        <v>22</v>
      </c>
      <c r="AY153" s="14" t="s">
        <v>126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4" t="s">
        <v>22</v>
      </c>
      <c r="BK153" s="219">
        <f>ROUND(I153*H153,2)</f>
        <v>0</v>
      </c>
      <c r="BL153" s="14" t="s">
        <v>132</v>
      </c>
      <c r="BM153" s="218" t="s">
        <v>529</v>
      </c>
    </row>
    <row r="154" s="2" customFormat="1">
      <c r="A154" s="35"/>
      <c r="B154" s="36"/>
      <c r="C154" s="37"/>
      <c r="D154" s="220" t="s">
        <v>134</v>
      </c>
      <c r="E154" s="37"/>
      <c r="F154" s="221" t="s">
        <v>528</v>
      </c>
      <c r="G154" s="37"/>
      <c r="H154" s="37"/>
      <c r="I154" s="222"/>
      <c r="J154" s="37"/>
      <c r="K154" s="37"/>
      <c r="L154" s="41"/>
      <c r="M154" s="223"/>
      <c r="N154" s="224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134</v>
      </c>
      <c r="AU154" s="14" t="s">
        <v>22</v>
      </c>
    </row>
    <row r="155" s="2" customFormat="1" ht="24.15" customHeight="1">
      <c r="A155" s="35"/>
      <c r="B155" s="36"/>
      <c r="C155" s="225" t="s">
        <v>194</v>
      </c>
      <c r="D155" s="225" t="s">
        <v>135</v>
      </c>
      <c r="E155" s="226" t="s">
        <v>530</v>
      </c>
      <c r="F155" s="227" t="s">
        <v>531</v>
      </c>
      <c r="G155" s="228" t="s">
        <v>130</v>
      </c>
      <c r="H155" s="229">
        <v>2</v>
      </c>
      <c r="I155" s="230"/>
      <c r="J155" s="231">
        <f>ROUND(I155*H155,2)</f>
        <v>0</v>
      </c>
      <c r="K155" s="227" t="s">
        <v>131</v>
      </c>
      <c r="L155" s="232"/>
      <c r="M155" s="233" t="s">
        <v>1</v>
      </c>
      <c r="N155" s="234" t="s">
        <v>46</v>
      </c>
      <c r="O155" s="88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8" t="s">
        <v>138</v>
      </c>
      <c r="AT155" s="218" t="s">
        <v>135</v>
      </c>
      <c r="AU155" s="218" t="s">
        <v>22</v>
      </c>
      <c r="AY155" s="14" t="s">
        <v>126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4" t="s">
        <v>22</v>
      </c>
      <c r="BK155" s="219">
        <f>ROUND(I155*H155,2)</f>
        <v>0</v>
      </c>
      <c r="BL155" s="14" t="s">
        <v>132</v>
      </c>
      <c r="BM155" s="218" t="s">
        <v>532</v>
      </c>
    </row>
    <row r="156" s="2" customFormat="1">
      <c r="A156" s="35"/>
      <c r="B156" s="36"/>
      <c r="C156" s="37"/>
      <c r="D156" s="220" t="s">
        <v>134</v>
      </c>
      <c r="E156" s="37"/>
      <c r="F156" s="221" t="s">
        <v>531</v>
      </c>
      <c r="G156" s="37"/>
      <c r="H156" s="37"/>
      <c r="I156" s="222"/>
      <c r="J156" s="37"/>
      <c r="K156" s="37"/>
      <c r="L156" s="41"/>
      <c r="M156" s="223"/>
      <c r="N156" s="22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134</v>
      </c>
      <c r="AU156" s="14" t="s">
        <v>22</v>
      </c>
    </row>
    <row r="157" s="2" customFormat="1" ht="24.15" customHeight="1">
      <c r="A157" s="35"/>
      <c r="B157" s="36"/>
      <c r="C157" s="207" t="s">
        <v>198</v>
      </c>
      <c r="D157" s="207" t="s">
        <v>127</v>
      </c>
      <c r="E157" s="208" t="s">
        <v>199</v>
      </c>
      <c r="F157" s="209" t="s">
        <v>200</v>
      </c>
      <c r="G157" s="210" t="s">
        <v>175</v>
      </c>
      <c r="H157" s="211">
        <v>15</v>
      </c>
      <c r="I157" s="212"/>
      <c r="J157" s="213">
        <f>ROUND(I157*H157,2)</f>
        <v>0</v>
      </c>
      <c r="K157" s="209" t="s">
        <v>131</v>
      </c>
      <c r="L157" s="41"/>
      <c r="M157" s="214" t="s">
        <v>1</v>
      </c>
      <c r="N157" s="215" t="s">
        <v>46</v>
      </c>
      <c r="O157" s="88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8" t="s">
        <v>132</v>
      </c>
      <c r="AT157" s="218" t="s">
        <v>127</v>
      </c>
      <c r="AU157" s="218" t="s">
        <v>22</v>
      </c>
      <c r="AY157" s="14" t="s">
        <v>126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4" t="s">
        <v>22</v>
      </c>
      <c r="BK157" s="219">
        <f>ROUND(I157*H157,2)</f>
        <v>0</v>
      </c>
      <c r="BL157" s="14" t="s">
        <v>132</v>
      </c>
      <c r="BM157" s="218" t="s">
        <v>533</v>
      </c>
    </row>
    <row r="158" s="2" customFormat="1">
      <c r="A158" s="35"/>
      <c r="B158" s="36"/>
      <c r="C158" s="37"/>
      <c r="D158" s="220" t="s">
        <v>134</v>
      </c>
      <c r="E158" s="37"/>
      <c r="F158" s="221" t="s">
        <v>200</v>
      </c>
      <c r="G158" s="37"/>
      <c r="H158" s="37"/>
      <c r="I158" s="222"/>
      <c r="J158" s="37"/>
      <c r="K158" s="37"/>
      <c r="L158" s="41"/>
      <c r="M158" s="223"/>
      <c r="N158" s="224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134</v>
      </c>
      <c r="AU158" s="14" t="s">
        <v>22</v>
      </c>
    </row>
    <row r="159" s="11" customFormat="1" ht="25.92" customHeight="1">
      <c r="A159" s="11"/>
      <c r="B159" s="193"/>
      <c r="C159" s="194"/>
      <c r="D159" s="195" t="s">
        <v>80</v>
      </c>
      <c r="E159" s="196" t="s">
        <v>202</v>
      </c>
      <c r="F159" s="196" t="s">
        <v>203</v>
      </c>
      <c r="G159" s="194"/>
      <c r="H159" s="194"/>
      <c r="I159" s="197"/>
      <c r="J159" s="198">
        <f>BK159</f>
        <v>0</v>
      </c>
      <c r="K159" s="194"/>
      <c r="L159" s="199"/>
      <c r="M159" s="200"/>
      <c r="N159" s="201"/>
      <c r="O159" s="201"/>
      <c r="P159" s="202">
        <f>SUM(P160:P275)</f>
        <v>0</v>
      </c>
      <c r="Q159" s="201"/>
      <c r="R159" s="202">
        <f>SUM(R160:R275)</f>
        <v>0</v>
      </c>
      <c r="S159" s="201"/>
      <c r="T159" s="203">
        <f>SUM(T160:T275)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4" t="s">
        <v>125</v>
      </c>
      <c r="AT159" s="205" t="s">
        <v>80</v>
      </c>
      <c r="AU159" s="205" t="s">
        <v>81</v>
      </c>
      <c r="AY159" s="204" t="s">
        <v>126</v>
      </c>
      <c r="BK159" s="206">
        <f>SUM(BK160:BK275)</f>
        <v>0</v>
      </c>
    </row>
    <row r="160" s="2" customFormat="1" ht="24.15" customHeight="1">
      <c r="A160" s="35"/>
      <c r="B160" s="36"/>
      <c r="C160" s="207" t="s">
        <v>204</v>
      </c>
      <c r="D160" s="207" t="s">
        <v>127</v>
      </c>
      <c r="E160" s="208" t="s">
        <v>534</v>
      </c>
      <c r="F160" s="209" t="s">
        <v>535</v>
      </c>
      <c r="G160" s="210" t="s">
        <v>130</v>
      </c>
      <c r="H160" s="211">
        <v>2</v>
      </c>
      <c r="I160" s="212"/>
      <c r="J160" s="213">
        <f>ROUND(I160*H160,2)</f>
        <v>0</v>
      </c>
      <c r="K160" s="209" t="s">
        <v>131</v>
      </c>
      <c r="L160" s="41"/>
      <c r="M160" s="214" t="s">
        <v>1</v>
      </c>
      <c r="N160" s="215" t="s">
        <v>46</v>
      </c>
      <c r="O160" s="88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8" t="s">
        <v>132</v>
      </c>
      <c r="AT160" s="218" t="s">
        <v>127</v>
      </c>
      <c r="AU160" s="218" t="s">
        <v>22</v>
      </c>
      <c r="AY160" s="14" t="s">
        <v>126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4" t="s">
        <v>22</v>
      </c>
      <c r="BK160" s="219">
        <f>ROUND(I160*H160,2)</f>
        <v>0</v>
      </c>
      <c r="BL160" s="14" t="s">
        <v>132</v>
      </c>
      <c r="BM160" s="218" t="s">
        <v>536</v>
      </c>
    </row>
    <row r="161" s="2" customFormat="1">
      <c r="A161" s="35"/>
      <c r="B161" s="36"/>
      <c r="C161" s="37"/>
      <c r="D161" s="220" t="s">
        <v>134</v>
      </c>
      <c r="E161" s="37"/>
      <c r="F161" s="221" t="s">
        <v>535</v>
      </c>
      <c r="G161" s="37"/>
      <c r="H161" s="37"/>
      <c r="I161" s="222"/>
      <c r="J161" s="37"/>
      <c r="K161" s="37"/>
      <c r="L161" s="41"/>
      <c r="M161" s="223"/>
      <c r="N161" s="22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134</v>
      </c>
      <c r="AU161" s="14" t="s">
        <v>22</v>
      </c>
    </row>
    <row r="162" s="2" customFormat="1" ht="24.15" customHeight="1">
      <c r="A162" s="35"/>
      <c r="B162" s="36"/>
      <c r="C162" s="225" t="s">
        <v>208</v>
      </c>
      <c r="D162" s="225" t="s">
        <v>135</v>
      </c>
      <c r="E162" s="226" t="s">
        <v>537</v>
      </c>
      <c r="F162" s="227" t="s">
        <v>538</v>
      </c>
      <c r="G162" s="228" t="s">
        <v>130</v>
      </c>
      <c r="H162" s="229">
        <v>2</v>
      </c>
      <c r="I162" s="230"/>
      <c r="J162" s="231">
        <f>ROUND(I162*H162,2)</f>
        <v>0</v>
      </c>
      <c r="K162" s="227" t="s">
        <v>131</v>
      </c>
      <c r="L162" s="232"/>
      <c r="M162" s="233" t="s">
        <v>1</v>
      </c>
      <c r="N162" s="234" t="s">
        <v>46</v>
      </c>
      <c r="O162" s="88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8" t="s">
        <v>138</v>
      </c>
      <c r="AT162" s="218" t="s">
        <v>135</v>
      </c>
      <c r="AU162" s="218" t="s">
        <v>22</v>
      </c>
      <c r="AY162" s="14" t="s">
        <v>126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4" t="s">
        <v>22</v>
      </c>
      <c r="BK162" s="219">
        <f>ROUND(I162*H162,2)</f>
        <v>0</v>
      </c>
      <c r="BL162" s="14" t="s">
        <v>132</v>
      </c>
      <c r="BM162" s="218" t="s">
        <v>539</v>
      </c>
    </row>
    <row r="163" s="2" customFormat="1">
      <c r="A163" s="35"/>
      <c r="B163" s="36"/>
      <c r="C163" s="37"/>
      <c r="D163" s="220" t="s">
        <v>134</v>
      </c>
      <c r="E163" s="37"/>
      <c r="F163" s="221" t="s">
        <v>538</v>
      </c>
      <c r="G163" s="37"/>
      <c r="H163" s="37"/>
      <c r="I163" s="222"/>
      <c r="J163" s="37"/>
      <c r="K163" s="37"/>
      <c r="L163" s="41"/>
      <c r="M163" s="223"/>
      <c r="N163" s="22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134</v>
      </c>
      <c r="AU163" s="14" t="s">
        <v>22</v>
      </c>
    </row>
    <row r="164" s="2" customFormat="1" ht="24.15" customHeight="1">
      <c r="A164" s="35"/>
      <c r="B164" s="36"/>
      <c r="C164" s="207" t="s">
        <v>212</v>
      </c>
      <c r="D164" s="207" t="s">
        <v>127</v>
      </c>
      <c r="E164" s="208" t="s">
        <v>205</v>
      </c>
      <c r="F164" s="209" t="s">
        <v>206</v>
      </c>
      <c r="G164" s="210" t="s">
        <v>130</v>
      </c>
      <c r="H164" s="211">
        <v>15</v>
      </c>
      <c r="I164" s="212"/>
      <c r="J164" s="213">
        <f>ROUND(I164*H164,2)</f>
        <v>0</v>
      </c>
      <c r="K164" s="209" t="s">
        <v>131</v>
      </c>
      <c r="L164" s="41"/>
      <c r="M164" s="214" t="s">
        <v>1</v>
      </c>
      <c r="N164" s="215" t="s">
        <v>46</v>
      </c>
      <c r="O164" s="88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8" t="s">
        <v>132</v>
      </c>
      <c r="AT164" s="218" t="s">
        <v>127</v>
      </c>
      <c r="AU164" s="218" t="s">
        <v>22</v>
      </c>
      <c r="AY164" s="14" t="s">
        <v>126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4" t="s">
        <v>22</v>
      </c>
      <c r="BK164" s="219">
        <f>ROUND(I164*H164,2)</f>
        <v>0</v>
      </c>
      <c r="BL164" s="14" t="s">
        <v>132</v>
      </c>
      <c r="BM164" s="218" t="s">
        <v>540</v>
      </c>
    </row>
    <row r="165" s="2" customFormat="1">
      <c r="A165" s="35"/>
      <c r="B165" s="36"/>
      <c r="C165" s="37"/>
      <c r="D165" s="220" t="s">
        <v>134</v>
      </c>
      <c r="E165" s="37"/>
      <c r="F165" s="221" t="s">
        <v>206</v>
      </c>
      <c r="G165" s="37"/>
      <c r="H165" s="37"/>
      <c r="I165" s="222"/>
      <c r="J165" s="37"/>
      <c r="K165" s="37"/>
      <c r="L165" s="41"/>
      <c r="M165" s="223"/>
      <c r="N165" s="224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134</v>
      </c>
      <c r="AU165" s="14" t="s">
        <v>22</v>
      </c>
    </row>
    <row r="166" s="2" customFormat="1" ht="24.15" customHeight="1">
      <c r="A166" s="35"/>
      <c r="B166" s="36"/>
      <c r="C166" s="225" t="s">
        <v>7</v>
      </c>
      <c r="D166" s="225" t="s">
        <v>135</v>
      </c>
      <c r="E166" s="226" t="s">
        <v>209</v>
      </c>
      <c r="F166" s="227" t="s">
        <v>210</v>
      </c>
      <c r="G166" s="228" t="s">
        <v>130</v>
      </c>
      <c r="H166" s="229">
        <v>15</v>
      </c>
      <c r="I166" s="230"/>
      <c r="J166" s="231">
        <f>ROUND(I166*H166,2)</f>
        <v>0</v>
      </c>
      <c r="K166" s="227" t="s">
        <v>131</v>
      </c>
      <c r="L166" s="232"/>
      <c r="M166" s="233" t="s">
        <v>1</v>
      </c>
      <c r="N166" s="234" t="s">
        <v>46</v>
      </c>
      <c r="O166" s="88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8" t="s">
        <v>138</v>
      </c>
      <c r="AT166" s="218" t="s">
        <v>135</v>
      </c>
      <c r="AU166" s="218" t="s">
        <v>22</v>
      </c>
      <c r="AY166" s="14" t="s">
        <v>126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4" t="s">
        <v>22</v>
      </c>
      <c r="BK166" s="219">
        <f>ROUND(I166*H166,2)</f>
        <v>0</v>
      </c>
      <c r="BL166" s="14" t="s">
        <v>132</v>
      </c>
      <c r="BM166" s="218" t="s">
        <v>541</v>
      </c>
    </row>
    <row r="167" s="2" customFormat="1">
      <c r="A167" s="35"/>
      <c r="B167" s="36"/>
      <c r="C167" s="37"/>
      <c r="D167" s="220" t="s">
        <v>134</v>
      </c>
      <c r="E167" s="37"/>
      <c r="F167" s="221" t="s">
        <v>210</v>
      </c>
      <c r="G167" s="37"/>
      <c r="H167" s="37"/>
      <c r="I167" s="222"/>
      <c r="J167" s="37"/>
      <c r="K167" s="37"/>
      <c r="L167" s="41"/>
      <c r="M167" s="223"/>
      <c r="N167" s="224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134</v>
      </c>
      <c r="AU167" s="14" t="s">
        <v>22</v>
      </c>
    </row>
    <row r="168" s="2" customFormat="1" ht="24.15" customHeight="1">
      <c r="A168" s="35"/>
      <c r="B168" s="36"/>
      <c r="C168" s="225" t="s">
        <v>219</v>
      </c>
      <c r="D168" s="225" t="s">
        <v>135</v>
      </c>
      <c r="E168" s="226" t="s">
        <v>213</v>
      </c>
      <c r="F168" s="227" t="s">
        <v>214</v>
      </c>
      <c r="G168" s="228" t="s">
        <v>130</v>
      </c>
      <c r="H168" s="229">
        <v>17</v>
      </c>
      <c r="I168" s="230"/>
      <c r="J168" s="231">
        <f>ROUND(I168*H168,2)</f>
        <v>0</v>
      </c>
      <c r="K168" s="227" t="s">
        <v>131</v>
      </c>
      <c r="L168" s="232"/>
      <c r="M168" s="233" t="s">
        <v>1</v>
      </c>
      <c r="N168" s="234" t="s">
        <v>46</v>
      </c>
      <c r="O168" s="88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8" t="s">
        <v>138</v>
      </c>
      <c r="AT168" s="218" t="s">
        <v>135</v>
      </c>
      <c r="AU168" s="218" t="s">
        <v>22</v>
      </c>
      <c r="AY168" s="14" t="s">
        <v>126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4" t="s">
        <v>22</v>
      </c>
      <c r="BK168" s="219">
        <f>ROUND(I168*H168,2)</f>
        <v>0</v>
      </c>
      <c r="BL168" s="14" t="s">
        <v>132</v>
      </c>
      <c r="BM168" s="218" t="s">
        <v>542</v>
      </c>
    </row>
    <row r="169" s="2" customFormat="1">
      <c r="A169" s="35"/>
      <c r="B169" s="36"/>
      <c r="C169" s="37"/>
      <c r="D169" s="220" t="s">
        <v>134</v>
      </c>
      <c r="E169" s="37"/>
      <c r="F169" s="221" t="s">
        <v>214</v>
      </c>
      <c r="G169" s="37"/>
      <c r="H169" s="37"/>
      <c r="I169" s="222"/>
      <c r="J169" s="37"/>
      <c r="K169" s="37"/>
      <c r="L169" s="41"/>
      <c r="M169" s="223"/>
      <c r="N169" s="224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134</v>
      </c>
      <c r="AU169" s="14" t="s">
        <v>22</v>
      </c>
    </row>
    <row r="170" s="2" customFormat="1" ht="24.15" customHeight="1">
      <c r="A170" s="35"/>
      <c r="B170" s="36"/>
      <c r="C170" s="207" t="s">
        <v>223</v>
      </c>
      <c r="D170" s="207" t="s">
        <v>127</v>
      </c>
      <c r="E170" s="208" t="s">
        <v>216</v>
      </c>
      <c r="F170" s="209" t="s">
        <v>217</v>
      </c>
      <c r="G170" s="210" t="s">
        <v>130</v>
      </c>
      <c r="H170" s="211">
        <v>171</v>
      </c>
      <c r="I170" s="212"/>
      <c r="J170" s="213">
        <f>ROUND(I170*H170,2)</f>
        <v>0</v>
      </c>
      <c r="K170" s="209" t="s">
        <v>131</v>
      </c>
      <c r="L170" s="41"/>
      <c r="M170" s="214" t="s">
        <v>1</v>
      </c>
      <c r="N170" s="215" t="s">
        <v>46</v>
      </c>
      <c r="O170" s="88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8" t="s">
        <v>132</v>
      </c>
      <c r="AT170" s="218" t="s">
        <v>127</v>
      </c>
      <c r="AU170" s="218" t="s">
        <v>22</v>
      </c>
      <c r="AY170" s="14" t="s">
        <v>126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4" t="s">
        <v>22</v>
      </c>
      <c r="BK170" s="219">
        <f>ROUND(I170*H170,2)</f>
        <v>0</v>
      </c>
      <c r="BL170" s="14" t="s">
        <v>132</v>
      </c>
      <c r="BM170" s="218" t="s">
        <v>543</v>
      </c>
    </row>
    <row r="171" s="2" customFormat="1">
      <c r="A171" s="35"/>
      <c r="B171" s="36"/>
      <c r="C171" s="37"/>
      <c r="D171" s="220" t="s">
        <v>134</v>
      </c>
      <c r="E171" s="37"/>
      <c r="F171" s="221" t="s">
        <v>217</v>
      </c>
      <c r="G171" s="37"/>
      <c r="H171" s="37"/>
      <c r="I171" s="222"/>
      <c r="J171" s="37"/>
      <c r="K171" s="37"/>
      <c r="L171" s="41"/>
      <c r="M171" s="223"/>
      <c r="N171" s="22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134</v>
      </c>
      <c r="AU171" s="14" t="s">
        <v>22</v>
      </c>
    </row>
    <row r="172" s="2" customFormat="1" ht="24.15" customHeight="1">
      <c r="A172" s="35"/>
      <c r="B172" s="36"/>
      <c r="C172" s="225" t="s">
        <v>227</v>
      </c>
      <c r="D172" s="225" t="s">
        <v>135</v>
      </c>
      <c r="E172" s="226" t="s">
        <v>544</v>
      </c>
      <c r="F172" s="227" t="s">
        <v>221</v>
      </c>
      <c r="G172" s="228" t="s">
        <v>130</v>
      </c>
      <c r="H172" s="229">
        <v>171</v>
      </c>
      <c r="I172" s="230"/>
      <c r="J172" s="231">
        <f>ROUND(I172*H172,2)</f>
        <v>0</v>
      </c>
      <c r="K172" s="227" t="s">
        <v>131</v>
      </c>
      <c r="L172" s="232"/>
      <c r="M172" s="233" t="s">
        <v>1</v>
      </c>
      <c r="N172" s="234" t="s">
        <v>46</v>
      </c>
      <c r="O172" s="88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8" t="s">
        <v>138</v>
      </c>
      <c r="AT172" s="218" t="s">
        <v>135</v>
      </c>
      <c r="AU172" s="218" t="s">
        <v>22</v>
      </c>
      <c r="AY172" s="14" t="s">
        <v>126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4" t="s">
        <v>22</v>
      </c>
      <c r="BK172" s="219">
        <f>ROUND(I172*H172,2)</f>
        <v>0</v>
      </c>
      <c r="BL172" s="14" t="s">
        <v>132</v>
      </c>
      <c r="BM172" s="218" t="s">
        <v>545</v>
      </c>
    </row>
    <row r="173" s="2" customFormat="1">
      <c r="A173" s="35"/>
      <c r="B173" s="36"/>
      <c r="C173" s="37"/>
      <c r="D173" s="220" t="s">
        <v>134</v>
      </c>
      <c r="E173" s="37"/>
      <c r="F173" s="221" t="s">
        <v>221</v>
      </c>
      <c r="G173" s="37"/>
      <c r="H173" s="37"/>
      <c r="I173" s="222"/>
      <c r="J173" s="37"/>
      <c r="K173" s="37"/>
      <c r="L173" s="41"/>
      <c r="M173" s="223"/>
      <c r="N173" s="224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134</v>
      </c>
      <c r="AU173" s="14" t="s">
        <v>22</v>
      </c>
    </row>
    <row r="174" s="2" customFormat="1" ht="24.15" customHeight="1">
      <c r="A174" s="35"/>
      <c r="B174" s="36"/>
      <c r="C174" s="207" t="s">
        <v>231</v>
      </c>
      <c r="D174" s="207" t="s">
        <v>127</v>
      </c>
      <c r="E174" s="208" t="s">
        <v>224</v>
      </c>
      <c r="F174" s="209" t="s">
        <v>225</v>
      </c>
      <c r="G174" s="210" t="s">
        <v>130</v>
      </c>
      <c r="H174" s="211">
        <v>3</v>
      </c>
      <c r="I174" s="212"/>
      <c r="J174" s="213">
        <f>ROUND(I174*H174,2)</f>
        <v>0</v>
      </c>
      <c r="K174" s="209" t="s">
        <v>131</v>
      </c>
      <c r="L174" s="41"/>
      <c r="M174" s="214" t="s">
        <v>1</v>
      </c>
      <c r="N174" s="215" t="s">
        <v>46</v>
      </c>
      <c r="O174" s="88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8" t="s">
        <v>132</v>
      </c>
      <c r="AT174" s="218" t="s">
        <v>127</v>
      </c>
      <c r="AU174" s="218" t="s">
        <v>22</v>
      </c>
      <c r="AY174" s="14" t="s">
        <v>126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4" t="s">
        <v>22</v>
      </c>
      <c r="BK174" s="219">
        <f>ROUND(I174*H174,2)</f>
        <v>0</v>
      </c>
      <c r="BL174" s="14" t="s">
        <v>132</v>
      </c>
      <c r="BM174" s="218" t="s">
        <v>546</v>
      </c>
    </row>
    <row r="175" s="2" customFormat="1">
      <c r="A175" s="35"/>
      <c r="B175" s="36"/>
      <c r="C175" s="37"/>
      <c r="D175" s="220" t="s">
        <v>134</v>
      </c>
      <c r="E175" s="37"/>
      <c r="F175" s="221" t="s">
        <v>225</v>
      </c>
      <c r="G175" s="37"/>
      <c r="H175" s="37"/>
      <c r="I175" s="222"/>
      <c r="J175" s="37"/>
      <c r="K175" s="37"/>
      <c r="L175" s="41"/>
      <c r="M175" s="223"/>
      <c r="N175" s="224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134</v>
      </c>
      <c r="AU175" s="14" t="s">
        <v>22</v>
      </c>
    </row>
    <row r="176" s="2" customFormat="1" ht="24.15" customHeight="1">
      <c r="A176" s="35"/>
      <c r="B176" s="36"/>
      <c r="C176" s="225" t="s">
        <v>235</v>
      </c>
      <c r="D176" s="225" t="s">
        <v>135</v>
      </c>
      <c r="E176" s="226" t="s">
        <v>228</v>
      </c>
      <c r="F176" s="227" t="s">
        <v>229</v>
      </c>
      <c r="G176" s="228" t="s">
        <v>130</v>
      </c>
      <c r="H176" s="229">
        <v>3</v>
      </c>
      <c r="I176" s="230"/>
      <c r="J176" s="231">
        <f>ROUND(I176*H176,2)</f>
        <v>0</v>
      </c>
      <c r="K176" s="227" t="s">
        <v>131</v>
      </c>
      <c r="L176" s="232"/>
      <c r="M176" s="233" t="s">
        <v>1</v>
      </c>
      <c r="N176" s="234" t="s">
        <v>46</v>
      </c>
      <c r="O176" s="88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8" t="s">
        <v>138</v>
      </c>
      <c r="AT176" s="218" t="s">
        <v>135</v>
      </c>
      <c r="AU176" s="218" t="s">
        <v>22</v>
      </c>
      <c r="AY176" s="14" t="s">
        <v>126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4" t="s">
        <v>22</v>
      </c>
      <c r="BK176" s="219">
        <f>ROUND(I176*H176,2)</f>
        <v>0</v>
      </c>
      <c r="BL176" s="14" t="s">
        <v>132</v>
      </c>
      <c r="BM176" s="218" t="s">
        <v>547</v>
      </c>
    </row>
    <row r="177" s="2" customFormat="1">
      <c r="A177" s="35"/>
      <c r="B177" s="36"/>
      <c r="C177" s="37"/>
      <c r="D177" s="220" t="s">
        <v>134</v>
      </c>
      <c r="E177" s="37"/>
      <c r="F177" s="221" t="s">
        <v>229</v>
      </c>
      <c r="G177" s="37"/>
      <c r="H177" s="37"/>
      <c r="I177" s="222"/>
      <c r="J177" s="37"/>
      <c r="K177" s="37"/>
      <c r="L177" s="41"/>
      <c r="M177" s="223"/>
      <c r="N177" s="224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134</v>
      </c>
      <c r="AU177" s="14" t="s">
        <v>22</v>
      </c>
    </row>
    <row r="178" s="2" customFormat="1" ht="24.15" customHeight="1">
      <c r="A178" s="35"/>
      <c r="B178" s="36"/>
      <c r="C178" s="207" t="s">
        <v>239</v>
      </c>
      <c r="D178" s="207" t="s">
        <v>127</v>
      </c>
      <c r="E178" s="208" t="s">
        <v>232</v>
      </c>
      <c r="F178" s="209" t="s">
        <v>233</v>
      </c>
      <c r="G178" s="210" t="s">
        <v>130</v>
      </c>
      <c r="H178" s="211">
        <v>8</v>
      </c>
      <c r="I178" s="212"/>
      <c r="J178" s="213">
        <f>ROUND(I178*H178,2)</f>
        <v>0</v>
      </c>
      <c r="K178" s="209" t="s">
        <v>131</v>
      </c>
      <c r="L178" s="41"/>
      <c r="M178" s="214" t="s">
        <v>1</v>
      </c>
      <c r="N178" s="215" t="s">
        <v>46</v>
      </c>
      <c r="O178" s="88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8" t="s">
        <v>132</v>
      </c>
      <c r="AT178" s="218" t="s">
        <v>127</v>
      </c>
      <c r="AU178" s="218" t="s">
        <v>22</v>
      </c>
      <c r="AY178" s="14" t="s">
        <v>126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4" t="s">
        <v>22</v>
      </c>
      <c r="BK178" s="219">
        <f>ROUND(I178*H178,2)</f>
        <v>0</v>
      </c>
      <c r="BL178" s="14" t="s">
        <v>132</v>
      </c>
      <c r="BM178" s="218" t="s">
        <v>548</v>
      </c>
    </row>
    <row r="179" s="2" customFormat="1">
      <c r="A179" s="35"/>
      <c r="B179" s="36"/>
      <c r="C179" s="37"/>
      <c r="D179" s="220" t="s">
        <v>134</v>
      </c>
      <c r="E179" s="37"/>
      <c r="F179" s="221" t="s">
        <v>233</v>
      </c>
      <c r="G179" s="37"/>
      <c r="H179" s="37"/>
      <c r="I179" s="222"/>
      <c r="J179" s="37"/>
      <c r="K179" s="37"/>
      <c r="L179" s="41"/>
      <c r="M179" s="223"/>
      <c r="N179" s="224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134</v>
      </c>
      <c r="AU179" s="14" t="s">
        <v>22</v>
      </c>
    </row>
    <row r="180" s="2" customFormat="1" ht="24.15" customHeight="1">
      <c r="A180" s="35"/>
      <c r="B180" s="36"/>
      <c r="C180" s="225" t="s">
        <v>243</v>
      </c>
      <c r="D180" s="225" t="s">
        <v>135</v>
      </c>
      <c r="E180" s="226" t="s">
        <v>236</v>
      </c>
      <c r="F180" s="227" t="s">
        <v>237</v>
      </c>
      <c r="G180" s="228" t="s">
        <v>130</v>
      </c>
      <c r="H180" s="229">
        <v>8</v>
      </c>
      <c r="I180" s="230"/>
      <c r="J180" s="231">
        <f>ROUND(I180*H180,2)</f>
        <v>0</v>
      </c>
      <c r="K180" s="227" t="s">
        <v>131</v>
      </c>
      <c r="L180" s="232"/>
      <c r="M180" s="233" t="s">
        <v>1</v>
      </c>
      <c r="N180" s="234" t="s">
        <v>46</v>
      </c>
      <c r="O180" s="88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8" t="s">
        <v>138</v>
      </c>
      <c r="AT180" s="218" t="s">
        <v>135</v>
      </c>
      <c r="AU180" s="218" t="s">
        <v>22</v>
      </c>
      <c r="AY180" s="14" t="s">
        <v>126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4" t="s">
        <v>22</v>
      </c>
      <c r="BK180" s="219">
        <f>ROUND(I180*H180,2)</f>
        <v>0</v>
      </c>
      <c r="BL180" s="14" t="s">
        <v>132</v>
      </c>
      <c r="BM180" s="218" t="s">
        <v>549</v>
      </c>
    </row>
    <row r="181" s="2" customFormat="1">
      <c r="A181" s="35"/>
      <c r="B181" s="36"/>
      <c r="C181" s="37"/>
      <c r="D181" s="220" t="s">
        <v>134</v>
      </c>
      <c r="E181" s="37"/>
      <c r="F181" s="221" t="s">
        <v>237</v>
      </c>
      <c r="G181" s="37"/>
      <c r="H181" s="37"/>
      <c r="I181" s="222"/>
      <c r="J181" s="37"/>
      <c r="K181" s="37"/>
      <c r="L181" s="41"/>
      <c r="M181" s="223"/>
      <c r="N181" s="224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134</v>
      </c>
      <c r="AU181" s="14" t="s">
        <v>22</v>
      </c>
    </row>
    <row r="182" s="2" customFormat="1" ht="24.15" customHeight="1">
      <c r="A182" s="35"/>
      <c r="B182" s="36"/>
      <c r="C182" s="207" t="s">
        <v>247</v>
      </c>
      <c r="D182" s="207" t="s">
        <v>127</v>
      </c>
      <c r="E182" s="208" t="s">
        <v>240</v>
      </c>
      <c r="F182" s="209" t="s">
        <v>241</v>
      </c>
      <c r="G182" s="210" t="s">
        <v>130</v>
      </c>
      <c r="H182" s="211">
        <v>1</v>
      </c>
      <c r="I182" s="212"/>
      <c r="J182" s="213">
        <f>ROUND(I182*H182,2)</f>
        <v>0</v>
      </c>
      <c r="K182" s="209" t="s">
        <v>131</v>
      </c>
      <c r="L182" s="41"/>
      <c r="M182" s="214" t="s">
        <v>1</v>
      </c>
      <c r="N182" s="215" t="s">
        <v>46</v>
      </c>
      <c r="O182" s="88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8" t="s">
        <v>132</v>
      </c>
      <c r="AT182" s="218" t="s">
        <v>127</v>
      </c>
      <c r="AU182" s="218" t="s">
        <v>22</v>
      </c>
      <c r="AY182" s="14" t="s">
        <v>126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4" t="s">
        <v>22</v>
      </c>
      <c r="BK182" s="219">
        <f>ROUND(I182*H182,2)</f>
        <v>0</v>
      </c>
      <c r="BL182" s="14" t="s">
        <v>132</v>
      </c>
      <c r="BM182" s="218" t="s">
        <v>550</v>
      </c>
    </row>
    <row r="183" s="2" customFormat="1">
      <c r="A183" s="35"/>
      <c r="B183" s="36"/>
      <c r="C183" s="37"/>
      <c r="D183" s="220" t="s">
        <v>134</v>
      </c>
      <c r="E183" s="37"/>
      <c r="F183" s="221" t="s">
        <v>241</v>
      </c>
      <c r="G183" s="37"/>
      <c r="H183" s="37"/>
      <c r="I183" s="222"/>
      <c r="J183" s="37"/>
      <c r="K183" s="37"/>
      <c r="L183" s="41"/>
      <c r="M183" s="223"/>
      <c r="N183" s="22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134</v>
      </c>
      <c r="AU183" s="14" t="s">
        <v>22</v>
      </c>
    </row>
    <row r="184" s="2" customFormat="1" ht="24.15" customHeight="1">
      <c r="A184" s="35"/>
      <c r="B184" s="36"/>
      <c r="C184" s="225" t="s">
        <v>251</v>
      </c>
      <c r="D184" s="225" t="s">
        <v>135</v>
      </c>
      <c r="E184" s="226" t="s">
        <v>244</v>
      </c>
      <c r="F184" s="227" t="s">
        <v>245</v>
      </c>
      <c r="G184" s="228" t="s">
        <v>130</v>
      </c>
      <c r="H184" s="229">
        <v>1</v>
      </c>
      <c r="I184" s="230"/>
      <c r="J184" s="231">
        <f>ROUND(I184*H184,2)</f>
        <v>0</v>
      </c>
      <c r="K184" s="227" t="s">
        <v>131</v>
      </c>
      <c r="L184" s="232"/>
      <c r="M184" s="233" t="s">
        <v>1</v>
      </c>
      <c r="N184" s="234" t="s">
        <v>46</v>
      </c>
      <c r="O184" s="88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8" t="s">
        <v>138</v>
      </c>
      <c r="AT184" s="218" t="s">
        <v>135</v>
      </c>
      <c r="AU184" s="218" t="s">
        <v>22</v>
      </c>
      <c r="AY184" s="14" t="s">
        <v>126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4" t="s">
        <v>22</v>
      </c>
      <c r="BK184" s="219">
        <f>ROUND(I184*H184,2)</f>
        <v>0</v>
      </c>
      <c r="BL184" s="14" t="s">
        <v>132</v>
      </c>
      <c r="BM184" s="218" t="s">
        <v>551</v>
      </c>
    </row>
    <row r="185" s="2" customFormat="1">
      <c r="A185" s="35"/>
      <c r="B185" s="36"/>
      <c r="C185" s="37"/>
      <c r="D185" s="220" t="s">
        <v>134</v>
      </c>
      <c r="E185" s="37"/>
      <c r="F185" s="221" t="s">
        <v>245</v>
      </c>
      <c r="G185" s="37"/>
      <c r="H185" s="37"/>
      <c r="I185" s="222"/>
      <c r="J185" s="37"/>
      <c r="K185" s="37"/>
      <c r="L185" s="41"/>
      <c r="M185" s="223"/>
      <c r="N185" s="22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134</v>
      </c>
      <c r="AU185" s="14" t="s">
        <v>22</v>
      </c>
    </row>
    <row r="186" s="2" customFormat="1" ht="24.15" customHeight="1">
      <c r="A186" s="35"/>
      <c r="B186" s="36"/>
      <c r="C186" s="207" t="s">
        <v>255</v>
      </c>
      <c r="D186" s="207" t="s">
        <v>127</v>
      </c>
      <c r="E186" s="208" t="s">
        <v>248</v>
      </c>
      <c r="F186" s="209" t="s">
        <v>249</v>
      </c>
      <c r="G186" s="210" t="s">
        <v>130</v>
      </c>
      <c r="H186" s="211">
        <v>1</v>
      </c>
      <c r="I186" s="212"/>
      <c r="J186" s="213">
        <f>ROUND(I186*H186,2)</f>
        <v>0</v>
      </c>
      <c r="K186" s="209" t="s">
        <v>131</v>
      </c>
      <c r="L186" s="41"/>
      <c r="M186" s="214" t="s">
        <v>1</v>
      </c>
      <c r="N186" s="215" t="s">
        <v>46</v>
      </c>
      <c r="O186" s="88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8" t="s">
        <v>132</v>
      </c>
      <c r="AT186" s="218" t="s">
        <v>127</v>
      </c>
      <c r="AU186" s="218" t="s">
        <v>22</v>
      </c>
      <c r="AY186" s="14" t="s">
        <v>126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4" t="s">
        <v>22</v>
      </c>
      <c r="BK186" s="219">
        <f>ROUND(I186*H186,2)</f>
        <v>0</v>
      </c>
      <c r="BL186" s="14" t="s">
        <v>132</v>
      </c>
      <c r="BM186" s="218" t="s">
        <v>552</v>
      </c>
    </row>
    <row r="187" s="2" customFormat="1">
      <c r="A187" s="35"/>
      <c r="B187" s="36"/>
      <c r="C187" s="37"/>
      <c r="D187" s="220" t="s">
        <v>134</v>
      </c>
      <c r="E187" s="37"/>
      <c r="F187" s="221" t="s">
        <v>249</v>
      </c>
      <c r="G187" s="37"/>
      <c r="H187" s="37"/>
      <c r="I187" s="222"/>
      <c r="J187" s="37"/>
      <c r="K187" s="37"/>
      <c r="L187" s="41"/>
      <c r="M187" s="223"/>
      <c r="N187" s="22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134</v>
      </c>
      <c r="AU187" s="14" t="s">
        <v>22</v>
      </c>
    </row>
    <row r="188" s="2" customFormat="1" ht="24.15" customHeight="1">
      <c r="A188" s="35"/>
      <c r="B188" s="36"/>
      <c r="C188" s="225" t="s">
        <v>259</v>
      </c>
      <c r="D188" s="225" t="s">
        <v>135</v>
      </c>
      <c r="E188" s="226" t="s">
        <v>252</v>
      </c>
      <c r="F188" s="227" t="s">
        <v>253</v>
      </c>
      <c r="G188" s="228" t="s">
        <v>130</v>
      </c>
      <c r="H188" s="229">
        <v>1</v>
      </c>
      <c r="I188" s="230"/>
      <c r="J188" s="231">
        <f>ROUND(I188*H188,2)</f>
        <v>0</v>
      </c>
      <c r="K188" s="227" t="s">
        <v>131</v>
      </c>
      <c r="L188" s="232"/>
      <c r="M188" s="233" t="s">
        <v>1</v>
      </c>
      <c r="N188" s="234" t="s">
        <v>46</v>
      </c>
      <c r="O188" s="88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8" t="s">
        <v>138</v>
      </c>
      <c r="AT188" s="218" t="s">
        <v>135</v>
      </c>
      <c r="AU188" s="218" t="s">
        <v>22</v>
      </c>
      <c r="AY188" s="14" t="s">
        <v>126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4" t="s">
        <v>22</v>
      </c>
      <c r="BK188" s="219">
        <f>ROUND(I188*H188,2)</f>
        <v>0</v>
      </c>
      <c r="BL188" s="14" t="s">
        <v>132</v>
      </c>
      <c r="BM188" s="218" t="s">
        <v>553</v>
      </c>
    </row>
    <row r="189" s="2" customFormat="1">
      <c r="A189" s="35"/>
      <c r="B189" s="36"/>
      <c r="C189" s="37"/>
      <c r="D189" s="220" t="s">
        <v>134</v>
      </c>
      <c r="E189" s="37"/>
      <c r="F189" s="221" t="s">
        <v>253</v>
      </c>
      <c r="G189" s="37"/>
      <c r="H189" s="37"/>
      <c r="I189" s="222"/>
      <c r="J189" s="37"/>
      <c r="K189" s="37"/>
      <c r="L189" s="41"/>
      <c r="M189" s="223"/>
      <c r="N189" s="224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134</v>
      </c>
      <c r="AU189" s="14" t="s">
        <v>22</v>
      </c>
    </row>
    <row r="190" s="2" customFormat="1" ht="24.15" customHeight="1">
      <c r="A190" s="35"/>
      <c r="B190" s="36"/>
      <c r="C190" s="207" t="s">
        <v>263</v>
      </c>
      <c r="D190" s="207" t="s">
        <v>127</v>
      </c>
      <c r="E190" s="208" t="s">
        <v>256</v>
      </c>
      <c r="F190" s="209" t="s">
        <v>257</v>
      </c>
      <c r="G190" s="210" t="s">
        <v>130</v>
      </c>
      <c r="H190" s="211">
        <v>1</v>
      </c>
      <c r="I190" s="212"/>
      <c r="J190" s="213">
        <f>ROUND(I190*H190,2)</f>
        <v>0</v>
      </c>
      <c r="K190" s="209" t="s">
        <v>131</v>
      </c>
      <c r="L190" s="41"/>
      <c r="M190" s="214" t="s">
        <v>1</v>
      </c>
      <c r="N190" s="215" t="s">
        <v>46</v>
      </c>
      <c r="O190" s="88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8" t="s">
        <v>132</v>
      </c>
      <c r="AT190" s="218" t="s">
        <v>127</v>
      </c>
      <c r="AU190" s="218" t="s">
        <v>22</v>
      </c>
      <c r="AY190" s="14" t="s">
        <v>126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4" t="s">
        <v>22</v>
      </c>
      <c r="BK190" s="219">
        <f>ROUND(I190*H190,2)</f>
        <v>0</v>
      </c>
      <c r="BL190" s="14" t="s">
        <v>132</v>
      </c>
      <c r="BM190" s="218" t="s">
        <v>554</v>
      </c>
    </row>
    <row r="191" s="2" customFormat="1">
      <c r="A191" s="35"/>
      <c r="B191" s="36"/>
      <c r="C191" s="37"/>
      <c r="D191" s="220" t="s">
        <v>134</v>
      </c>
      <c r="E191" s="37"/>
      <c r="F191" s="221" t="s">
        <v>257</v>
      </c>
      <c r="G191" s="37"/>
      <c r="H191" s="37"/>
      <c r="I191" s="222"/>
      <c r="J191" s="37"/>
      <c r="K191" s="37"/>
      <c r="L191" s="41"/>
      <c r="M191" s="223"/>
      <c r="N191" s="22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134</v>
      </c>
      <c r="AU191" s="14" t="s">
        <v>22</v>
      </c>
    </row>
    <row r="192" s="2" customFormat="1" ht="24.15" customHeight="1">
      <c r="A192" s="35"/>
      <c r="B192" s="36"/>
      <c r="C192" s="225" t="s">
        <v>267</v>
      </c>
      <c r="D192" s="225" t="s">
        <v>135</v>
      </c>
      <c r="E192" s="226" t="s">
        <v>260</v>
      </c>
      <c r="F192" s="227" t="s">
        <v>261</v>
      </c>
      <c r="G192" s="228" t="s">
        <v>130</v>
      </c>
      <c r="H192" s="229">
        <v>1</v>
      </c>
      <c r="I192" s="230"/>
      <c r="J192" s="231">
        <f>ROUND(I192*H192,2)</f>
        <v>0</v>
      </c>
      <c r="K192" s="227" t="s">
        <v>131</v>
      </c>
      <c r="L192" s="232"/>
      <c r="M192" s="233" t="s">
        <v>1</v>
      </c>
      <c r="N192" s="234" t="s">
        <v>46</v>
      </c>
      <c r="O192" s="88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8" t="s">
        <v>138</v>
      </c>
      <c r="AT192" s="218" t="s">
        <v>135</v>
      </c>
      <c r="AU192" s="218" t="s">
        <v>22</v>
      </c>
      <c r="AY192" s="14" t="s">
        <v>126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4" t="s">
        <v>22</v>
      </c>
      <c r="BK192" s="219">
        <f>ROUND(I192*H192,2)</f>
        <v>0</v>
      </c>
      <c r="BL192" s="14" t="s">
        <v>132</v>
      </c>
      <c r="BM192" s="218" t="s">
        <v>555</v>
      </c>
    </row>
    <row r="193" s="2" customFormat="1">
      <c r="A193" s="35"/>
      <c r="B193" s="36"/>
      <c r="C193" s="37"/>
      <c r="D193" s="220" t="s">
        <v>134</v>
      </c>
      <c r="E193" s="37"/>
      <c r="F193" s="221" t="s">
        <v>261</v>
      </c>
      <c r="G193" s="37"/>
      <c r="H193" s="37"/>
      <c r="I193" s="222"/>
      <c r="J193" s="37"/>
      <c r="K193" s="37"/>
      <c r="L193" s="41"/>
      <c r="M193" s="223"/>
      <c r="N193" s="22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134</v>
      </c>
      <c r="AU193" s="14" t="s">
        <v>22</v>
      </c>
    </row>
    <row r="194" s="2" customFormat="1" ht="24.15" customHeight="1">
      <c r="A194" s="35"/>
      <c r="B194" s="36"/>
      <c r="C194" s="207" t="s">
        <v>271</v>
      </c>
      <c r="D194" s="207" t="s">
        <v>127</v>
      </c>
      <c r="E194" s="208" t="s">
        <v>264</v>
      </c>
      <c r="F194" s="209" t="s">
        <v>265</v>
      </c>
      <c r="G194" s="210" t="s">
        <v>163</v>
      </c>
      <c r="H194" s="211">
        <v>110</v>
      </c>
      <c r="I194" s="212"/>
      <c r="J194" s="213">
        <f>ROUND(I194*H194,2)</f>
        <v>0</v>
      </c>
      <c r="K194" s="209" t="s">
        <v>131</v>
      </c>
      <c r="L194" s="41"/>
      <c r="M194" s="214" t="s">
        <v>1</v>
      </c>
      <c r="N194" s="215" t="s">
        <v>46</v>
      </c>
      <c r="O194" s="88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8" t="s">
        <v>132</v>
      </c>
      <c r="AT194" s="218" t="s">
        <v>127</v>
      </c>
      <c r="AU194" s="218" t="s">
        <v>22</v>
      </c>
      <c r="AY194" s="14" t="s">
        <v>126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4" t="s">
        <v>22</v>
      </c>
      <c r="BK194" s="219">
        <f>ROUND(I194*H194,2)</f>
        <v>0</v>
      </c>
      <c r="BL194" s="14" t="s">
        <v>132</v>
      </c>
      <c r="BM194" s="218" t="s">
        <v>556</v>
      </c>
    </row>
    <row r="195" s="2" customFormat="1">
      <c r="A195" s="35"/>
      <c r="B195" s="36"/>
      <c r="C195" s="37"/>
      <c r="D195" s="220" t="s">
        <v>134</v>
      </c>
      <c r="E195" s="37"/>
      <c r="F195" s="221" t="s">
        <v>265</v>
      </c>
      <c r="G195" s="37"/>
      <c r="H195" s="37"/>
      <c r="I195" s="222"/>
      <c r="J195" s="37"/>
      <c r="K195" s="37"/>
      <c r="L195" s="41"/>
      <c r="M195" s="223"/>
      <c r="N195" s="22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134</v>
      </c>
      <c r="AU195" s="14" t="s">
        <v>22</v>
      </c>
    </row>
    <row r="196" s="2" customFormat="1" ht="24.15" customHeight="1">
      <c r="A196" s="35"/>
      <c r="B196" s="36"/>
      <c r="C196" s="225" t="s">
        <v>275</v>
      </c>
      <c r="D196" s="225" t="s">
        <v>135</v>
      </c>
      <c r="E196" s="226" t="s">
        <v>268</v>
      </c>
      <c r="F196" s="227" t="s">
        <v>269</v>
      </c>
      <c r="G196" s="228" t="s">
        <v>163</v>
      </c>
      <c r="H196" s="229">
        <v>110</v>
      </c>
      <c r="I196" s="230"/>
      <c r="J196" s="231">
        <f>ROUND(I196*H196,2)</f>
        <v>0</v>
      </c>
      <c r="K196" s="227" t="s">
        <v>131</v>
      </c>
      <c r="L196" s="232"/>
      <c r="M196" s="233" t="s">
        <v>1</v>
      </c>
      <c r="N196" s="234" t="s">
        <v>46</v>
      </c>
      <c r="O196" s="88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8" t="s">
        <v>138</v>
      </c>
      <c r="AT196" s="218" t="s">
        <v>135</v>
      </c>
      <c r="AU196" s="218" t="s">
        <v>22</v>
      </c>
      <c r="AY196" s="14" t="s">
        <v>126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4" t="s">
        <v>22</v>
      </c>
      <c r="BK196" s="219">
        <f>ROUND(I196*H196,2)</f>
        <v>0</v>
      </c>
      <c r="BL196" s="14" t="s">
        <v>132</v>
      </c>
      <c r="BM196" s="218" t="s">
        <v>557</v>
      </c>
    </row>
    <row r="197" s="2" customFormat="1">
      <c r="A197" s="35"/>
      <c r="B197" s="36"/>
      <c r="C197" s="37"/>
      <c r="D197" s="220" t="s">
        <v>134</v>
      </c>
      <c r="E197" s="37"/>
      <c r="F197" s="221" t="s">
        <v>269</v>
      </c>
      <c r="G197" s="37"/>
      <c r="H197" s="37"/>
      <c r="I197" s="222"/>
      <c r="J197" s="37"/>
      <c r="K197" s="37"/>
      <c r="L197" s="41"/>
      <c r="M197" s="223"/>
      <c r="N197" s="224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134</v>
      </c>
      <c r="AU197" s="14" t="s">
        <v>22</v>
      </c>
    </row>
    <row r="198" s="2" customFormat="1" ht="24.15" customHeight="1">
      <c r="A198" s="35"/>
      <c r="B198" s="36"/>
      <c r="C198" s="207" t="s">
        <v>279</v>
      </c>
      <c r="D198" s="207" t="s">
        <v>127</v>
      </c>
      <c r="E198" s="208" t="s">
        <v>558</v>
      </c>
      <c r="F198" s="209" t="s">
        <v>559</v>
      </c>
      <c r="G198" s="210" t="s">
        <v>130</v>
      </c>
      <c r="H198" s="211">
        <v>2</v>
      </c>
      <c r="I198" s="212"/>
      <c r="J198" s="213">
        <f>ROUND(I198*H198,2)</f>
        <v>0</v>
      </c>
      <c r="K198" s="209" t="s">
        <v>131</v>
      </c>
      <c r="L198" s="41"/>
      <c r="M198" s="214" t="s">
        <v>1</v>
      </c>
      <c r="N198" s="215" t="s">
        <v>46</v>
      </c>
      <c r="O198" s="88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8" t="s">
        <v>132</v>
      </c>
      <c r="AT198" s="218" t="s">
        <v>127</v>
      </c>
      <c r="AU198" s="218" t="s">
        <v>22</v>
      </c>
      <c r="AY198" s="14" t="s">
        <v>126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4" t="s">
        <v>22</v>
      </c>
      <c r="BK198" s="219">
        <f>ROUND(I198*H198,2)</f>
        <v>0</v>
      </c>
      <c r="BL198" s="14" t="s">
        <v>132</v>
      </c>
      <c r="BM198" s="218" t="s">
        <v>560</v>
      </c>
    </row>
    <row r="199" s="2" customFormat="1">
      <c r="A199" s="35"/>
      <c r="B199" s="36"/>
      <c r="C199" s="37"/>
      <c r="D199" s="220" t="s">
        <v>134</v>
      </c>
      <c r="E199" s="37"/>
      <c r="F199" s="221" t="s">
        <v>559</v>
      </c>
      <c r="G199" s="37"/>
      <c r="H199" s="37"/>
      <c r="I199" s="222"/>
      <c r="J199" s="37"/>
      <c r="K199" s="37"/>
      <c r="L199" s="41"/>
      <c r="M199" s="223"/>
      <c r="N199" s="22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134</v>
      </c>
      <c r="AU199" s="14" t="s">
        <v>22</v>
      </c>
    </row>
    <row r="200" s="2" customFormat="1" ht="24.15" customHeight="1">
      <c r="A200" s="35"/>
      <c r="B200" s="36"/>
      <c r="C200" s="225" t="s">
        <v>283</v>
      </c>
      <c r="D200" s="225" t="s">
        <v>135</v>
      </c>
      <c r="E200" s="226" t="s">
        <v>561</v>
      </c>
      <c r="F200" s="227" t="s">
        <v>562</v>
      </c>
      <c r="G200" s="228" t="s">
        <v>130</v>
      </c>
      <c r="H200" s="229">
        <v>2</v>
      </c>
      <c r="I200" s="230"/>
      <c r="J200" s="231">
        <f>ROUND(I200*H200,2)</f>
        <v>0</v>
      </c>
      <c r="K200" s="227" t="s">
        <v>131</v>
      </c>
      <c r="L200" s="232"/>
      <c r="M200" s="233" t="s">
        <v>1</v>
      </c>
      <c r="N200" s="234" t="s">
        <v>46</v>
      </c>
      <c r="O200" s="88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8" t="s">
        <v>138</v>
      </c>
      <c r="AT200" s="218" t="s">
        <v>135</v>
      </c>
      <c r="AU200" s="218" t="s">
        <v>22</v>
      </c>
      <c r="AY200" s="14" t="s">
        <v>126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4" t="s">
        <v>22</v>
      </c>
      <c r="BK200" s="219">
        <f>ROUND(I200*H200,2)</f>
        <v>0</v>
      </c>
      <c r="BL200" s="14" t="s">
        <v>132</v>
      </c>
      <c r="BM200" s="218" t="s">
        <v>563</v>
      </c>
    </row>
    <row r="201" s="2" customFormat="1">
      <c r="A201" s="35"/>
      <c r="B201" s="36"/>
      <c r="C201" s="37"/>
      <c r="D201" s="220" t="s">
        <v>134</v>
      </c>
      <c r="E201" s="37"/>
      <c r="F201" s="221" t="s">
        <v>562</v>
      </c>
      <c r="G201" s="37"/>
      <c r="H201" s="37"/>
      <c r="I201" s="222"/>
      <c r="J201" s="37"/>
      <c r="K201" s="37"/>
      <c r="L201" s="41"/>
      <c r="M201" s="223"/>
      <c r="N201" s="224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134</v>
      </c>
      <c r="AU201" s="14" t="s">
        <v>22</v>
      </c>
    </row>
    <row r="202" s="2" customFormat="1" ht="24.15" customHeight="1">
      <c r="A202" s="35"/>
      <c r="B202" s="36"/>
      <c r="C202" s="207" t="s">
        <v>287</v>
      </c>
      <c r="D202" s="207" t="s">
        <v>127</v>
      </c>
      <c r="E202" s="208" t="s">
        <v>272</v>
      </c>
      <c r="F202" s="209" t="s">
        <v>273</v>
      </c>
      <c r="G202" s="210" t="s">
        <v>130</v>
      </c>
      <c r="H202" s="211">
        <v>4</v>
      </c>
      <c r="I202" s="212"/>
      <c r="J202" s="213">
        <f>ROUND(I202*H202,2)</f>
        <v>0</v>
      </c>
      <c r="K202" s="209" t="s">
        <v>131</v>
      </c>
      <c r="L202" s="41"/>
      <c r="M202" s="214" t="s">
        <v>1</v>
      </c>
      <c r="N202" s="215" t="s">
        <v>46</v>
      </c>
      <c r="O202" s="88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8" t="s">
        <v>132</v>
      </c>
      <c r="AT202" s="218" t="s">
        <v>127</v>
      </c>
      <c r="AU202" s="218" t="s">
        <v>22</v>
      </c>
      <c r="AY202" s="14" t="s">
        <v>126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4" t="s">
        <v>22</v>
      </c>
      <c r="BK202" s="219">
        <f>ROUND(I202*H202,2)</f>
        <v>0</v>
      </c>
      <c r="BL202" s="14" t="s">
        <v>132</v>
      </c>
      <c r="BM202" s="218" t="s">
        <v>564</v>
      </c>
    </row>
    <row r="203" s="2" customFormat="1">
      <c r="A203" s="35"/>
      <c r="B203" s="36"/>
      <c r="C203" s="37"/>
      <c r="D203" s="220" t="s">
        <v>134</v>
      </c>
      <c r="E203" s="37"/>
      <c r="F203" s="221" t="s">
        <v>273</v>
      </c>
      <c r="G203" s="37"/>
      <c r="H203" s="37"/>
      <c r="I203" s="222"/>
      <c r="J203" s="37"/>
      <c r="K203" s="37"/>
      <c r="L203" s="41"/>
      <c r="M203" s="223"/>
      <c r="N203" s="224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134</v>
      </c>
      <c r="AU203" s="14" t="s">
        <v>22</v>
      </c>
    </row>
    <row r="204" s="2" customFormat="1" ht="24.15" customHeight="1">
      <c r="A204" s="35"/>
      <c r="B204" s="36"/>
      <c r="C204" s="225" t="s">
        <v>291</v>
      </c>
      <c r="D204" s="225" t="s">
        <v>135</v>
      </c>
      <c r="E204" s="226" t="s">
        <v>276</v>
      </c>
      <c r="F204" s="227" t="s">
        <v>277</v>
      </c>
      <c r="G204" s="228" t="s">
        <v>130</v>
      </c>
      <c r="H204" s="229">
        <v>4</v>
      </c>
      <c r="I204" s="230"/>
      <c r="J204" s="231">
        <f>ROUND(I204*H204,2)</f>
        <v>0</v>
      </c>
      <c r="K204" s="227" t="s">
        <v>131</v>
      </c>
      <c r="L204" s="232"/>
      <c r="M204" s="233" t="s">
        <v>1</v>
      </c>
      <c r="N204" s="234" t="s">
        <v>46</v>
      </c>
      <c r="O204" s="88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8" t="s">
        <v>138</v>
      </c>
      <c r="AT204" s="218" t="s">
        <v>135</v>
      </c>
      <c r="AU204" s="218" t="s">
        <v>22</v>
      </c>
      <c r="AY204" s="14" t="s">
        <v>126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4" t="s">
        <v>22</v>
      </c>
      <c r="BK204" s="219">
        <f>ROUND(I204*H204,2)</f>
        <v>0</v>
      </c>
      <c r="BL204" s="14" t="s">
        <v>132</v>
      </c>
      <c r="BM204" s="218" t="s">
        <v>565</v>
      </c>
    </row>
    <row r="205" s="2" customFormat="1">
      <c r="A205" s="35"/>
      <c r="B205" s="36"/>
      <c r="C205" s="37"/>
      <c r="D205" s="220" t="s">
        <v>134</v>
      </c>
      <c r="E205" s="37"/>
      <c r="F205" s="221" t="s">
        <v>277</v>
      </c>
      <c r="G205" s="37"/>
      <c r="H205" s="37"/>
      <c r="I205" s="222"/>
      <c r="J205" s="37"/>
      <c r="K205" s="37"/>
      <c r="L205" s="41"/>
      <c r="M205" s="223"/>
      <c r="N205" s="224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134</v>
      </c>
      <c r="AU205" s="14" t="s">
        <v>22</v>
      </c>
    </row>
    <row r="206" s="2" customFormat="1" ht="24.15" customHeight="1">
      <c r="A206" s="35"/>
      <c r="B206" s="36"/>
      <c r="C206" s="207" t="s">
        <v>295</v>
      </c>
      <c r="D206" s="207" t="s">
        <v>127</v>
      </c>
      <c r="E206" s="208" t="s">
        <v>280</v>
      </c>
      <c r="F206" s="209" t="s">
        <v>281</v>
      </c>
      <c r="G206" s="210" t="s">
        <v>130</v>
      </c>
      <c r="H206" s="211">
        <v>2</v>
      </c>
      <c r="I206" s="212"/>
      <c r="J206" s="213">
        <f>ROUND(I206*H206,2)</f>
        <v>0</v>
      </c>
      <c r="K206" s="209" t="s">
        <v>131</v>
      </c>
      <c r="L206" s="41"/>
      <c r="M206" s="214" t="s">
        <v>1</v>
      </c>
      <c r="N206" s="215" t="s">
        <v>46</v>
      </c>
      <c r="O206" s="88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8" t="s">
        <v>132</v>
      </c>
      <c r="AT206" s="218" t="s">
        <v>127</v>
      </c>
      <c r="AU206" s="218" t="s">
        <v>22</v>
      </c>
      <c r="AY206" s="14" t="s">
        <v>126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4" t="s">
        <v>22</v>
      </c>
      <c r="BK206" s="219">
        <f>ROUND(I206*H206,2)</f>
        <v>0</v>
      </c>
      <c r="BL206" s="14" t="s">
        <v>132</v>
      </c>
      <c r="BM206" s="218" t="s">
        <v>566</v>
      </c>
    </row>
    <row r="207" s="2" customFormat="1">
      <c r="A207" s="35"/>
      <c r="B207" s="36"/>
      <c r="C207" s="37"/>
      <c r="D207" s="220" t="s">
        <v>134</v>
      </c>
      <c r="E207" s="37"/>
      <c r="F207" s="221" t="s">
        <v>281</v>
      </c>
      <c r="G207" s="37"/>
      <c r="H207" s="37"/>
      <c r="I207" s="222"/>
      <c r="J207" s="37"/>
      <c r="K207" s="37"/>
      <c r="L207" s="41"/>
      <c r="M207" s="223"/>
      <c r="N207" s="224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134</v>
      </c>
      <c r="AU207" s="14" t="s">
        <v>22</v>
      </c>
    </row>
    <row r="208" s="2" customFormat="1" ht="24.15" customHeight="1">
      <c r="A208" s="35"/>
      <c r="B208" s="36"/>
      <c r="C208" s="225" t="s">
        <v>299</v>
      </c>
      <c r="D208" s="225" t="s">
        <v>135</v>
      </c>
      <c r="E208" s="226" t="s">
        <v>284</v>
      </c>
      <c r="F208" s="227" t="s">
        <v>285</v>
      </c>
      <c r="G208" s="228" t="s">
        <v>130</v>
      </c>
      <c r="H208" s="229">
        <v>2</v>
      </c>
      <c r="I208" s="230"/>
      <c r="J208" s="231">
        <f>ROUND(I208*H208,2)</f>
        <v>0</v>
      </c>
      <c r="K208" s="227" t="s">
        <v>131</v>
      </c>
      <c r="L208" s="232"/>
      <c r="M208" s="233" t="s">
        <v>1</v>
      </c>
      <c r="N208" s="234" t="s">
        <v>46</v>
      </c>
      <c r="O208" s="88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8" t="s">
        <v>138</v>
      </c>
      <c r="AT208" s="218" t="s">
        <v>135</v>
      </c>
      <c r="AU208" s="218" t="s">
        <v>22</v>
      </c>
      <c r="AY208" s="14" t="s">
        <v>126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4" t="s">
        <v>22</v>
      </c>
      <c r="BK208" s="219">
        <f>ROUND(I208*H208,2)</f>
        <v>0</v>
      </c>
      <c r="BL208" s="14" t="s">
        <v>132</v>
      </c>
      <c r="BM208" s="218" t="s">
        <v>567</v>
      </c>
    </row>
    <row r="209" s="2" customFormat="1">
      <c r="A209" s="35"/>
      <c r="B209" s="36"/>
      <c r="C209" s="37"/>
      <c r="D209" s="220" t="s">
        <v>134</v>
      </c>
      <c r="E209" s="37"/>
      <c r="F209" s="221" t="s">
        <v>285</v>
      </c>
      <c r="G209" s="37"/>
      <c r="H209" s="37"/>
      <c r="I209" s="222"/>
      <c r="J209" s="37"/>
      <c r="K209" s="37"/>
      <c r="L209" s="41"/>
      <c r="M209" s="223"/>
      <c r="N209" s="224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134</v>
      </c>
      <c r="AU209" s="14" t="s">
        <v>22</v>
      </c>
    </row>
    <row r="210" s="2" customFormat="1" ht="24.15" customHeight="1">
      <c r="A210" s="35"/>
      <c r="B210" s="36"/>
      <c r="C210" s="207" t="s">
        <v>303</v>
      </c>
      <c r="D210" s="207" t="s">
        <v>127</v>
      </c>
      <c r="E210" s="208" t="s">
        <v>288</v>
      </c>
      <c r="F210" s="209" t="s">
        <v>289</v>
      </c>
      <c r="G210" s="210" t="s">
        <v>163</v>
      </c>
      <c r="H210" s="211">
        <v>1317</v>
      </c>
      <c r="I210" s="212"/>
      <c r="J210" s="213">
        <f>ROUND(I210*H210,2)</f>
        <v>0</v>
      </c>
      <c r="K210" s="209" t="s">
        <v>131</v>
      </c>
      <c r="L210" s="41"/>
      <c r="M210" s="214" t="s">
        <v>1</v>
      </c>
      <c r="N210" s="215" t="s">
        <v>46</v>
      </c>
      <c r="O210" s="88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8" t="s">
        <v>132</v>
      </c>
      <c r="AT210" s="218" t="s">
        <v>127</v>
      </c>
      <c r="AU210" s="218" t="s">
        <v>22</v>
      </c>
      <c r="AY210" s="14" t="s">
        <v>126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4" t="s">
        <v>22</v>
      </c>
      <c r="BK210" s="219">
        <f>ROUND(I210*H210,2)</f>
        <v>0</v>
      </c>
      <c r="BL210" s="14" t="s">
        <v>132</v>
      </c>
      <c r="BM210" s="218" t="s">
        <v>568</v>
      </c>
    </row>
    <row r="211" s="2" customFormat="1">
      <c r="A211" s="35"/>
      <c r="B211" s="36"/>
      <c r="C211" s="37"/>
      <c r="D211" s="220" t="s">
        <v>134</v>
      </c>
      <c r="E211" s="37"/>
      <c r="F211" s="221" t="s">
        <v>289</v>
      </c>
      <c r="G211" s="37"/>
      <c r="H211" s="37"/>
      <c r="I211" s="222"/>
      <c r="J211" s="37"/>
      <c r="K211" s="37"/>
      <c r="L211" s="41"/>
      <c r="M211" s="223"/>
      <c r="N211" s="224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134</v>
      </c>
      <c r="AU211" s="14" t="s">
        <v>22</v>
      </c>
    </row>
    <row r="212" s="2" customFormat="1" ht="24.15" customHeight="1">
      <c r="A212" s="35"/>
      <c r="B212" s="36"/>
      <c r="C212" s="225" t="s">
        <v>307</v>
      </c>
      <c r="D212" s="225" t="s">
        <v>135</v>
      </c>
      <c r="E212" s="226" t="s">
        <v>292</v>
      </c>
      <c r="F212" s="227" t="s">
        <v>293</v>
      </c>
      <c r="G212" s="228" t="s">
        <v>163</v>
      </c>
      <c r="H212" s="229">
        <v>220</v>
      </c>
      <c r="I212" s="230"/>
      <c r="J212" s="231">
        <f>ROUND(I212*H212,2)</f>
        <v>0</v>
      </c>
      <c r="K212" s="227" t="s">
        <v>131</v>
      </c>
      <c r="L212" s="232"/>
      <c r="M212" s="233" t="s">
        <v>1</v>
      </c>
      <c r="N212" s="234" t="s">
        <v>46</v>
      </c>
      <c r="O212" s="88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8" t="s">
        <v>138</v>
      </c>
      <c r="AT212" s="218" t="s">
        <v>135</v>
      </c>
      <c r="AU212" s="218" t="s">
        <v>22</v>
      </c>
      <c r="AY212" s="14" t="s">
        <v>126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4" t="s">
        <v>22</v>
      </c>
      <c r="BK212" s="219">
        <f>ROUND(I212*H212,2)</f>
        <v>0</v>
      </c>
      <c r="BL212" s="14" t="s">
        <v>132</v>
      </c>
      <c r="BM212" s="218" t="s">
        <v>569</v>
      </c>
    </row>
    <row r="213" s="2" customFormat="1">
      <c r="A213" s="35"/>
      <c r="B213" s="36"/>
      <c r="C213" s="37"/>
      <c r="D213" s="220" t="s">
        <v>134</v>
      </c>
      <c r="E213" s="37"/>
      <c r="F213" s="221" t="s">
        <v>293</v>
      </c>
      <c r="G213" s="37"/>
      <c r="H213" s="37"/>
      <c r="I213" s="222"/>
      <c r="J213" s="37"/>
      <c r="K213" s="37"/>
      <c r="L213" s="41"/>
      <c r="M213" s="223"/>
      <c r="N213" s="224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134</v>
      </c>
      <c r="AU213" s="14" t="s">
        <v>22</v>
      </c>
    </row>
    <row r="214" s="2" customFormat="1" ht="24.15" customHeight="1">
      <c r="A214" s="35"/>
      <c r="B214" s="36"/>
      <c r="C214" s="225" t="s">
        <v>311</v>
      </c>
      <c r="D214" s="225" t="s">
        <v>135</v>
      </c>
      <c r="E214" s="226" t="s">
        <v>296</v>
      </c>
      <c r="F214" s="227" t="s">
        <v>297</v>
      </c>
      <c r="G214" s="228" t="s">
        <v>163</v>
      </c>
      <c r="H214" s="229">
        <v>1093</v>
      </c>
      <c r="I214" s="230"/>
      <c r="J214" s="231">
        <f>ROUND(I214*H214,2)</f>
        <v>0</v>
      </c>
      <c r="K214" s="227" t="s">
        <v>131</v>
      </c>
      <c r="L214" s="232"/>
      <c r="M214" s="233" t="s">
        <v>1</v>
      </c>
      <c r="N214" s="234" t="s">
        <v>46</v>
      </c>
      <c r="O214" s="88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8" t="s">
        <v>138</v>
      </c>
      <c r="AT214" s="218" t="s">
        <v>135</v>
      </c>
      <c r="AU214" s="218" t="s">
        <v>22</v>
      </c>
      <c r="AY214" s="14" t="s">
        <v>126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4" t="s">
        <v>22</v>
      </c>
      <c r="BK214" s="219">
        <f>ROUND(I214*H214,2)</f>
        <v>0</v>
      </c>
      <c r="BL214" s="14" t="s">
        <v>132</v>
      </c>
      <c r="BM214" s="218" t="s">
        <v>570</v>
      </c>
    </row>
    <row r="215" s="2" customFormat="1">
      <c r="A215" s="35"/>
      <c r="B215" s="36"/>
      <c r="C215" s="37"/>
      <c r="D215" s="220" t="s">
        <v>134</v>
      </c>
      <c r="E215" s="37"/>
      <c r="F215" s="221" t="s">
        <v>297</v>
      </c>
      <c r="G215" s="37"/>
      <c r="H215" s="37"/>
      <c r="I215" s="222"/>
      <c r="J215" s="37"/>
      <c r="K215" s="37"/>
      <c r="L215" s="41"/>
      <c r="M215" s="223"/>
      <c r="N215" s="224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134</v>
      </c>
      <c r="AU215" s="14" t="s">
        <v>22</v>
      </c>
    </row>
    <row r="216" s="2" customFormat="1" ht="24.15" customHeight="1">
      <c r="A216" s="35"/>
      <c r="B216" s="36"/>
      <c r="C216" s="207" t="s">
        <v>315</v>
      </c>
      <c r="D216" s="207" t="s">
        <v>127</v>
      </c>
      <c r="E216" s="208" t="s">
        <v>300</v>
      </c>
      <c r="F216" s="209" t="s">
        <v>301</v>
      </c>
      <c r="G216" s="210" t="s">
        <v>163</v>
      </c>
      <c r="H216" s="211">
        <v>1093</v>
      </c>
      <c r="I216" s="212"/>
      <c r="J216" s="213">
        <f>ROUND(I216*H216,2)</f>
        <v>0</v>
      </c>
      <c r="K216" s="209" t="s">
        <v>131</v>
      </c>
      <c r="L216" s="41"/>
      <c r="M216" s="214" t="s">
        <v>1</v>
      </c>
      <c r="N216" s="215" t="s">
        <v>46</v>
      </c>
      <c r="O216" s="88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8" t="s">
        <v>132</v>
      </c>
      <c r="AT216" s="218" t="s">
        <v>127</v>
      </c>
      <c r="AU216" s="218" t="s">
        <v>22</v>
      </c>
      <c r="AY216" s="14" t="s">
        <v>126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4" t="s">
        <v>22</v>
      </c>
      <c r="BK216" s="219">
        <f>ROUND(I216*H216,2)</f>
        <v>0</v>
      </c>
      <c r="BL216" s="14" t="s">
        <v>132</v>
      </c>
      <c r="BM216" s="218" t="s">
        <v>571</v>
      </c>
    </row>
    <row r="217" s="2" customFormat="1">
      <c r="A217" s="35"/>
      <c r="B217" s="36"/>
      <c r="C217" s="37"/>
      <c r="D217" s="220" t="s">
        <v>134</v>
      </c>
      <c r="E217" s="37"/>
      <c r="F217" s="221" t="s">
        <v>301</v>
      </c>
      <c r="G217" s="37"/>
      <c r="H217" s="37"/>
      <c r="I217" s="222"/>
      <c r="J217" s="37"/>
      <c r="K217" s="37"/>
      <c r="L217" s="41"/>
      <c r="M217" s="223"/>
      <c r="N217" s="224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134</v>
      </c>
      <c r="AU217" s="14" t="s">
        <v>22</v>
      </c>
    </row>
    <row r="218" s="2" customFormat="1" ht="24.15" customHeight="1">
      <c r="A218" s="35"/>
      <c r="B218" s="36"/>
      <c r="C218" s="225" t="s">
        <v>319</v>
      </c>
      <c r="D218" s="225" t="s">
        <v>135</v>
      </c>
      <c r="E218" s="226" t="s">
        <v>304</v>
      </c>
      <c r="F218" s="227" t="s">
        <v>305</v>
      </c>
      <c r="G218" s="228" t="s">
        <v>163</v>
      </c>
      <c r="H218" s="229">
        <v>1093</v>
      </c>
      <c r="I218" s="230"/>
      <c r="J218" s="231">
        <f>ROUND(I218*H218,2)</f>
        <v>0</v>
      </c>
      <c r="K218" s="227" t="s">
        <v>131</v>
      </c>
      <c r="L218" s="232"/>
      <c r="M218" s="233" t="s">
        <v>1</v>
      </c>
      <c r="N218" s="234" t="s">
        <v>46</v>
      </c>
      <c r="O218" s="88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8" t="s">
        <v>138</v>
      </c>
      <c r="AT218" s="218" t="s">
        <v>135</v>
      </c>
      <c r="AU218" s="218" t="s">
        <v>22</v>
      </c>
      <c r="AY218" s="14" t="s">
        <v>126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4" t="s">
        <v>22</v>
      </c>
      <c r="BK218" s="219">
        <f>ROUND(I218*H218,2)</f>
        <v>0</v>
      </c>
      <c r="BL218" s="14" t="s">
        <v>132</v>
      </c>
      <c r="BM218" s="218" t="s">
        <v>572</v>
      </c>
    </row>
    <row r="219" s="2" customFormat="1">
      <c r="A219" s="35"/>
      <c r="B219" s="36"/>
      <c r="C219" s="37"/>
      <c r="D219" s="220" t="s">
        <v>134</v>
      </c>
      <c r="E219" s="37"/>
      <c r="F219" s="221" t="s">
        <v>305</v>
      </c>
      <c r="G219" s="37"/>
      <c r="H219" s="37"/>
      <c r="I219" s="222"/>
      <c r="J219" s="37"/>
      <c r="K219" s="37"/>
      <c r="L219" s="41"/>
      <c r="M219" s="223"/>
      <c r="N219" s="224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134</v>
      </c>
      <c r="AU219" s="14" t="s">
        <v>22</v>
      </c>
    </row>
    <row r="220" s="2" customFormat="1" ht="24.15" customHeight="1">
      <c r="A220" s="35"/>
      <c r="B220" s="36"/>
      <c r="C220" s="207" t="s">
        <v>323</v>
      </c>
      <c r="D220" s="207" t="s">
        <v>127</v>
      </c>
      <c r="E220" s="208" t="s">
        <v>308</v>
      </c>
      <c r="F220" s="209" t="s">
        <v>309</v>
      </c>
      <c r="G220" s="210" t="s">
        <v>163</v>
      </c>
      <c r="H220" s="211">
        <v>1093</v>
      </c>
      <c r="I220" s="212"/>
      <c r="J220" s="213">
        <f>ROUND(I220*H220,2)</f>
        <v>0</v>
      </c>
      <c r="K220" s="209" t="s">
        <v>131</v>
      </c>
      <c r="L220" s="41"/>
      <c r="M220" s="214" t="s">
        <v>1</v>
      </c>
      <c r="N220" s="215" t="s">
        <v>46</v>
      </c>
      <c r="O220" s="88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8" t="s">
        <v>132</v>
      </c>
      <c r="AT220" s="218" t="s">
        <v>127</v>
      </c>
      <c r="AU220" s="218" t="s">
        <v>22</v>
      </c>
      <c r="AY220" s="14" t="s">
        <v>126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4" t="s">
        <v>22</v>
      </c>
      <c r="BK220" s="219">
        <f>ROUND(I220*H220,2)</f>
        <v>0</v>
      </c>
      <c r="BL220" s="14" t="s">
        <v>132</v>
      </c>
      <c r="BM220" s="218" t="s">
        <v>573</v>
      </c>
    </row>
    <row r="221" s="2" customFormat="1">
      <c r="A221" s="35"/>
      <c r="B221" s="36"/>
      <c r="C221" s="37"/>
      <c r="D221" s="220" t="s">
        <v>134</v>
      </c>
      <c r="E221" s="37"/>
      <c r="F221" s="221" t="s">
        <v>309</v>
      </c>
      <c r="G221" s="37"/>
      <c r="H221" s="37"/>
      <c r="I221" s="222"/>
      <c r="J221" s="37"/>
      <c r="K221" s="37"/>
      <c r="L221" s="41"/>
      <c r="M221" s="223"/>
      <c r="N221" s="224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134</v>
      </c>
      <c r="AU221" s="14" t="s">
        <v>22</v>
      </c>
    </row>
    <row r="222" s="2" customFormat="1" ht="24.15" customHeight="1">
      <c r="A222" s="35"/>
      <c r="B222" s="36"/>
      <c r="C222" s="207" t="s">
        <v>327</v>
      </c>
      <c r="D222" s="207" t="s">
        <v>127</v>
      </c>
      <c r="E222" s="208" t="s">
        <v>312</v>
      </c>
      <c r="F222" s="209" t="s">
        <v>313</v>
      </c>
      <c r="G222" s="210" t="s">
        <v>130</v>
      </c>
      <c r="H222" s="211">
        <v>3</v>
      </c>
      <c r="I222" s="212"/>
      <c r="J222" s="213">
        <f>ROUND(I222*H222,2)</f>
        <v>0</v>
      </c>
      <c r="K222" s="209" t="s">
        <v>131</v>
      </c>
      <c r="L222" s="41"/>
      <c r="M222" s="214" t="s">
        <v>1</v>
      </c>
      <c r="N222" s="215" t="s">
        <v>46</v>
      </c>
      <c r="O222" s="88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8" t="s">
        <v>132</v>
      </c>
      <c r="AT222" s="218" t="s">
        <v>127</v>
      </c>
      <c r="AU222" s="218" t="s">
        <v>22</v>
      </c>
      <c r="AY222" s="14" t="s">
        <v>126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4" t="s">
        <v>22</v>
      </c>
      <c r="BK222" s="219">
        <f>ROUND(I222*H222,2)</f>
        <v>0</v>
      </c>
      <c r="BL222" s="14" t="s">
        <v>132</v>
      </c>
      <c r="BM222" s="218" t="s">
        <v>574</v>
      </c>
    </row>
    <row r="223" s="2" customFormat="1">
      <c r="A223" s="35"/>
      <c r="B223" s="36"/>
      <c r="C223" s="37"/>
      <c r="D223" s="220" t="s">
        <v>134</v>
      </c>
      <c r="E223" s="37"/>
      <c r="F223" s="221" t="s">
        <v>313</v>
      </c>
      <c r="G223" s="37"/>
      <c r="H223" s="37"/>
      <c r="I223" s="222"/>
      <c r="J223" s="37"/>
      <c r="K223" s="37"/>
      <c r="L223" s="41"/>
      <c r="M223" s="223"/>
      <c r="N223" s="224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134</v>
      </c>
      <c r="AU223" s="14" t="s">
        <v>22</v>
      </c>
    </row>
    <row r="224" s="2" customFormat="1" ht="24.15" customHeight="1">
      <c r="A224" s="35"/>
      <c r="B224" s="36"/>
      <c r="C224" s="207" t="s">
        <v>331</v>
      </c>
      <c r="D224" s="207" t="s">
        <v>127</v>
      </c>
      <c r="E224" s="208" t="s">
        <v>316</v>
      </c>
      <c r="F224" s="209" t="s">
        <v>317</v>
      </c>
      <c r="G224" s="210" t="s">
        <v>130</v>
      </c>
      <c r="H224" s="211">
        <v>3</v>
      </c>
      <c r="I224" s="212"/>
      <c r="J224" s="213">
        <f>ROUND(I224*H224,2)</f>
        <v>0</v>
      </c>
      <c r="K224" s="209" t="s">
        <v>131</v>
      </c>
      <c r="L224" s="41"/>
      <c r="M224" s="214" t="s">
        <v>1</v>
      </c>
      <c r="N224" s="215" t="s">
        <v>46</v>
      </c>
      <c r="O224" s="88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8" t="s">
        <v>132</v>
      </c>
      <c r="AT224" s="218" t="s">
        <v>127</v>
      </c>
      <c r="AU224" s="218" t="s">
        <v>22</v>
      </c>
      <c r="AY224" s="14" t="s">
        <v>126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4" t="s">
        <v>22</v>
      </c>
      <c r="BK224" s="219">
        <f>ROUND(I224*H224,2)</f>
        <v>0</v>
      </c>
      <c r="BL224" s="14" t="s">
        <v>132</v>
      </c>
      <c r="BM224" s="218" t="s">
        <v>575</v>
      </c>
    </row>
    <row r="225" s="2" customFormat="1">
      <c r="A225" s="35"/>
      <c r="B225" s="36"/>
      <c r="C225" s="37"/>
      <c r="D225" s="220" t="s">
        <v>134</v>
      </c>
      <c r="E225" s="37"/>
      <c r="F225" s="221" t="s">
        <v>317</v>
      </c>
      <c r="G225" s="37"/>
      <c r="H225" s="37"/>
      <c r="I225" s="222"/>
      <c r="J225" s="37"/>
      <c r="K225" s="37"/>
      <c r="L225" s="41"/>
      <c r="M225" s="223"/>
      <c r="N225" s="224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134</v>
      </c>
      <c r="AU225" s="14" t="s">
        <v>22</v>
      </c>
    </row>
    <row r="226" s="2" customFormat="1" ht="24.15" customHeight="1">
      <c r="A226" s="35"/>
      <c r="B226" s="36"/>
      <c r="C226" s="207" t="s">
        <v>335</v>
      </c>
      <c r="D226" s="207" t="s">
        <v>127</v>
      </c>
      <c r="E226" s="208" t="s">
        <v>320</v>
      </c>
      <c r="F226" s="209" t="s">
        <v>321</v>
      </c>
      <c r="G226" s="210" t="s">
        <v>130</v>
      </c>
      <c r="H226" s="211">
        <v>3</v>
      </c>
      <c r="I226" s="212"/>
      <c r="J226" s="213">
        <f>ROUND(I226*H226,2)</f>
        <v>0</v>
      </c>
      <c r="K226" s="209" t="s">
        <v>131</v>
      </c>
      <c r="L226" s="41"/>
      <c r="M226" s="214" t="s">
        <v>1</v>
      </c>
      <c r="N226" s="215" t="s">
        <v>46</v>
      </c>
      <c r="O226" s="88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8" t="s">
        <v>132</v>
      </c>
      <c r="AT226" s="218" t="s">
        <v>127</v>
      </c>
      <c r="AU226" s="218" t="s">
        <v>22</v>
      </c>
      <c r="AY226" s="14" t="s">
        <v>126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4" t="s">
        <v>22</v>
      </c>
      <c r="BK226" s="219">
        <f>ROUND(I226*H226,2)</f>
        <v>0</v>
      </c>
      <c r="BL226" s="14" t="s">
        <v>132</v>
      </c>
      <c r="BM226" s="218" t="s">
        <v>576</v>
      </c>
    </row>
    <row r="227" s="2" customFormat="1">
      <c r="A227" s="35"/>
      <c r="B227" s="36"/>
      <c r="C227" s="37"/>
      <c r="D227" s="220" t="s">
        <v>134</v>
      </c>
      <c r="E227" s="37"/>
      <c r="F227" s="221" t="s">
        <v>321</v>
      </c>
      <c r="G227" s="37"/>
      <c r="H227" s="37"/>
      <c r="I227" s="222"/>
      <c r="J227" s="37"/>
      <c r="K227" s="37"/>
      <c r="L227" s="41"/>
      <c r="M227" s="223"/>
      <c r="N227" s="224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134</v>
      </c>
      <c r="AU227" s="14" t="s">
        <v>22</v>
      </c>
    </row>
    <row r="228" s="2" customFormat="1" ht="24.15" customHeight="1">
      <c r="A228" s="35"/>
      <c r="B228" s="36"/>
      <c r="C228" s="207" t="s">
        <v>339</v>
      </c>
      <c r="D228" s="207" t="s">
        <v>127</v>
      </c>
      <c r="E228" s="208" t="s">
        <v>324</v>
      </c>
      <c r="F228" s="209" t="s">
        <v>325</v>
      </c>
      <c r="G228" s="210" t="s">
        <v>130</v>
      </c>
      <c r="H228" s="211">
        <v>5</v>
      </c>
      <c r="I228" s="212"/>
      <c r="J228" s="213">
        <f>ROUND(I228*H228,2)</f>
        <v>0</v>
      </c>
      <c r="K228" s="209" t="s">
        <v>131</v>
      </c>
      <c r="L228" s="41"/>
      <c r="M228" s="214" t="s">
        <v>1</v>
      </c>
      <c r="N228" s="215" t="s">
        <v>46</v>
      </c>
      <c r="O228" s="88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8" t="s">
        <v>132</v>
      </c>
      <c r="AT228" s="218" t="s">
        <v>127</v>
      </c>
      <c r="AU228" s="218" t="s">
        <v>22</v>
      </c>
      <c r="AY228" s="14" t="s">
        <v>126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4" t="s">
        <v>22</v>
      </c>
      <c r="BK228" s="219">
        <f>ROUND(I228*H228,2)</f>
        <v>0</v>
      </c>
      <c r="BL228" s="14" t="s">
        <v>132</v>
      </c>
      <c r="BM228" s="218" t="s">
        <v>577</v>
      </c>
    </row>
    <row r="229" s="2" customFormat="1">
      <c r="A229" s="35"/>
      <c r="B229" s="36"/>
      <c r="C229" s="37"/>
      <c r="D229" s="220" t="s">
        <v>134</v>
      </c>
      <c r="E229" s="37"/>
      <c r="F229" s="221" t="s">
        <v>325</v>
      </c>
      <c r="G229" s="37"/>
      <c r="H229" s="37"/>
      <c r="I229" s="222"/>
      <c r="J229" s="37"/>
      <c r="K229" s="37"/>
      <c r="L229" s="41"/>
      <c r="M229" s="223"/>
      <c r="N229" s="224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134</v>
      </c>
      <c r="AU229" s="14" t="s">
        <v>22</v>
      </c>
    </row>
    <row r="230" s="2" customFormat="1" ht="24.15" customHeight="1">
      <c r="A230" s="35"/>
      <c r="B230" s="36"/>
      <c r="C230" s="225" t="s">
        <v>343</v>
      </c>
      <c r="D230" s="225" t="s">
        <v>135</v>
      </c>
      <c r="E230" s="226" t="s">
        <v>328</v>
      </c>
      <c r="F230" s="227" t="s">
        <v>329</v>
      </c>
      <c r="G230" s="228" t="s">
        <v>130</v>
      </c>
      <c r="H230" s="229">
        <v>5</v>
      </c>
      <c r="I230" s="230"/>
      <c r="J230" s="231">
        <f>ROUND(I230*H230,2)</f>
        <v>0</v>
      </c>
      <c r="K230" s="227" t="s">
        <v>131</v>
      </c>
      <c r="L230" s="232"/>
      <c r="M230" s="233" t="s">
        <v>1</v>
      </c>
      <c r="N230" s="234" t="s">
        <v>46</v>
      </c>
      <c r="O230" s="88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8" t="s">
        <v>138</v>
      </c>
      <c r="AT230" s="218" t="s">
        <v>135</v>
      </c>
      <c r="AU230" s="218" t="s">
        <v>22</v>
      </c>
      <c r="AY230" s="14" t="s">
        <v>126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4" t="s">
        <v>22</v>
      </c>
      <c r="BK230" s="219">
        <f>ROUND(I230*H230,2)</f>
        <v>0</v>
      </c>
      <c r="BL230" s="14" t="s">
        <v>132</v>
      </c>
      <c r="BM230" s="218" t="s">
        <v>578</v>
      </c>
    </row>
    <row r="231" s="2" customFormat="1">
      <c r="A231" s="35"/>
      <c r="B231" s="36"/>
      <c r="C231" s="37"/>
      <c r="D231" s="220" t="s">
        <v>134</v>
      </c>
      <c r="E231" s="37"/>
      <c r="F231" s="221" t="s">
        <v>329</v>
      </c>
      <c r="G231" s="37"/>
      <c r="H231" s="37"/>
      <c r="I231" s="222"/>
      <c r="J231" s="37"/>
      <c r="K231" s="37"/>
      <c r="L231" s="41"/>
      <c r="M231" s="223"/>
      <c r="N231" s="224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134</v>
      </c>
      <c r="AU231" s="14" t="s">
        <v>22</v>
      </c>
    </row>
    <row r="232" s="2" customFormat="1" ht="24.15" customHeight="1">
      <c r="A232" s="35"/>
      <c r="B232" s="36"/>
      <c r="C232" s="207" t="s">
        <v>347</v>
      </c>
      <c r="D232" s="207" t="s">
        <v>127</v>
      </c>
      <c r="E232" s="208" t="s">
        <v>332</v>
      </c>
      <c r="F232" s="209" t="s">
        <v>333</v>
      </c>
      <c r="G232" s="210" t="s">
        <v>130</v>
      </c>
      <c r="H232" s="211">
        <v>10</v>
      </c>
      <c r="I232" s="212"/>
      <c r="J232" s="213">
        <f>ROUND(I232*H232,2)</f>
        <v>0</v>
      </c>
      <c r="K232" s="209" t="s">
        <v>131</v>
      </c>
      <c r="L232" s="41"/>
      <c r="M232" s="214" t="s">
        <v>1</v>
      </c>
      <c r="N232" s="215" t="s">
        <v>46</v>
      </c>
      <c r="O232" s="88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8" t="s">
        <v>132</v>
      </c>
      <c r="AT232" s="218" t="s">
        <v>127</v>
      </c>
      <c r="AU232" s="218" t="s">
        <v>22</v>
      </c>
      <c r="AY232" s="14" t="s">
        <v>126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4" t="s">
        <v>22</v>
      </c>
      <c r="BK232" s="219">
        <f>ROUND(I232*H232,2)</f>
        <v>0</v>
      </c>
      <c r="BL232" s="14" t="s">
        <v>132</v>
      </c>
      <c r="BM232" s="218" t="s">
        <v>579</v>
      </c>
    </row>
    <row r="233" s="2" customFormat="1">
      <c r="A233" s="35"/>
      <c r="B233" s="36"/>
      <c r="C233" s="37"/>
      <c r="D233" s="220" t="s">
        <v>134</v>
      </c>
      <c r="E233" s="37"/>
      <c r="F233" s="221" t="s">
        <v>333</v>
      </c>
      <c r="G233" s="37"/>
      <c r="H233" s="37"/>
      <c r="I233" s="222"/>
      <c r="J233" s="37"/>
      <c r="K233" s="37"/>
      <c r="L233" s="41"/>
      <c r="M233" s="223"/>
      <c r="N233" s="224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134</v>
      </c>
      <c r="AU233" s="14" t="s">
        <v>22</v>
      </c>
    </row>
    <row r="234" s="2" customFormat="1" ht="24.15" customHeight="1">
      <c r="A234" s="35"/>
      <c r="B234" s="36"/>
      <c r="C234" s="225" t="s">
        <v>351</v>
      </c>
      <c r="D234" s="225" t="s">
        <v>135</v>
      </c>
      <c r="E234" s="226" t="s">
        <v>336</v>
      </c>
      <c r="F234" s="227" t="s">
        <v>337</v>
      </c>
      <c r="G234" s="228" t="s">
        <v>130</v>
      </c>
      <c r="H234" s="229">
        <v>10</v>
      </c>
      <c r="I234" s="230"/>
      <c r="J234" s="231">
        <f>ROUND(I234*H234,2)</f>
        <v>0</v>
      </c>
      <c r="K234" s="227" t="s">
        <v>131</v>
      </c>
      <c r="L234" s="232"/>
      <c r="M234" s="233" t="s">
        <v>1</v>
      </c>
      <c r="N234" s="234" t="s">
        <v>46</v>
      </c>
      <c r="O234" s="88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8" t="s">
        <v>138</v>
      </c>
      <c r="AT234" s="218" t="s">
        <v>135</v>
      </c>
      <c r="AU234" s="218" t="s">
        <v>22</v>
      </c>
      <c r="AY234" s="14" t="s">
        <v>126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4" t="s">
        <v>22</v>
      </c>
      <c r="BK234" s="219">
        <f>ROUND(I234*H234,2)</f>
        <v>0</v>
      </c>
      <c r="BL234" s="14" t="s">
        <v>132</v>
      </c>
      <c r="BM234" s="218" t="s">
        <v>580</v>
      </c>
    </row>
    <row r="235" s="2" customFormat="1">
      <c r="A235" s="35"/>
      <c r="B235" s="36"/>
      <c r="C235" s="37"/>
      <c r="D235" s="220" t="s">
        <v>134</v>
      </c>
      <c r="E235" s="37"/>
      <c r="F235" s="221" t="s">
        <v>337</v>
      </c>
      <c r="G235" s="37"/>
      <c r="H235" s="37"/>
      <c r="I235" s="222"/>
      <c r="J235" s="37"/>
      <c r="K235" s="37"/>
      <c r="L235" s="41"/>
      <c r="M235" s="223"/>
      <c r="N235" s="224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134</v>
      </c>
      <c r="AU235" s="14" t="s">
        <v>22</v>
      </c>
    </row>
    <row r="236" s="2" customFormat="1" ht="24.15" customHeight="1">
      <c r="A236" s="35"/>
      <c r="B236" s="36"/>
      <c r="C236" s="207" t="s">
        <v>355</v>
      </c>
      <c r="D236" s="207" t="s">
        <v>127</v>
      </c>
      <c r="E236" s="208" t="s">
        <v>340</v>
      </c>
      <c r="F236" s="209" t="s">
        <v>341</v>
      </c>
      <c r="G236" s="210" t="s">
        <v>130</v>
      </c>
      <c r="H236" s="211">
        <v>5</v>
      </c>
      <c r="I236" s="212"/>
      <c r="J236" s="213">
        <f>ROUND(I236*H236,2)</f>
        <v>0</v>
      </c>
      <c r="K236" s="209" t="s">
        <v>131</v>
      </c>
      <c r="L236" s="41"/>
      <c r="M236" s="214" t="s">
        <v>1</v>
      </c>
      <c r="N236" s="215" t="s">
        <v>46</v>
      </c>
      <c r="O236" s="88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8" t="s">
        <v>132</v>
      </c>
      <c r="AT236" s="218" t="s">
        <v>127</v>
      </c>
      <c r="AU236" s="218" t="s">
        <v>22</v>
      </c>
      <c r="AY236" s="14" t="s">
        <v>126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4" t="s">
        <v>22</v>
      </c>
      <c r="BK236" s="219">
        <f>ROUND(I236*H236,2)</f>
        <v>0</v>
      </c>
      <c r="BL236" s="14" t="s">
        <v>132</v>
      </c>
      <c r="BM236" s="218" t="s">
        <v>581</v>
      </c>
    </row>
    <row r="237" s="2" customFormat="1">
      <c r="A237" s="35"/>
      <c r="B237" s="36"/>
      <c r="C237" s="37"/>
      <c r="D237" s="220" t="s">
        <v>134</v>
      </c>
      <c r="E237" s="37"/>
      <c r="F237" s="221" t="s">
        <v>341</v>
      </c>
      <c r="G237" s="37"/>
      <c r="H237" s="37"/>
      <c r="I237" s="222"/>
      <c r="J237" s="37"/>
      <c r="K237" s="37"/>
      <c r="L237" s="41"/>
      <c r="M237" s="223"/>
      <c r="N237" s="224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134</v>
      </c>
      <c r="AU237" s="14" t="s">
        <v>22</v>
      </c>
    </row>
    <row r="238" s="2" customFormat="1" ht="24.15" customHeight="1">
      <c r="A238" s="35"/>
      <c r="B238" s="36"/>
      <c r="C238" s="225" t="s">
        <v>359</v>
      </c>
      <c r="D238" s="225" t="s">
        <v>135</v>
      </c>
      <c r="E238" s="226" t="s">
        <v>344</v>
      </c>
      <c r="F238" s="227" t="s">
        <v>345</v>
      </c>
      <c r="G238" s="228" t="s">
        <v>130</v>
      </c>
      <c r="H238" s="229">
        <v>5</v>
      </c>
      <c r="I238" s="230"/>
      <c r="J238" s="231">
        <f>ROUND(I238*H238,2)</f>
        <v>0</v>
      </c>
      <c r="K238" s="227" t="s">
        <v>131</v>
      </c>
      <c r="L238" s="232"/>
      <c r="M238" s="233" t="s">
        <v>1</v>
      </c>
      <c r="N238" s="234" t="s">
        <v>46</v>
      </c>
      <c r="O238" s="88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8" t="s">
        <v>138</v>
      </c>
      <c r="AT238" s="218" t="s">
        <v>135</v>
      </c>
      <c r="AU238" s="218" t="s">
        <v>22</v>
      </c>
      <c r="AY238" s="14" t="s">
        <v>126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4" t="s">
        <v>22</v>
      </c>
      <c r="BK238" s="219">
        <f>ROUND(I238*H238,2)</f>
        <v>0</v>
      </c>
      <c r="BL238" s="14" t="s">
        <v>132</v>
      </c>
      <c r="BM238" s="218" t="s">
        <v>582</v>
      </c>
    </row>
    <row r="239" s="2" customFormat="1">
      <c r="A239" s="35"/>
      <c r="B239" s="36"/>
      <c r="C239" s="37"/>
      <c r="D239" s="220" t="s">
        <v>134</v>
      </c>
      <c r="E239" s="37"/>
      <c r="F239" s="221" t="s">
        <v>345</v>
      </c>
      <c r="G239" s="37"/>
      <c r="H239" s="37"/>
      <c r="I239" s="222"/>
      <c r="J239" s="37"/>
      <c r="K239" s="37"/>
      <c r="L239" s="41"/>
      <c r="M239" s="223"/>
      <c r="N239" s="224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134</v>
      </c>
      <c r="AU239" s="14" t="s">
        <v>22</v>
      </c>
    </row>
    <row r="240" s="2" customFormat="1" ht="24.15" customHeight="1">
      <c r="A240" s="35"/>
      <c r="B240" s="36"/>
      <c r="C240" s="207" t="s">
        <v>363</v>
      </c>
      <c r="D240" s="207" t="s">
        <v>127</v>
      </c>
      <c r="E240" s="208" t="s">
        <v>348</v>
      </c>
      <c r="F240" s="209" t="s">
        <v>349</v>
      </c>
      <c r="G240" s="210" t="s">
        <v>130</v>
      </c>
      <c r="H240" s="211">
        <v>10</v>
      </c>
      <c r="I240" s="212"/>
      <c r="J240" s="213">
        <f>ROUND(I240*H240,2)</f>
        <v>0</v>
      </c>
      <c r="K240" s="209" t="s">
        <v>131</v>
      </c>
      <c r="L240" s="41"/>
      <c r="M240" s="214" t="s">
        <v>1</v>
      </c>
      <c r="N240" s="215" t="s">
        <v>46</v>
      </c>
      <c r="O240" s="88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8" t="s">
        <v>132</v>
      </c>
      <c r="AT240" s="218" t="s">
        <v>127</v>
      </c>
      <c r="AU240" s="218" t="s">
        <v>22</v>
      </c>
      <c r="AY240" s="14" t="s">
        <v>126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4" t="s">
        <v>22</v>
      </c>
      <c r="BK240" s="219">
        <f>ROUND(I240*H240,2)</f>
        <v>0</v>
      </c>
      <c r="BL240" s="14" t="s">
        <v>132</v>
      </c>
      <c r="BM240" s="218" t="s">
        <v>583</v>
      </c>
    </row>
    <row r="241" s="2" customFormat="1">
      <c r="A241" s="35"/>
      <c r="B241" s="36"/>
      <c r="C241" s="37"/>
      <c r="D241" s="220" t="s">
        <v>134</v>
      </c>
      <c r="E241" s="37"/>
      <c r="F241" s="221" t="s">
        <v>349</v>
      </c>
      <c r="G241" s="37"/>
      <c r="H241" s="37"/>
      <c r="I241" s="222"/>
      <c r="J241" s="37"/>
      <c r="K241" s="37"/>
      <c r="L241" s="41"/>
      <c r="M241" s="223"/>
      <c r="N241" s="224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134</v>
      </c>
      <c r="AU241" s="14" t="s">
        <v>22</v>
      </c>
    </row>
    <row r="242" s="2" customFormat="1" ht="24.15" customHeight="1">
      <c r="A242" s="35"/>
      <c r="B242" s="36"/>
      <c r="C242" s="225" t="s">
        <v>367</v>
      </c>
      <c r="D242" s="225" t="s">
        <v>135</v>
      </c>
      <c r="E242" s="226" t="s">
        <v>352</v>
      </c>
      <c r="F242" s="227" t="s">
        <v>353</v>
      </c>
      <c r="G242" s="228" t="s">
        <v>130</v>
      </c>
      <c r="H242" s="229">
        <v>10</v>
      </c>
      <c r="I242" s="230"/>
      <c r="J242" s="231">
        <f>ROUND(I242*H242,2)</f>
        <v>0</v>
      </c>
      <c r="K242" s="227" t="s">
        <v>131</v>
      </c>
      <c r="L242" s="232"/>
      <c r="M242" s="233" t="s">
        <v>1</v>
      </c>
      <c r="N242" s="234" t="s">
        <v>46</v>
      </c>
      <c r="O242" s="88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8" t="s">
        <v>138</v>
      </c>
      <c r="AT242" s="218" t="s">
        <v>135</v>
      </c>
      <c r="AU242" s="218" t="s">
        <v>22</v>
      </c>
      <c r="AY242" s="14" t="s">
        <v>126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4" t="s">
        <v>22</v>
      </c>
      <c r="BK242" s="219">
        <f>ROUND(I242*H242,2)</f>
        <v>0</v>
      </c>
      <c r="BL242" s="14" t="s">
        <v>132</v>
      </c>
      <c r="BM242" s="218" t="s">
        <v>584</v>
      </c>
    </row>
    <row r="243" s="2" customFormat="1">
      <c r="A243" s="35"/>
      <c r="B243" s="36"/>
      <c r="C243" s="37"/>
      <c r="D243" s="220" t="s">
        <v>134</v>
      </c>
      <c r="E243" s="37"/>
      <c r="F243" s="221" t="s">
        <v>353</v>
      </c>
      <c r="G243" s="37"/>
      <c r="H243" s="37"/>
      <c r="I243" s="222"/>
      <c r="J243" s="37"/>
      <c r="K243" s="37"/>
      <c r="L243" s="41"/>
      <c r="M243" s="223"/>
      <c r="N243" s="224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134</v>
      </c>
      <c r="AU243" s="14" t="s">
        <v>22</v>
      </c>
    </row>
    <row r="244" s="2" customFormat="1" ht="24.15" customHeight="1">
      <c r="A244" s="35"/>
      <c r="B244" s="36"/>
      <c r="C244" s="207" t="s">
        <v>371</v>
      </c>
      <c r="D244" s="207" t="s">
        <v>127</v>
      </c>
      <c r="E244" s="208" t="s">
        <v>585</v>
      </c>
      <c r="F244" s="209" t="s">
        <v>586</v>
      </c>
      <c r="G244" s="210" t="s">
        <v>130</v>
      </c>
      <c r="H244" s="211">
        <v>1</v>
      </c>
      <c r="I244" s="212"/>
      <c r="J244" s="213">
        <f>ROUND(I244*H244,2)</f>
        <v>0</v>
      </c>
      <c r="K244" s="209" t="s">
        <v>131</v>
      </c>
      <c r="L244" s="41"/>
      <c r="M244" s="214" t="s">
        <v>1</v>
      </c>
      <c r="N244" s="215" t="s">
        <v>46</v>
      </c>
      <c r="O244" s="88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8" t="s">
        <v>132</v>
      </c>
      <c r="AT244" s="218" t="s">
        <v>127</v>
      </c>
      <c r="AU244" s="218" t="s">
        <v>22</v>
      </c>
      <c r="AY244" s="14" t="s">
        <v>126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4" t="s">
        <v>22</v>
      </c>
      <c r="BK244" s="219">
        <f>ROUND(I244*H244,2)</f>
        <v>0</v>
      </c>
      <c r="BL244" s="14" t="s">
        <v>132</v>
      </c>
      <c r="BM244" s="218" t="s">
        <v>587</v>
      </c>
    </row>
    <row r="245" s="2" customFormat="1">
      <c r="A245" s="35"/>
      <c r="B245" s="36"/>
      <c r="C245" s="37"/>
      <c r="D245" s="220" t="s">
        <v>134</v>
      </c>
      <c r="E245" s="37"/>
      <c r="F245" s="221" t="s">
        <v>586</v>
      </c>
      <c r="G245" s="37"/>
      <c r="H245" s="37"/>
      <c r="I245" s="222"/>
      <c r="J245" s="37"/>
      <c r="K245" s="37"/>
      <c r="L245" s="41"/>
      <c r="M245" s="223"/>
      <c r="N245" s="224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134</v>
      </c>
      <c r="AU245" s="14" t="s">
        <v>22</v>
      </c>
    </row>
    <row r="246" s="2" customFormat="1" ht="24.15" customHeight="1">
      <c r="A246" s="35"/>
      <c r="B246" s="36"/>
      <c r="C246" s="225" t="s">
        <v>375</v>
      </c>
      <c r="D246" s="225" t="s">
        <v>135</v>
      </c>
      <c r="E246" s="226" t="s">
        <v>588</v>
      </c>
      <c r="F246" s="227" t="s">
        <v>589</v>
      </c>
      <c r="G246" s="228" t="s">
        <v>130</v>
      </c>
      <c r="H246" s="229">
        <v>1</v>
      </c>
      <c r="I246" s="230"/>
      <c r="J246" s="231">
        <f>ROUND(I246*H246,2)</f>
        <v>0</v>
      </c>
      <c r="K246" s="227" t="s">
        <v>131</v>
      </c>
      <c r="L246" s="232"/>
      <c r="M246" s="233" t="s">
        <v>1</v>
      </c>
      <c r="N246" s="234" t="s">
        <v>46</v>
      </c>
      <c r="O246" s="88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8" t="s">
        <v>138</v>
      </c>
      <c r="AT246" s="218" t="s">
        <v>135</v>
      </c>
      <c r="AU246" s="218" t="s">
        <v>22</v>
      </c>
      <c r="AY246" s="14" t="s">
        <v>126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4" t="s">
        <v>22</v>
      </c>
      <c r="BK246" s="219">
        <f>ROUND(I246*H246,2)</f>
        <v>0</v>
      </c>
      <c r="BL246" s="14" t="s">
        <v>132</v>
      </c>
      <c r="BM246" s="218" t="s">
        <v>590</v>
      </c>
    </row>
    <row r="247" s="2" customFormat="1">
      <c r="A247" s="35"/>
      <c r="B247" s="36"/>
      <c r="C247" s="37"/>
      <c r="D247" s="220" t="s">
        <v>134</v>
      </c>
      <c r="E247" s="37"/>
      <c r="F247" s="221" t="s">
        <v>589</v>
      </c>
      <c r="G247" s="37"/>
      <c r="H247" s="37"/>
      <c r="I247" s="222"/>
      <c r="J247" s="37"/>
      <c r="K247" s="37"/>
      <c r="L247" s="41"/>
      <c r="M247" s="223"/>
      <c r="N247" s="224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134</v>
      </c>
      <c r="AU247" s="14" t="s">
        <v>22</v>
      </c>
    </row>
    <row r="248" s="2" customFormat="1" ht="24.15" customHeight="1">
      <c r="A248" s="35"/>
      <c r="B248" s="36"/>
      <c r="C248" s="207" t="s">
        <v>379</v>
      </c>
      <c r="D248" s="207" t="s">
        <v>127</v>
      </c>
      <c r="E248" s="208" t="s">
        <v>356</v>
      </c>
      <c r="F248" s="209" t="s">
        <v>357</v>
      </c>
      <c r="G248" s="210" t="s">
        <v>130</v>
      </c>
      <c r="H248" s="211">
        <v>7</v>
      </c>
      <c r="I248" s="212"/>
      <c r="J248" s="213">
        <f>ROUND(I248*H248,2)</f>
        <v>0</v>
      </c>
      <c r="K248" s="209" t="s">
        <v>131</v>
      </c>
      <c r="L248" s="41"/>
      <c r="M248" s="214" t="s">
        <v>1</v>
      </c>
      <c r="N248" s="215" t="s">
        <v>46</v>
      </c>
      <c r="O248" s="88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8" t="s">
        <v>132</v>
      </c>
      <c r="AT248" s="218" t="s">
        <v>127</v>
      </c>
      <c r="AU248" s="218" t="s">
        <v>22</v>
      </c>
      <c r="AY248" s="14" t="s">
        <v>126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4" t="s">
        <v>22</v>
      </c>
      <c r="BK248" s="219">
        <f>ROUND(I248*H248,2)</f>
        <v>0</v>
      </c>
      <c r="BL248" s="14" t="s">
        <v>132</v>
      </c>
      <c r="BM248" s="218" t="s">
        <v>591</v>
      </c>
    </row>
    <row r="249" s="2" customFormat="1">
      <c r="A249" s="35"/>
      <c r="B249" s="36"/>
      <c r="C249" s="37"/>
      <c r="D249" s="220" t="s">
        <v>134</v>
      </c>
      <c r="E249" s="37"/>
      <c r="F249" s="221" t="s">
        <v>357</v>
      </c>
      <c r="G249" s="37"/>
      <c r="H249" s="37"/>
      <c r="I249" s="222"/>
      <c r="J249" s="37"/>
      <c r="K249" s="37"/>
      <c r="L249" s="41"/>
      <c r="M249" s="223"/>
      <c r="N249" s="224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134</v>
      </c>
      <c r="AU249" s="14" t="s">
        <v>22</v>
      </c>
    </row>
    <row r="250" s="2" customFormat="1" ht="24.15" customHeight="1">
      <c r="A250" s="35"/>
      <c r="B250" s="36"/>
      <c r="C250" s="225" t="s">
        <v>383</v>
      </c>
      <c r="D250" s="225" t="s">
        <v>135</v>
      </c>
      <c r="E250" s="226" t="s">
        <v>360</v>
      </c>
      <c r="F250" s="227" t="s">
        <v>361</v>
      </c>
      <c r="G250" s="228" t="s">
        <v>130</v>
      </c>
      <c r="H250" s="229">
        <v>7</v>
      </c>
      <c r="I250" s="230"/>
      <c r="J250" s="231">
        <f>ROUND(I250*H250,2)</f>
        <v>0</v>
      </c>
      <c r="K250" s="227" t="s">
        <v>131</v>
      </c>
      <c r="L250" s="232"/>
      <c r="M250" s="233" t="s">
        <v>1</v>
      </c>
      <c r="N250" s="234" t="s">
        <v>46</v>
      </c>
      <c r="O250" s="88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8" t="s">
        <v>138</v>
      </c>
      <c r="AT250" s="218" t="s">
        <v>135</v>
      </c>
      <c r="AU250" s="218" t="s">
        <v>22</v>
      </c>
      <c r="AY250" s="14" t="s">
        <v>126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4" t="s">
        <v>22</v>
      </c>
      <c r="BK250" s="219">
        <f>ROUND(I250*H250,2)</f>
        <v>0</v>
      </c>
      <c r="BL250" s="14" t="s">
        <v>132</v>
      </c>
      <c r="BM250" s="218" t="s">
        <v>592</v>
      </c>
    </row>
    <row r="251" s="2" customFormat="1">
      <c r="A251" s="35"/>
      <c r="B251" s="36"/>
      <c r="C251" s="37"/>
      <c r="D251" s="220" t="s">
        <v>134</v>
      </c>
      <c r="E251" s="37"/>
      <c r="F251" s="221" t="s">
        <v>361</v>
      </c>
      <c r="G251" s="37"/>
      <c r="H251" s="37"/>
      <c r="I251" s="222"/>
      <c r="J251" s="37"/>
      <c r="K251" s="37"/>
      <c r="L251" s="41"/>
      <c r="M251" s="223"/>
      <c r="N251" s="224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134</v>
      </c>
      <c r="AU251" s="14" t="s">
        <v>22</v>
      </c>
    </row>
    <row r="252" s="2" customFormat="1" ht="24.15" customHeight="1">
      <c r="A252" s="35"/>
      <c r="B252" s="36"/>
      <c r="C252" s="207" t="s">
        <v>132</v>
      </c>
      <c r="D252" s="207" t="s">
        <v>127</v>
      </c>
      <c r="E252" s="208" t="s">
        <v>364</v>
      </c>
      <c r="F252" s="209" t="s">
        <v>365</v>
      </c>
      <c r="G252" s="210" t="s">
        <v>130</v>
      </c>
      <c r="H252" s="211">
        <v>26</v>
      </c>
      <c r="I252" s="212"/>
      <c r="J252" s="213">
        <f>ROUND(I252*H252,2)</f>
        <v>0</v>
      </c>
      <c r="K252" s="209" t="s">
        <v>131</v>
      </c>
      <c r="L252" s="41"/>
      <c r="M252" s="214" t="s">
        <v>1</v>
      </c>
      <c r="N252" s="215" t="s">
        <v>46</v>
      </c>
      <c r="O252" s="88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8" t="s">
        <v>132</v>
      </c>
      <c r="AT252" s="218" t="s">
        <v>127</v>
      </c>
      <c r="AU252" s="218" t="s">
        <v>22</v>
      </c>
      <c r="AY252" s="14" t="s">
        <v>126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4" t="s">
        <v>22</v>
      </c>
      <c r="BK252" s="219">
        <f>ROUND(I252*H252,2)</f>
        <v>0</v>
      </c>
      <c r="BL252" s="14" t="s">
        <v>132</v>
      </c>
      <c r="BM252" s="218" t="s">
        <v>593</v>
      </c>
    </row>
    <row r="253" s="2" customFormat="1">
      <c r="A253" s="35"/>
      <c r="B253" s="36"/>
      <c r="C253" s="37"/>
      <c r="D253" s="220" t="s">
        <v>134</v>
      </c>
      <c r="E253" s="37"/>
      <c r="F253" s="221" t="s">
        <v>365</v>
      </c>
      <c r="G253" s="37"/>
      <c r="H253" s="37"/>
      <c r="I253" s="222"/>
      <c r="J253" s="37"/>
      <c r="K253" s="37"/>
      <c r="L253" s="41"/>
      <c r="M253" s="223"/>
      <c r="N253" s="224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134</v>
      </c>
      <c r="AU253" s="14" t="s">
        <v>22</v>
      </c>
    </row>
    <row r="254" s="2" customFormat="1" ht="24.15" customHeight="1">
      <c r="A254" s="35"/>
      <c r="B254" s="36"/>
      <c r="C254" s="225" t="s">
        <v>390</v>
      </c>
      <c r="D254" s="225" t="s">
        <v>135</v>
      </c>
      <c r="E254" s="226" t="s">
        <v>368</v>
      </c>
      <c r="F254" s="227" t="s">
        <v>369</v>
      </c>
      <c r="G254" s="228" t="s">
        <v>130</v>
      </c>
      <c r="H254" s="229">
        <v>26</v>
      </c>
      <c r="I254" s="230"/>
      <c r="J254" s="231">
        <f>ROUND(I254*H254,2)</f>
        <v>0</v>
      </c>
      <c r="K254" s="227" t="s">
        <v>131</v>
      </c>
      <c r="L254" s="232"/>
      <c r="M254" s="233" t="s">
        <v>1</v>
      </c>
      <c r="N254" s="234" t="s">
        <v>46</v>
      </c>
      <c r="O254" s="88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8" t="s">
        <v>138</v>
      </c>
      <c r="AT254" s="218" t="s">
        <v>135</v>
      </c>
      <c r="AU254" s="218" t="s">
        <v>22</v>
      </c>
      <c r="AY254" s="14" t="s">
        <v>126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4" t="s">
        <v>22</v>
      </c>
      <c r="BK254" s="219">
        <f>ROUND(I254*H254,2)</f>
        <v>0</v>
      </c>
      <c r="BL254" s="14" t="s">
        <v>132</v>
      </c>
      <c r="BM254" s="218" t="s">
        <v>594</v>
      </c>
    </row>
    <row r="255" s="2" customFormat="1">
      <c r="A255" s="35"/>
      <c r="B255" s="36"/>
      <c r="C255" s="37"/>
      <c r="D255" s="220" t="s">
        <v>134</v>
      </c>
      <c r="E255" s="37"/>
      <c r="F255" s="221" t="s">
        <v>369</v>
      </c>
      <c r="G255" s="37"/>
      <c r="H255" s="37"/>
      <c r="I255" s="222"/>
      <c r="J255" s="37"/>
      <c r="K255" s="37"/>
      <c r="L255" s="41"/>
      <c r="M255" s="223"/>
      <c r="N255" s="224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134</v>
      </c>
      <c r="AU255" s="14" t="s">
        <v>22</v>
      </c>
    </row>
    <row r="256" s="2" customFormat="1" ht="24.15" customHeight="1">
      <c r="A256" s="35"/>
      <c r="B256" s="36"/>
      <c r="C256" s="207" t="s">
        <v>394</v>
      </c>
      <c r="D256" s="207" t="s">
        <v>127</v>
      </c>
      <c r="E256" s="208" t="s">
        <v>595</v>
      </c>
      <c r="F256" s="209" t="s">
        <v>596</v>
      </c>
      <c r="G256" s="210" t="s">
        <v>130</v>
      </c>
      <c r="H256" s="211">
        <v>4</v>
      </c>
      <c r="I256" s="212"/>
      <c r="J256" s="213">
        <f>ROUND(I256*H256,2)</f>
        <v>0</v>
      </c>
      <c r="K256" s="209" t="s">
        <v>131</v>
      </c>
      <c r="L256" s="41"/>
      <c r="M256" s="214" t="s">
        <v>1</v>
      </c>
      <c r="N256" s="215" t="s">
        <v>46</v>
      </c>
      <c r="O256" s="88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8" t="s">
        <v>132</v>
      </c>
      <c r="AT256" s="218" t="s">
        <v>127</v>
      </c>
      <c r="AU256" s="218" t="s">
        <v>22</v>
      </c>
      <c r="AY256" s="14" t="s">
        <v>126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4" t="s">
        <v>22</v>
      </c>
      <c r="BK256" s="219">
        <f>ROUND(I256*H256,2)</f>
        <v>0</v>
      </c>
      <c r="BL256" s="14" t="s">
        <v>132</v>
      </c>
      <c r="BM256" s="218" t="s">
        <v>597</v>
      </c>
    </row>
    <row r="257" s="2" customFormat="1">
      <c r="A257" s="35"/>
      <c r="B257" s="36"/>
      <c r="C257" s="37"/>
      <c r="D257" s="220" t="s">
        <v>134</v>
      </c>
      <c r="E257" s="37"/>
      <c r="F257" s="221" t="s">
        <v>596</v>
      </c>
      <c r="G257" s="37"/>
      <c r="H257" s="37"/>
      <c r="I257" s="222"/>
      <c r="J257" s="37"/>
      <c r="K257" s="37"/>
      <c r="L257" s="41"/>
      <c r="M257" s="223"/>
      <c r="N257" s="224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134</v>
      </c>
      <c r="AU257" s="14" t="s">
        <v>22</v>
      </c>
    </row>
    <row r="258" s="2" customFormat="1" ht="24.15" customHeight="1">
      <c r="A258" s="35"/>
      <c r="B258" s="36"/>
      <c r="C258" s="225" t="s">
        <v>398</v>
      </c>
      <c r="D258" s="225" t="s">
        <v>135</v>
      </c>
      <c r="E258" s="226" t="s">
        <v>598</v>
      </c>
      <c r="F258" s="227" t="s">
        <v>599</v>
      </c>
      <c r="G258" s="228" t="s">
        <v>130</v>
      </c>
      <c r="H258" s="229">
        <v>4</v>
      </c>
      <c r="I258" s="230"/>
      <c r="J258" s="231">
        <f>ROUND(I258*H258,2)</f>
        <v>0</v>
      </c>
      <c r="K258" s="227" t="s">
        <v>131</v>
      </c>
      <c r="L258" s="232"/>
      <c r="M258" s="233" t="s">
        <v>1</v>
      </c>
      <c r="N258" s="234" t="s">
        <v>46</v>
      </c>
      <c r="O258" s="88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8" t="s">
        <v>138</v>
      </c>
      <c r="AT258" s="218" t="s">
        <v>135</v>
      </c>
      <c r="AU258" s="218" t="s">
        <v>22</v>
      </c>
      <c r="AY258" s="14" t="s">
        <v>126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4" t="s">
        <v>22</v>
      </c>
      <c r="BK258" s="219">
        <f>ROUND(I258*H258,2)</f>
        <v>0</v>
      </c>
      <c r="BL258" s="14" t="s">
        <v>132</v>
      </c>
      <c r="BM258" s="218" t="s">
        <v>600</v>
      </c>
    </row>
    <row r="259" s="2" customFormat="1">
      <c r="A259" s="35"/>
      <c r="B259" s="36"/>
      <c r="C259" s="37"/>
      <c r="D259" s="220" t="s">
        <v>134</v>
      </c>
      <c r="E259" s="37"/>
      <c r="F259" s="221" t="s">
        <v>599</v>
      </c>
      <c r="G259" s="37"/>
      <c r="H259" s="37"/>
      <c r="I259" s="222"/>
      <c r="J259" s="37"/>
      <c r="K259" s="37"/>
      <c r="L259" s="41"/>
      <c r="M259" s="223"/>
      <c r="N259" s="224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134</v>
      </c>
      <c r="AU259" s="14" t="s">
        <v>22</v>
      </c>
    </row>
    <row r="260" s="2" customFormat="1" ht="24.15" customHeight="1">
      <c r="A260" s="35"/>
      <c r="B260" s="36"/>
      <c r="C260" s="207" t="s">
        <v>404</v>
      </c>
      <c r="D260" s="207" t="s">
        <v>127</v>
      </c>
      <c r="E260" s="208" t="s">
        <v>372</v>
      </c>
      <c r="F260" s="209" t="s">
        <v>373</v>
      </c>
      <c r="G260" s="210" t="s">
        <v>130</v>
      </c>
      <c r="H260" s="211">
        <v>15</v>
      </c>
      <c r="I260" s="212"/>
      <c r="J260" s="213">
        <f>ROUND(I260*H260,2)</f>
        <v>0</v>
      </c>
      <c r="K260" s="209" t="s">
        <v>131</v>
      </c>
      <c r="L260" s="41"/>
      <c r="M260" s="214" t="s">
        <v>1</v>
      </c>
      <c r="N260" s="215" t="s">
        <v>46</v>
      </c>
      <c r="O260" s="88"/>
      <c r="P260" s="216">
        <f>O260*H260</f>
        <v>0</v>
      </c>
      <c r="Q260" s="216">
        <v>0</v>
      </c>
      <c r="R260" s="216">
        <f>Q260*H260</f>
        <v>0</v>
      </c>
      <c r="S260" s="216">
        <v>0</v>
      </c>
      <c r="T260" s="21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8" t="s">
        <v>132</v>
      </c>
      <c r="AT260" s="218" t="s">
        <v>127</v>
      </c>
      <c r="AU260" s="218" t="s">
        <v>22</v>
      </c>
      <c r="AY260" s="14" t="s">
        <v>126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4" t="s">
        <v>22</v>
      </c>
      <c r="BK260" s="219">
        <f>ROUND(I260*H260,2)</f>
        <v>0</v>
      </c>
      <c r="BL260" s="14" t="s">
        <v>132</v>
      </c>
      <c r="BM260" s="218" t="s">
        <v>601</v>
      </c>
    </row>
    <row r="261" s="2" customFormat="1">
      <c r="A261" s="35"/>
      <c r="B261" s="36"/>
      <c r="C261" s="37"/>
      <c r="D261" s="220" t="s">
        <v>134</v>
      </c>
      <c r="E261" s="37"/>
      <c r="F261" s="221" t="s">
        <v>373</v>
      </c>
      <c r="G261" s="37"/>
      <c r="H261" s="37"/>
      <c r="I261" s="222"/>
      <c r="J261" s="37"/>
      <c r="K261" s="37"/>
      <c r="L261" s="41"/>
      <c r="M261" s="223"/>
      <c r="N261" s="224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134</v>
      </c>
      <c r="AU261" s="14" t="s">
        <v>22</v>
      </c>
    </row>
    <row r="262" s="2" customFormat="1" ht="24.15" customHeight="1">
      <c r="A262" s="35"/>
      <c r="B262" s="36"/>
      <c r="C262" s="225" t="s">
        <v>408</v>
      </c>
      <c r="D262" s="225" t="s">
        <v>135</v>
      </c>
      <c r="E262" s="226" t="s">
        <v>376</v>
      </c>
      <c r="F262" s="227" t="s">
        <v>377</v>
      </c>
      <c r="G262" s="228" t="s">
        <v>130</v>
      </c>
      <c r="H262" s="229">
        <v>15</v>
      </c>
      <c r="I262" s="230"/>
      <c r="J262" s="231">
        <f>ROUND(I262*H262,2)</f>
        <v>0</v>
      </c>
      <c r="K262" s="227" t="s">
        <v>131</v>
      </c>
      <c r="L262" s="232"/>
      <c r="M262" s="233" t="s">
        <v>1</v>
      </c>
      <c r="N262" s="234" t="s">
        <v>46</v>
      </c>
      <c r="O262" s="88"/>
      <c r="P262" s="216">
        <f>O262*H262</f>
        <v>0</v>
      </c>
      <c r="Q262" s="216">
        <v>0</v>
      </c>
      <c r="R262" s="216">
        <f>Q262*H262</f>
        <v>0</v>
      </c>
      <c r="S262" s="216">
        <v>0</v>
      </c>
      <c r="T262" s="21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8" t="s">
        <v>138</v>
      </c>
      <c r="AT262" s="218" t="s">
        <v>135</v>
      </c>
      <c r="AU262" s="218" t="s">
        <v>22</v>
      </c>
      <c r="AY262" s="14" t="s">
        <v>126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4" t="s">
        <v>22</v>
      </c>
      <c r="BK262" s="219">
        <f>ROUND(I262*H262,2)</f>
        <v>0</v>
      </c>
      <c r="BL262" s="14" t="s">
        <v>132</v>
      </c>
      <c r="BM262" s="218" t="s">
        <v>602</v>
      </c>
    </row>
    <row r="263" s="2" customFormat="1">
      <c r="A263" s="35"/>
      <c r="B263" s="36"/>
      <c r="C263" s="37"/>
      <c r="D263" s="220" t="s">
        <v>134</v>
      </c>
      <c r="E263" s="37"/>
      <c r="F263" s="221" t="s">
        <v>377</v>
      </c>
      <c r="G263" s="37"/>
      <c r="H263" s="37"/>
      <c r="I263" s="222"/>
      <c r="J263" s="37"/>
      <c r="K263" s="37"/>
      <c r="L263" s="41"/>
      <c r="M263" s="223"/>
      <c r="N263" s="224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134</v>
      </c>
      <c r="AU263" s="14" t="s">
        <v>22</v>
      </c>
    </row>
    <row r="264" s="2" customFormat="1" ht="24.15" customHeight="1">
      <c r="A264" s="35"/>
      <c r="B264" s="36"/>
      <c r="C264" s="207" t="s">
        <v>412</v>
      </c>
      <c r="D264" s="207" t="s">
        <v>127</v>
      </c>
      <c r="E264" s="208" t="s">
        <v>380</v>
      </c>
      <c r="F264" s="209" t="s">
        <v>381</v>
      </c>
      <c r="G264" s="210" t="s">
        <v>130</v>
      </c>
      <c r="H264" s="211">
        <v>9</v>
      </c>
      <c r="I264" s="212"/>
      <c r="J264" s="213">
        <f>ROUND(I264*H264,2)</f>
        <v>0</v>
      </c>
      <c r="K264" s="209" t="s">
        <v>131</v>
      </c>
      <c r="L264" s="41"/>
      <c r="M264" s="214" t="s">
        <v>1</v>
      </c>
      <c r="N264" s="215" t="s">
        <v>46</v>
      </c>
      <c r="O264" s="88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8" t="s">
        <v>132</v>
      </c>
      <c r="AT264" s="218" t="s">
        <v>127</v>
      </c>
      <c r="AU264" s="218" t="s">
        <v>22</v>
      </c>
      <c r="AY264" s="14" t="s">
        <v>126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4" t="s">
        <v>22</v>
      </c>
      <c r="BK264" s="219">
        <f>ROUND(I264*H264,2)</f>
        <v>0</v>
      </c>
      <c r="BL264" s="14" t="s">
        <v>132</v>
      </c>
      <c r="BM264" s="218" t="s">
        <v>603</v>
      </c>
    </row>
    <row r="265" s="2" customFormat="1">
      <c r="A265" s="35"/>
      <c r="B265" s="36"/>
      <c r="C265" s="37"/>
      <c r="D265" s="220" t="s">
        <v>134</v>
      </c>
      <c r="E265" s="37"/>
      <c r="F265" s="221" t="s">
        <v>381</v>
      </c>
      <c r="G265" s="37"/>
      <c r="H265" s="37"/>
      <c r="I265" s="222"/>
      <c r="J265" s="37"/>
      <c r="K265" s="37"/>
      <c r="L265" s="41"/>
      <c r="M265" s="223"/>
      <c r="N265" s="224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134</v>
      </c>
      <c r="AU265" s="14" t="s">
        <v>22</v>
      </c>
    </row>
    <row r="266" s="2" customFormat="1" ht="24.15" customHeight="1">
      <c r="A266" s="35"/>
      <c r="B266" s="36"/>
      <c r="C266" s="225" t="s">
        <v>416</v>
      </c>
      <c r="D266" s="225" t="s">
        <v>135</v>
      </c>
      <c r="E266" s="226" t="s">
        <v>384</v>
      </c>
      <c r="F266" s="227" t="s">
        <v>385</v>
      </c>
      <c r="G266" s="228" t="s">
        <v>130</v>
      </c>
      <c r="H266" s="229">
        <v>9</v>
      </c>
      <c r="I266" s="230"/>
      <c r="J266" s="231">
        <f>ROUND(I266*H266,2)</f>
        <v>0</v>
      </c>
      <c r="K266" s="227" t="s">
        <v>131</v>
      </c>
      <c r="L266" s="232"/>
      <c r="M266" s="233" t="s">
        <v>1</v>
      </c>
      <c r="N266" s="234" t="s">
        <v>46</v>
      </c>
      <c r="O266" s="88"/>
      <c r="P266" s="216">
        <f>O266*H266</f>
        <v>0</v>
      </c>
      <c r="Q266" s="216">
        <v>0</v>
      </c>
      <c r="R266" s="216">
        <f>Q266*H266</f>
        <v>0</v>
      </c>
      <c r="S266" s="216">
        <v>0</v>
      </c>
      <c r="T266" s="21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8" t="s">
        <v>138</v>
      </c>
      <c r="AT266" s="218" t="s">
        <v>135</v>
      </c>
      <c r="AU266" s="218" t="s">
        <v>22</v>
      </c>
      <c r="AY266" s="14" t="s">
        <v>126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4" t="s">
        <v>22</v>
      </c>
      <c r="BK266" s="219">
        <f>ROUND(I266*H266,2)</f>
        <v>0</v>
      </c>
      <c r="BL266" s="14" t="s">
        <v>132</v>
      </c>
      <c r="BM266" s="218" t="s">
        <v>604</v>
      </c>
    </row>
    <row r="267" s="2" customFormat="1">
      <c r="A267" s="35"/>
      <c r="B267" s="36"/>
      <c r="C267" s="37"/>
      <c r="D267" s="220" t="s">
        <v>134</v>
      </c>
      <c r="E267" s="37"/>
      <c r="F267" s="221" t="s">
        <v>385</v>
      </c>
      <c r="G267" s="37"/>
      <c r="H267" s="37"/>
      <c r="I267" s="222"/>
      <c r="J267" s="37"/>
      <c r="K267" s="37"/>
      <c r="L267" s="41"/>
      <c r="M267" s="223"/>
      <c r="N267" s="224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134</v>
      </c>
      <c r="AU267" s="14" t="s">
        <v>22</v>
      </c>
    </row>
    <row r="268" s="2" customFormat="1" ht="24.15" customHeight="1">
      <c r="A268" s="35"/>
      <c r="B268" s="36"/>
      <c r="C268" s="207" t="s">
        <v>420</v>
      </c>
      <c r="D268" s="207" t="s">
        <v>127</v>
      </c>
      <c r="E268" s="208" t="s">
        <v>387</v>
      </c>
      <c r="F268" s="209" t="s">
        <v>388</v>
      </c>
      <c r="G268" s="210" t="s">
        <v>130</v>
      </c>
      <c r="H268" s="211">
        <v>19</v>
      </c>
      <c r="I268" s="212"/>
      <c r="J268" s="213">
        <f>ROUND(I268*H268,2)</f>
        <v>0</v>
      </c>
      <c r="K268" s="209" t="s">
        <v>131</v>
      </c>
      <c r="L268" s="41"/>
      <c r="M268" s="214" t="s">
        <v>1</v>
      </c>
      <c r="N268" s="215" t="s">
        <v>46</v>
      </c>
      <c r="O268" s="88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8" t="s">
        <v>132</v>
      </c>
      <c r="AT268" s="218" t="s">
        <v>127</v>
      </c>
      <c r="AU268" s="218" t="s">
        <v>22</v>
      </c>
      <c r="AY268" s="14" t="s">
        <v>126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4" t="s">
        <v>22</v>
      </c>
      <c r="BK268" s="219">
        <f>ROUND(I268*H268,2)</f>
        <v>0</v>
      </c>
      <c r="BL268" s="14" t="s">
        <v>132</v>
      </c>
      <c r="BM268" s="218" t="s">
        <v>605</v>
      </c>
    </row>
    <row r="269" s="2" customFormat="1">
      <c r="A269" s="35"/>
      <c r="B269" s="36"/>
      <c r="C269" s="37"/>
      <c r="D269" s="220" t="s">
        <v>134</v>
      </c>
      <c r="E269" s="37"/>
      <c r="F269" s="221" t="s">
        <v>388</v>
      </c>
      <c r="G269" s="37"/>
      <c r="H269" s="37"/>
      <c r="I269" s="222"/>
      <c r="J269" s="37"/>
      <c r="K269" s="37"/>
      <c r="L269" s="41"/>
      <c r="M269" s="223"/>
      <c r="N269" s="224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134</v>
      </c>
      <c r="AU269" s="14" t="s">
        <v>22</v>
      </c>
    </row>
    <row r="270" s="2" customFormat="1" ht="24.15" customHeight="1">
      <c r="A270" s="35"/>
      <c r="B270" s="36"/>
      <c r="C270" s="225" t="s">
        <v>424</v>
      </c>
      <c r="D270" s="225" t="s">
        <v>135</v>
      </c>
      <c r="E270" s="226" t="s">
        <v>391</v>
      </c>
      <c r="F270" s="227" t="s">
        <v>392</v>
      </c>
      <c r="G270" s="228" t="s">
        <v>130</v>
      </c>
      <c r="H270" s="229">
        <v>19</v>
      </c>
      <c r="I270" s="230"/>
      <c r="J270" s="231">
        <f>ROUND(I270*H270,2)</f>
        <v>0</v>
      </c>
      <c r="K270" s="227" t="s">
        <v>131</v>
      </c>
      <c r="L270" s="232"/>
      <c r="M270" s="233" t="s">
        <v>1</v>
      </c>
      <c r="N270" s="234" t="s">
        <v>46</v>
      </c>
      <c r="O270" s="88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8" t="s">
        <v>138</v>
      </c>
      <c r="AT270" s="218" t="s">
        <v>135</v>
      </c>
      <c r="AU270" s="218" t="s">
        <v>22</v>
      </c>
      <c r="AY270" s="14" t="s">
        <v>126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4" t="s">
        <v>22</v>
      </c>
      <c r="BK270" s="219">
        <f>ROUND(I270*H270,2)</f>
        <v>0</v>
      </c>
      <c r="BL270" s="14" t="s">
        <v>132</v>
      </c>
      <c r="BM270" s="218" t="s">
        <v>606</v>
      </c>
    </row>
    <row r="271" s="2" customFormat="1">
      <c r="A271" s="35"/>
      <c r="B271" s="36"/>
      <c r="C271" s="37"/>
      <c r="D271" s="220" t="s">
        <v>134</v>
      </c>
      <c r="E271" s="37"/>
      <c r="F271" s="221" t="s">
        <v>392</v>
      </c>
      <c r="G271" s="37"/>
      <c r="H271" s="37"/>
      <c r="I271" s="222"/>
      <c r="J271" s="37"/>
      <c r="K271" s="37"/>
      <c r="L271" s="41"/>
      <c r="M271" s="223"/>
      <c r="N271" s="224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134</v>
      </c>
      <c r="AU271" s="14" t="s">
        <v>22</v>
      </c>
    </row>
    <row r="272" s="2" customFormat="1" ht="24.15" customHeight="1">
      <c r="A272" s="35"/>
      <c r="B272" s="36"/>
      <c r="C272" s="207" t="s">
        <v>428</v>
      </c>
      <c r="D272" s="207" t="s">
        <v>127</v>
      </c>
      <c r="E272" s="208" t="s">
        <v>395</v>
      </c>
      <c r="F272" s="209" t="s">
        <v>396</v>
      </c>
      <c r="G272" s="210" t="s">
        <v>130</v>
      </c>
      <c r="H272" s="211">
        <v>1</v>
      </c>
      <c r="I272" s="212"/>
      <c r="J272" s="213">
        <f>ROUND(I272*H272,2)</f>
        <v>0</v>
      </c>
      <c r="K272" s="209" t="s">
        <v>131</v>
      </c>
      <c r="L272" s="41"/>
      <c r="M272" s="214" t="s">
        <v>1</v>
      </c>
      <c r="N272" s="215" t="s">
        <v>46</v>
      </c>
      <c r="O272" s="88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8" t="s">
        <v>132</v>
      </c>
      <c r="AT272" s="218" t="s">
        <v>127</v>
      </c>
      <c r="AU272" s="218" t="s">
        <v>22</v>
      </c>
      <c r="AY272" s="14" t="s">
        <v>126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4" t="s">
        <v>22</v>
      </c>
      <c r="BK272" s="219">
        <f>ROUND(I272*H272,2)</f>
        <v>0</v>
      </c>
      <c r="BL272" s="14" t="s">
        <v>132</v>
      </c>
      <c r="BM272" s="218" t="s">
        <v>607</v>
      </c>
    </row>
    <row r="273" s="2" customFormat="1">
      <c r="A273" s="35"/>
      <c r="B273" s="36"/>
      <c r="C273" s="37"/>
      <c r="D273" s="220" t="s">
        <v>134</v>
      </c>
      <c r="E273" s="37"/>
      <c r="F273" s="221" t="s">
        <v>396</v>
      </c>
      <c r="G273" s="37"/>
      <c r="H273" s="37"/>
      <c r="I273" s="222"/>
      <c r="J273" s="37"/>
      <c r="K273" s="37"/>
      <c r="L273" s="41"/>
      <c r="M273" s="223"/>
      <c r="N273" s="224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134</v>
      </c>
      <c r="AU273" s="14" t="s">
        <v>22</v>
      </c>
    </row>
    <row r="274" s="2" customFormat="1" ht="24.15" customHeight="1">
      <c r="A274" s="35"/>
      <c r="B274" s="36"/>
      <c r="C274" s="207" t="s">
        <v>432</v>
      </c>
      <c r="D274" s="207" t="s">
        <v>127</v>
      </c>
      <c r="E274" s="208" t="s">
        <v>399</v>
      </c>
      <c r="F274" s="209" t="s">
        <v>400</v>
      </c>
      <c r="G274" s="210" t="s">
        <v>175</v>
      </c>
      <c r="H274" s="211">
        <v>144</v>
      </c>
      <c r="I274" s="212"/>
      <c r="J274" s="213">
        <f>ROUND(I274*H274,2)</f>
        <v>0</v>
      </c>
      <c r="K274" s="209" t="s">
        <v>131</v>
      </c>
      <c r="L274" s="41"/>
      <c r="M274" s="214" t="s">
        <v>1</v>
      </c>
      <c r="N274" s="215" t="s">
        <v>46</v>
      </c>
      <c r="O274" s="88"/>
      <c r="P274" s="216">
        <f>O274*H274</f>
        <v>0</v>
      </c>
      <c r="Q274" s="216">
        <v>0</v>
      </c>
      <c r="R274" s="216">
        <f>Q274*H274</f>
        <v>0</v>
      </c>
      <c r="S274" s="216">
        <v>0</v>
      </c>
      <c r="T274" s="21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8" t="s">
        <v>132</v>
      </c>
      <c r="AT274" s="218" t="s">
        <v>127</v>
      </c>
      <c r="AU274" s="218" t="s">
        <v>22</v>
      </c>
      <c r="AY274" s="14" t="s">
        <v>126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4" t="s">
        <v>22</v>
      </c>
      <c r="BK274" s="219">
        <f>ROUND(I274*H274,2)</f>
        <v>0</v>
      </c>
      <c r="BL274" s="14" t="s">
        <v>132</v>
      </c>
      <c r="BM274" s="218" t="s">
        <v>608</v>
      </c>
    </row>
    <row r="275" s="2" customFormat="1">
      <c r="A275" s="35"/>
      <c r="B275" s="36"/>
      <c r="C275" s="37"/>
      <c r="D275" s="220" t="s">
        <v>134</v>
      </c>
      <c r="E275" s="37"/>
      <c r="F275" s="221" t="s">
        <v>400</v>
      </c>
      <c r="G275" s="37"/>
      <c r="H275" s="37"/>
      <c r="I275" s="222"/>
      <c r="J275" s="37"/>
      <c r="K275" s="37"/>
      <c r="L275" s="41"/>
      <c r="M275" s="223"/>
      <c r="N275" s="224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134</v>
      </c>
      <c r="AU275" s="14" t="s">
        <v>22</v>
      </c>
    </row>
    <row r="276" s="11" customFormat="1" ht="25.92" customHeight="1">
      <c r="A276" s="11"/>
      <c r="B276" s="193"/>
      <c r="C276" s="194"/>
      <c r="D276" s="195" t="s">
        <v>80</v>
      </c>
      <c r="E276" s="196" t="s">
        <v>402</v>
      </c>
      <c r="F276" s="196" t="s">
        <v>403</v>
      </c>
      <c r="G276" s="194"/>
      <c r="H276" s="194"/>
      <c r="I276" s="197"/>
      <c r="J276" s="198">
        <f>BK276</f>
        <v>0</v>
      </c>
      <c r="K276" s="194"/>
      <c r="L276" s="199"/>
      <c r="M276" s="200"/>
      <c r="N276" s="201"/>
      <c r="O276" s="201"/>
      <c r="P276" s="202">
        <f>SUM(P277:P310)</f>
        <v>0</v>
      </c>
      <c r="Q276" s="201"/>
      <c r="R276" s="202">
        <f>SUM(R277:R310)</f>
        <v>0</v>
      </c>
      <c r="S276" s="201"/>
      <c r="T276" s="203">
        <f>SUM(T277:T310)</f>
        <v>0</v>
      </c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R276" s="204" t="s">
        <v>125</v>
      </c>
      <c r="AT276" s="205" t="s">
        <v>80</v>
      </c>
      <c r="AU276" s="205" t="s">
        <v>81</v>
      </c>
      <c r="AY276" s="204" t="s">
        <v>126</v>
      </c>
      <c r="BK276" s="206">
        <f>SUM(BK277:BK310)</f>
        <v>0</v>
      </c>
    </row>
    <row r="277" s="2" customFormat="1" ht="24.15" customHeight="1">
      <c r="A277" s="35"/>
      <c r="B277" s="36"/>
      <c r="C277" s="207" t="s">
        <v>436</v>
      </c>
      <c r="D277" s="207" t="s">
        <v>127</v>
      </c>
      <c r="E277" s="208" t="s">
        <v>405</v>
      </c>
      <c r="F277" s="209" t="s">
        <v>406</v>
      </c>
      <c r="G277" s="210" t="s">
        <v>142</v>
      </c>
      <c r="H277" s="211">
        <v>33.600000000000001</v>
      </c>
      <c r="I277" s="212"/>
      <c r="J277" s="213">
        <f>ROUND(I277*H277,2)</f>
        <v>0</v>
      </c>
      <c r="K277" s="209" t="s">
        <v>131</v>
      </c>
      <c r="L277" s="41"/>
      <c r="M277" s="214" t="s">
        <v>1</v>
      </c>
      <c r="N277" s="215" t="s">
        <v>46</v>
      </c>
      <c r="O277" s="88"/>
      <c r="P277" s="216">
        <f>O277*H277</f>
        <v>0</v>
      </c>
      <c r="Q277" s="216">
        <v>0</v>
      </c>
      <c r="R277" s="216">
        <f>Q277*H277</f>
        <v>0</v>
      </c>
      <c r="S277" s="216">
        <v>0</v>
      </c>
      <c r="T277" s="21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8" t="s">
        <v>132</v>
      </c>
      <c r="AT277" s="218" t="s">
        <v>127</v>
      </c>
      <c r="AU277" s="218" t="s">
        <v>22</v>
      </c>
      <c r="AY277" s="14" t="s">
        <v>126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4" t="s">
        <v>22</v>
      </c>
      <c r="BK277" s="219">
        <f>ROUND(I277*H277,2)</f>
        <v>0</v>
      </c>
      <c r="BL277" s="14" t="s">
        <v>132</v>
      </c>
      <c r="BM277" s="218" t="s">
        <v>609</v>
      </c>
    </row>
    <row r="278" s="2" customFormat="1">
      <c r="A278" s="35"/>
      <c r="B278" s="36"/>
      <c r="C278" s="37"/>
      <c r="D278" s="220" t="s">
        <v>134</v>
      </c>
      <c r="E278" s="37"/>
      <c r="F278" s="221" t="s">
        <v>406</v>
      </c>
      <c r="G278" s="37"/>
      <c r="H278" s="37"/>
      <c r="I278" s="222"/>
      <c r="J278" s="37"/>
      <c r="K278" s="37"/>
      <c r="L278" s="41"/>
      <c r="M278" s="223"/>
      <c r="N278" s="224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134</v>
      </c>
      <c r="AU278" s="14" t="s">
        <v>22</v>
      </c>
    </row>
    <row r="279" s="2" customFormat="1" ht="24.15" customHeight="1">
      <c r="A279" s="35"/>
      <c r="B279" s="36"/>
      <c r="C279" s="207" t="s">
        <v>440</v>
      </c>
      <c r="D279" s="207" t="s">
        <v>127</v>
      </c>
      <c r="E279" s="208" t="s">
        <v>409</v>
      </c>
      <c r="F279" s="209" t="s">
        <v>410</v>
      </c>
      <c r="G279" s="210" t="s">
        <v>130</v>
      </c>
      <c r="H279" s="211">
        <v>14</v>
      </c>
      <c r="I279" s="212"/>
      <c r="J279" s="213">
        <f>ROUND(I279*H279,2)</f>
        <v>0</v>
      </c>
      <c r="K279" s="209" t="s">
        <v>131</v>
      </c>
      <c r="L279" s="41"/>
      <c r="M279" s="214" t="s">
        <v>1</v>
      </c>
      <c r="N279" s="215" t="s">
        <v>46</v>
      </c>
      <c r="O279" s="88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8" t="s">
        <v>132</v>
      </c>
      <c r="AT279" s="218" t="s">
        <v>127</v>
      </c>
      <c r="AU279" s="218" t="s">
        <v>22</v>
      </c>
      <c r="AY279" s="14" t="s">
        <v>126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4" t="s">
        <v>22</v>
      </c>
      <c r="BK279" s="219">
        <f>ROUND(I279*H279,2)</f>
        <v>0</v>
      </c>
      <c r="BL279" s="14" t="s">
        <v>132</v>
      </c>
      <c r="BM279" s="218" t="s">
        <v>610</v>
      </c>
    </row>
    <row r="280" s="2" customFormat="1">
      <c r="A280" s="35"/>
      <c r="B280" s="36"/>
      <c r="C280" s="37"/>
      <c r="D280" s="220" t="s">
        <v>134</v>
      </c>
      <c r="E280" s="37"/>
      <c r="F280" s="221" t="s">
        <v>410</v>
      </c>
      <c r="G280" s="37"/>
      <c r="H280" s="37"/>
      <c r="I280" s="222"/>
      <c r="J280" s="37"/>
      <c r="K280" s="37"/>
      <c r="L280" s="41"/>
      <c r="M280" s="223"/>
      <c r="N280" s="224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134</v>
      </c>
      <c r="AU280" s="14" t="s">
        <v>22</v>
      </c>
    </row>
    <row r="281" s="2" customFormat="1" ht="24.15" customHeight="1">
      <c r="A281" s="35"/>
      <c r="B281" s="36"/>
      <c r="C281" s="207" t="s">
        <v>444</v>
      </c>
      <c r="D281" s="207" t="s">
        <v>127</v>
      </c>
      <c r="E281" s="208" t="s">
        <v>413</v>
      </c>
      <c r="F281" s="209" t="s">
        <v>414</v>
      </c>
      <c r="G281" s="210" t="s">
        <v>130</v>
      </c>
      <c r="H281" s="211">
        <v>2</v>
      </c>
      <c r="I281" s="212"/>
      <c r="J281" s="213">
        <f>ROUND(I281*H281,2)</f>
        <v>0</v>
      </c>
      <c r="K281" s="209" t="s">
        <v>131</v>
      </c>
      <c r="L281" s="41"/>
      <c r="M281" s="214" t="s">
        <v>1</v>
      </c>
      <c r="N281" s="215" t="s">
        <v>46</v>
      </c>
      <c r="O281" s="88"/>
      <c r="P281" s="216">
        <f>O281*H281</f>
        <v>0</v>
      </c>
      <c r="Q281" s="216">
        <v>0</v>
      </c>
      <c r="R281" s="216">
        <f>Q281*H281</f>
        <v>0</v>
      </c>
      <c r="S281" s="216">
        <v>0</v>
      </c>
      <c r="T281" s="21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8" t="s">
        <v>132</v>
      </c>
      <c r="AT281" s="218" t="s">
        <v>127</v>
      </c>
      <c r="AU281" s="218" t="s">
        <v>22</v>
      </c>
      <c r="AY281" s="14" t="s">
        <v>126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4" t="s">
        <v>22</v>
      </c>
      <c r="BK281" s="219">
        <f>ROUND(I281*H281,2)</f>
        <v>0</v>
      </c>
      <c r="BL281" s="14" t="s">
        <v>132</v>
      </c>
      <c r="BM281" s="218" t="s">
        <v>611</v>
      </c>
    </row>
    <row r="282" s="2" customFormat="1">
      <c r="A282" s="35"/>
      <c r="B282" s="36"/>
      <c r="C282" s="37"/>
      <c r="D282" s="220" t="s">
        <v>134</v>
      </c>
      <c r="E282" s="37"/>
      <c r="F282" s="221" t="s">
        <v>414</v>
      </c>
      <c r="G282" s="37"/>
      <c r="H282" s="37"/>
      <c r="I282" s="222"/>
      <c r="J282" s="37"/>
      <c r="K282" s="37"/>
      <c r="L282" s="41"/>
      <c r="M282" s="223"/>
      <c r="N282" s="224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134</v>
      </c>
      <c r="AU282" s="14" t="s">
        <v>22</v>
      </c>
    </row>
    <row r="283" s="2" customFormat="1" ht="24.15" customHeight="1">
      <c r="A283" s="35"/>
      <c r="B283" s="36"/>
      <c r="C283" s="207" t="s">
        <v>448</v>
      </c>
      <c r="D283" s="207" t="s">
        <v>127</v>
      </c>
      <c r="E283" s="208" t="s">
        <v>417</v>
      </c>
      <c r="F283" s="209" t="s">
        <v>418</v>
      </c>
      <c r="G283" s="210" t="s">
        <v>130</v>
      </c>
      <c r="H283" s="211">
        <v>16</v>
      </c>
      <c r="I283" s="212"/>
      <c r="J283" s="213">
        <f>ROUND(I283*H283,2)</f>
        <v>0</v>
      </c>
      <c r="K283" s="209" t="s">
        <v>131</v>
      </c>
      <c r="L283" s="41"/>
      <c r="M283" s="214" t="s">
        <v>1</v>
      </c>
      <c r="N283" s="215" t="s">
        <v>46</v>
      </c>
      <c r="O283" s="88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8" t="s">
        <v>132</v>
      </c>
      <c r="AT283" s="218" t="s">
        <v>127</v>
      </c>
      <c r="AU283" s="218" t="s">
        <v>22</v>
      </c>
      <c r="AY283" s="14" t="s">
        <v>126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4" t="s">
        <v>22</v>
      </c>
      <c r="BK283" s="219">
        <f>ROUND(I283*H283,2)</f>
        <v>0</v>
      </c>
      <c r="BL283" s="14" t="s">
        <v>132</v>
      </c>
      <c r="BM283" s="218" t="s">
        <v>612</v>
      </c>
    </row>
    <row r="284" s="2" customFormat="1">
      <c r="A284" s="35"/>
      <c r="B284" s="36"/>
      <c r="C284" s="37"/>
      <c r="D284" s="220" t="s">
        <v>134</v>
      </c>
      <c r="E284" s="37"/>
      <c r="F284" s="221" t="s">
        <v>418</v>
      </c>
      <c r="G284" s="37"/>
      <c r="H284" s="37"/>
      <c r="I284" s="222"/>
      <c r="J284" s="37"/>
      <c r="K284" s="37"/>
      <c r="L284" s="41"/>
      <c r="M284" s="223"/>
      <c r="N284" s="224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134</v>
      </c>
      <c r="AU284" s="14" t="s">
        <v>22</v>
      </c>
    </row>
    <row r="285" s="2" customFormat="1" ht="24.15" customHeight="1">
      <c r="A285" s="35"/>
      <c r="B285" s="36"/>
      <c r="C285" s="207" t="s">
        <v>452</v>
      </c>
      <c r="D285" s="207" t="s">
        <v>127</v>
      </c>
      <c r="E285" s="208" t="s">
        <v>421</v>
      </c>
      <c r="F285" s="209" t="s">
        <v>422</v>
      </c>
      <c r="G285" s="210" t="s">
        <v>130</v>
      </c>
      <c r="H285" s="211">
        <v>14</v>
      </c>
      <c r="I285" s="212"/>
      <c r="J285" s="213">
        <f>ROUND(I285*H285,2)</f>
        <v>0</v>
      </c>
      <c r="K285" s="209" t="s">
        <v>131</v>
      </c>
      <c r="L285" s="41"/>
      <c r="M285" s="214" t="s">
        <v>1</v>
      </c>
      <c r="N285" s="215" t="s">
        <v>46</v>
      </c>
      <c r="O285" s="88"/>
      <c r="P285" s="216">
        <f>O285*H285</f>
        <v>0</v>
      </c>
      <c r="Q285" s="216">
        <v>0</v>
      </c>
      <c r="R285" s="216">
        <f>Q285*H285</f>
        <v>0</v>
      </c>
      <c r="S285" s="216">
        <v>0</v>
      </c>
      <c r="T285" s="21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8" t="s">
        <v>132</v>
      </c>
      <c r="AT285" s="218" t="s">
        <v>127</v>
      </c>
      <c r="AU285" s="218" t="s">
        <v>22</v>
      </c>
      <c r="AY285" s="14" t="s">
        <v>126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4" t="s">
        <v>22</v>
      </c>
      <c r="BK285" s="219">
        <f>ROUND(I285*H285,2)</f>
        <v>0</v>
      </c>
      <c r="BL285" s="14" t="s">
        <v>132</v>
      </c>
      <c r="BM285" s="218" t="s">
        <v>613</v>
      </c>
    </row>
    <row r="286" s="2" customFormat="1">
      <c r="A286" s="35"/>
      <c r="B286" s="36"/>
      <c r="C286" s="37"/>
      <c r="D286" s="220" t="s">
        <v>134</v>
      </c>
      <c r="E286" s="37"/>
      <c r="F286" s="221" t="s">
        <v>422</v>
      </c>
      <c r="G286" s="37"/>
      <c r="H286" s="37"/>
      <c r="I286" s="222"/>
      <c r="J286" s="37"/>
      <c r="K286" s="37"/>
      <c r="L286" s="41"/>
      <c r="M286" s="223"/>
      <c r="N286" s="224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134</v>
      </c>
      <c r="AU286" s="14" t="s">
        <v>22</v>
      </c>
    </row>
    <row r="287" s="2" customFormat="1" ht="24.15" customHeight="1">
      <c r="A287" s="35"/>
      <c r="B287" s="36"/>
      <c r="C287" s="207" t="s">
        <v>456</v>
      </c>
      <c r="D287" s="207" t="s">
        <v>127</v>
      </c>
      <c r="E287" s="208" t="s">
        <v>425</v>
      </c>
      <c r="F287" s="209" t="s">
        <v>426</v>
      </c>
      <c r="G287" s="210" t="s">
        <v>130</v>
      </c>
      <c r="H287" s="211">
        <v>171</v>
      </c>
      <c r="I287" s="212"/>
      <c r="J287" s="213">
        <f>ROUND(I287*H287,2)</f>
        <v>0</v>
      </c>
      <c r="K287" s="209" t="s">
        <v>131</v>
      </c>
      <c r="L287" s="41"/>
      <c r="M287" s="214" t="s">
        <v>1</v>
      </c>
      <c r="N287" s="215" t="s">
        <v>46</v>
      </c>
      <c r="O287" s="88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8" t="s">
        <v>132</v>
      </c>
      <c r="AT287" s="218" t="s">
        <v>127</v>
      </c>
      <c r="AU287" s="218" t="s">
        <v>22</v>
      </c>
      <c r="AY287" s="14" t="s">
        <v>126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4" t="s">
        <v>22</v>
      </c>
      <c r="BK287" s="219">
        <f>ROUND(I287*H287,2)</f>
        <v>0</v>
      </c>
      <c r="BL287" s="14" t="s">
        <v>132</v>
      </c>
      <c r="BM287" s="218" t="s">
        <v>614</v>
      </c>
    </row>
    <row r="288" s="2" customFormat="1">
      <c r="A288" s="35"/>
      <c r="B288" s="36"/>
      <c r="C288" s="37"/>
      <c r="D288" s="220" t="s">
        <v>134</v>
      </c>
      <c r="E288" s="37"/>
      <c r="F288" s="221" t="s">
        <v>426</v>
      </c>
      <c r="G288" s="37"/>
      <c r="H288" s="37"/>
      <c r="I288" s="222"/>
      <c r="J288" s="37"/>
      <c r="K288" s="37"/>
      <c r="L288" s="41"/>
      <c r="M288" s="223"/>
      <c r="N288" s="224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134</v>
      </c>
      <c r="AU288" s="14" t="s">
        <v>22</v>
      </c>
    </row>
    <row r="289" s="2" customFormat="1" ht="24.15" customHeight="1">
      <c r="A289" s="35"/>
      <c r="B289" s="36"/>
      <c r="C289" s="207" t="s">
        <v>460</v>
      </c>
      <c r="D289" s="207" t="s">
        <v>127</v>
      </c>
      <c r="E289" s="208" t="s">
        <v>429</v>
      </c>
      <c r="F289" s="209" t="s">
        <v>430</v>
      </c>
      <c r="G289" s="210" t="s">
        <v>130</v>
      </c>
      <c r="H289" s="211">
        <v>3</v>
      </c>
      <c r="I289" s="212"/>
      <c r="J289" s="213">
        <f>ROUND(I289*H289,2)</f>
        <v>0</v>
      </c>
      <c r="K289" s="209" t="s">
        <v>131</v>
      </c>
      <c r="L289" s="41"/>
      <c r="M289" s="214" t="s">
        <v>1</v>
      </c>
      <c r="N289" s="215" t="s">
        <v>46</v>
      </c>
      <c r="O289" s="88"/>
      <c r="P289" s="216">
        <f>O289*H289</f>
        <v>0</v>
      </c>
      <c r="Q289" s="216">
        <v>0</v>
      </c>
      <c r="R289" s="216">
        <f>Q289*H289</f>
        <v>0</v>
      </c>
      <c r="S289" s="216">
        <v>0</v>
      </c>
      <c r="T289" s="21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8" t="s">
        <v>132</v>
      </c>
      <c r="AT289" s="218" t="s">
        <v>127</v>
      </c>
      <c r="AU289" s="218" t="s">
        <v>22</v>
      </c>
      <c r="AY289" s="14" t="s">
        <v>126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14" t="s">
        <v>22</v>
      </c>
      <c r="BK289" s="219">
        <f>ROUND(I289*H289,2)</f>
        <v>0</v>
      </c>
      <c r="BL289" s="14" t="s">
        <v>132</v>
      </c>
      <c r="BM289" s="218" t="s">
        <v>615</v>
      </c>
    </row>
    <row r="290" s="2" customFormat="1">
      <c r="A290" s="35"/>
      <c r="B290" s="36"/>
      <c r="C290" s="37"/>
      <c r="D290" s="220" t="s">
        <v>134</v>
      </c>
      <c r="E290" s="37"/>
      <c r="F290" s="221" t="s">
        <v>430</v>
      </c>
      <c r="G290" s="37"/>
      <c r="H290" s="37"/>
      <c r="I290" s="222"/>
      <c r="J290" s="37"/>
      <c r="K290" s="37"/>
      <c r="L290" s="41"/>
      <c r="M290" s="223"/>
      <c r="N290" s="224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134</v>
      </c>
      <c r="AU290" s="14" t="s">
        <v>22</v>
      </c>
    </row>
    <row r="291" s="2" customFormat="1" ht="24.15" customHeight="1">
      <c r="A291" s="35"/>
      <c r="B291" s="36"/>
      <c r="C291" s="207" t="s">
        <v>464</v>
      </c>
      <c r="D291" s="207" t="s">
        <v>127</v>
      </c>
      <c r="E291" s="208" t="s">
        <v>616</v>
      </c>
      <c r="F291" s="209" t="s">
        <v>617</v>
      </c>
      <c r="G291" s="210" t="s">
        <v>130</v>
      </c>
      <c r="H291" s="211">
        <v>4</v>
      </c>
      <c r="I291" s="212"/>
      <c r="J291" s="213">
        <f>ROUND(I291*H291,2)</f>
        <v>0</v>
      </c>
      <c r="K291" s="209" t="s">
        <v>131</v>
      </c>
      <c r="L291" s="41"/>
      <c r="M291" s="214" t="s">
        <v>1</v>
      </c>
      <c r="N291" s="215" t="s">
        <v>46</v>
      </c>
      <c r="O291" s="88"/>
      <c r="P291" s="216">
        <f>O291*H291</f>
        <v>0</v>
      </c>
      <c r="Q291" s="216">
        <v>0</v>
      </c>
      <c r="R291" s="216">
        <f>Q291*H291</f>
        <v>0</v>
      </c>
      <c r="S291" s="216">
        <v>0</v>
      </c>
      <c r="T291" s="21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8" t="s">
        <v>132</v>
      </c>
      <c r="AT291" s="218" t="s">
        <v>127</v>
      </c>
      <c r="AU291" s="218" t="s">
        <v>22</v>
      </c>
      <c r="AY291" s="14" t="s">
        <v>126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4" t="s">
        <v>22</v>
      </c>
      <c r="BK291" s="219">
        <f>ROUND(I291*H291,2)</f>
        <v>0</v>
      </c>
      <c r="BL291" s="14" t="s">
        <v>132</v>
      </c>
      <c r="BM291" s="218" t="s">
        <v>618</v>
      </c>
    </row>
    <row r="292" s="2" customFormat="1">
      <c r="A292" s="35"/>
      <c r="B292" s="36"/>
      <c r="C292" s="37"/>
      <c r="D292" s="220" t="s">
        <v>134</v>
      </c>
      <c r="E292" s="37"/>
      <c r="F292" s="221" t="s">
        <v>617</v>
      </c>
      <c r="G292" s="37"/>
      <c r="H292" s="37"/>
      <c r="I292" s="222"/>
      <c r="J292" s="37"/>
      <c r="K292" s="37"/>
      <c r="L292" s="41"/>
      <c r="M292" s="223"/>
      <c r="N292" s="224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134</v>
      </c>
      <c r="AU292" s="14" t="s">
        <v>22</v>
      </c>
    </row>
    <row r="293" s="2" customFormat="1" ht="24.15" customHeight="1">
      <c r="A293" s="35"/>
      <c r="B293" s="36"/>
      <c r="C293" s="207" t="s">
        <v>470</v>
      </c>
      <c r="D293" s="207" t="s">
        <v>127</v>
      </c>
      <c r="E293" s="208" t="s">
        <v>437</v>
      </c>
      <c r="F293" s="209" t="s">
        <v>438</v>
      </c>
      <c r="G293" s="210" t="s">
        <v>130</v>
      </c>
      <c r="H293" s="211">
        <v>4</v>
      </c>
      <c r="I293" s="212"/>
      <c r="J293" s="213">
        <f>ROUND(I293*H293,2)</f>
        <v>0</v>
      </c>
      <c r="K293" s="209" t="s">
        <v>131</v>
      </c>
      <c r="L293" s="41"/>
      <c r="M293" s="214" t="s">
        <v>1</v>
      </c>
      <c r="N293" s="215" t="s">
        <v>46</v>
      </c>
      <c r="O293" s="88"/>
      <c r="P293" s="216">
        <f>O293*H293</f>
        <v>0</v>
      </c>
      <c r="Q293" s="216">
        <v>0</v>
      </c>
      <c r="R293" s="216">
        <f>Q293*H293</f>
        <v>0</v>
      </c>
      <c r="S293" s="216">
        <v>0</v>
      </c>
      <c r="T293" s="21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8" t="s">
        <v>132</v>
      </c>
      <c r="AT293" s="218" t="s">
        <v>127</v>
      </c>
      <c r="AU293" s="218" t="s">
        <v>22</v>
      </c>
      <c r="AY293" s="14" t="s">
        <v>126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4" t="s">
        <v>22</v>
      </c>
      <c r="BK293" s="219">
        <f>ROUND(I293*H293,2)</f>
        <v>0</v>
      </c>
      <c r="BL293" s="14" t="s">
        <v>132</v>
      </c>
      <c r="BM293" s="218" t="s">
        <v>619</v>
      </c>
    </row>
    <row r="294" s="2" customFormat="1">
      <c r="A294" s="35"/>
      <c r="B294" s="36"/>
      <c r="C294" s="37"/>
      <c r="D294" s="220" t="s">
        <v>134</v>
      </c>
      <c r="E294" s="37"/>
      <c r="F294" s="221" t="s">
        <v>438</v>
      </c>
      <c r="G294" s="37"/>
      <c r="H294" s="37"/>
      <c r="I294" s="222"/>
      <c r="J294" s="37"/>
      <c r="K294" s="37"/>
      <c r="L294" s="41"/>
      <c r="M294" s="223"/>
      <c r="N294" s="224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134</v>
      </c>
      <c r="AU294" s="14" t="s">
        <v>22</v>
      </c>
    </row>
    <row r="295" s="2" customFormat="1" ht="24.15" customHeight="1">
      <c r="A295" s="35"/>
      <c r="B295" s="36"/>
      <c r="C295" s="207" t="s">
        <v>475</v>
      </c>
      <c r="D295" s="207" t="s">
        <v>127</v>
      </c>
      <c r="E295" s="208" t="s">
        <v>441</v>
      </c>
      <c r="F295" s="209" t="s">
        <v>442</v>
      </c>
      <c r="G295" s="210" t="s">
        <v>130</v>
      </c>
      <c r="H295" s="211">
        <v>1</v>
      </c>
      <c r="I295" s="212"/>
      <c r="J295" s="213">
        <f>ROUND(I295*H295,2)</f>
        <v>0</v>
      </c>
      <c r="K295" s="209" t="s">
        <v>131</v>
      </c>
      <c r="L295" s="41"/>
      <c r="M295" s="214" t="s">
        <v>1</v>
      </c>
      <c r="N295" s="215" t="s">
        <v>46</v>
      </c>
      <c r="O295" s="88"/>
      <c r="P295" s="216">
        <f>O295*H295</f>
        <v>0</v>
      </c>
      <c r="Q295" s="216">
        <v>0</v>
      </c>
      <c r="R295" s="216">
        <f>Q295*H295</f>
        <v>0</v>
      </c>
      <c r="S295" s="216">
        <v>0</v>
      </c>
      <c r="T295" s="21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8" t="s">
        <v>132</v>
      </c>
      <c r="AT295" s="218" t="s">
        <v>127</v>
      </c>
      <c r="AU295" s="218" t="s">
        <v>22</v>
      </c>
      <c r="AY295" s="14" t="s">
        <v>126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14" t="s">
        <v>22</v>
      </c>
      <c r="BK295" s="219">
        <f>ROUND(I295*H295,2)</f>
        <v>0</v>
      </c>
      <c r="BL295" s="14" t="s">
        <v>132</v>
      </c>
      <c r="BM295" s="218" t="s">
        <v>620</v>
      </c>
    </row>
    <row r="296" s="2" customFormat="1">
      <c r="A296" s="35"/>
      <c r="B296" s="36"/>
      <c r="C296" s="37"/>
      <c r="D296" s="220" t="s">
        <v>134</v>
      </c>
      <c r="E296" s="37"/>
      <c r="F296" s="221" t="s">
        <v>442</v>
      </c>
      <c r="G296" s="37"/>
      <c r="H296" s="37"/>
      <c r="I296" s="222"/>
      <c r="J296" s="37"/>
      <c r="K296" s="37"/>
      <c r="L296" s="41"/>
      <c r="M296" s="223"/>
      <c r="N296" s="224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134</v>
      </c>
      <c r="AU296" s="14" t="s">
        <v>22</v>
      </c>
    </row>
    <row r="297" s="2" customFormat="1" ht="24.15" customHeight="1">
      <c r="A297" s="35"/>
      <c r="B297" s="36"/>
      <c r="C297" s="207" t="s">
        <v>479</v>
      </c>
      <c r="D297" s="207" t="s">
        <v>127</v>
      </c>
      <c r="E297" s="208" t="s">
        <v>445</v>
      </c>
      <c r="F297" s="209" t="s">
        <v>446</v>
      </c>
      <c r="G297" s="210" t="s">
        <v>163</v>
      </c>
      <c r="H297" s="211">
        <v>1202</v>
      </c>
      <c r="I297" s="212"/>
      <c r="J297" s="213">
        <f>ROUND(I297*H297,2)</f>
        <v>0</v>
      </c>
      <c r="K297" s="209" t="s">
        <v>131</v>
      </c>
      <c r="L297" s="41"/>
      <c r="M297" s="214" t="s">
        <v>1</v>
      </c>
      <c r="N297" s="215" t="s">
        <v>46</v>
      </c>
      <c r="O297" s="88"/>
      <c r="P297" s="216">
        <f>O297*H297</f>
        <v>0</v>
      </c>
      <c r="Q297" s="216">
        <v>0</v>
      </c>
      <c r="R297" s="216">
        <f>Q297*H297</f>
        <v>0</v>
      </c>
      <c r="S297" s="216">
        <v>0</v>
      </c>
      <c r="T297" s="21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8" t="s">
        <v>132</v>
      </c>
      <c r="AT297" s="218" t="s">
        <v>127</v>
      </c>
      <c r="AU297" s="218" t="s">
        <v>22</v>
      </c>
      <c r="AY297" s="14" t="s">
        <v>126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4" t="s">
        <v>22</v>
      </c>
      <c r="BK297" s="219">
        <f>ROUND(I297*H297,2)</f>
        <v>0</v>
      </c>
      <c r="BL297" s="14" t="s">
        <v>132</v>
      </c>
      <c r="BM297" s="218" t="s">
        <v>621</v>
      </c>
    </row>
    <row r="298" s="2" customFormat="1">
      <c r="A298" s="35"/>
      <c r="B298" s="36"/>
      <c r="C298" s="37"/>
      <c r="D298" s="220" t="s">
        <v>134</v>
      </c>
      <c r="E298" s="37"/>
      <c r="F298" s="221" t="s">
        <v>446</v>
      </c>
      <c r="G298" s="37"/>
      <c r="H298" s="37"/>
      <c r="I298" s="222"/>
      <c r="J298" s="37"/>
      <c r="K298" s="37"/>
      <c r="L298" s="41"/>
      <c r="M298" s="223"/>
      <c r="N298" s="224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134</v>
      </c>
      <c r="AU298" s="14" t="s">
        <v>22</v>
      </c>
    </row>
    <row r="299" s="2" customFormat="1" ht="24.15" customHeight="1">
      <c r="A299" s="35"/>
      <c r="B299" s="36"/>
      <c r="C299" s="207" t="s">
        <v>484</v>
      </c>
      <c r="D299" s="207" t="s">
        <v>127</v>
      </c>
      <c r="E299" s="208" t="s">
        <v>449</v>
      </c>
      <c r="F299" s="209" t="s">
        <v>450</v>
      </c>
      <c r="G299" s="210" t="s">
        <v>163</v>
      </c>
      <c r="H299" s="211">
        <v>1202</v>
      </c>
      <c r="I299" s="212"/>
      <c r="J299" s="213">
        <f>ROUND(I299*H299,2)</f>
        <v>0</v>
      </c>
      <c r="K299" s="209" t="s">
        <v>131</v>
      </c>
      <c r="L299" s="41"/>
      <c r="M299" s="214" t="s">
        <v>1</v>
      </c>
      <c r="N299" s="215" t="s">
        <v>46</v>
      </c>
      <c r="O299" s="88"/>
      <c r="P299" s="216">
        <f>O299*H299</f>
        <v>0</v>
      </c>
      <c r="Q299" s="216">
        <v>0</v>
      </c>
      <c r="R299" s="216">
        <f>Q299*H299</f>
        <v>0</v>
      </c>
      <c r="S299" s="216">
        <v>0</v>
      </c>
      <c r="T299" s="21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8" t="s">
        <v>132</v>
      </c>
      <c r="AT299" s="218" t="s">
        <v>127</v>
      </c>
      <c r="AU299" s="218" t="s">
        <v>22</v>
      </c>
      <c r="AY299" s="14" t="s">
        <v>126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14" t="s">
        <v>22</v>
      </c>
      <c r="BK299" s="219">
        <f>ROUND(I299*H299,2)</f>
        <v>0</v>
      </c>
      <c r="BL299" s="14" t="s">
        <v>132</v>
      </c>
      <c r="BM299" s="218" t="s">
        <v>622</v>
      </c>
    </row>
    <row r="300" s="2" customFormat="1">
      <c r="A300" s="35"/>
      <c r="B300" s="36"/>
      <c r="C300" s="37"/>
      <c r="D300" s="220" t="s">
        <v>134</v>
      </c>
      <c r="E300" s="37"/>
      <c r="F300" s="221" t="s">
        <v>450</v>
      </c>
      <c r="G300" s="37"/>
      <c r="H300" s="37"/>
      <c r="I300" s="222"/>
      <c r="J300" s="37"/>
      <c r="K300" s="37"/>
      <c r="L300" s="41"/>
      <c r="M300" s="223"/>
      <c r="N300" s="224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134</v>
      </c>
      <c r="AU300" s="14" t="s">
        <v>22</v>
      </c>
    </row>
    <row r="301" s="2" customFormat="1" ht="24.15" customHeight="1">
      <c r="A301" s="35"/>
      <c r="B301" s="36"/>
      <c r="C301" s="207" t="s">
        <v>488</v>
      </c>
      <c r="D301" s="207" t="s">
        <v>127</v>
      </c>
      <c r="E301" s="208" t="s">
        <v>453</v>
      </c>
      <c r="F301" s="209" t="s">
        <v>454</v>
      </c>
      <c r="G301" s="210" t="s">
        <v>130</v>
      </c>
      <c r="H301" s="211">
        <v>4</v>
      </c>
      <c r="I301" s="212"/>
      <c r="J301" s="213">
        <f>ROUND(I301*H301,2)</f>
        <v>0</v>
      </c>
      <c r="K301" s="209" t="s">
        <v>131</v>
      </c>
      <c r="L301" s="41"/>
      <c r="M301" s="214" t="s">
        <v>1</v>
      </c>
      <c r="N301" s="215" t="s">
        <v>46</v>
      </c>
      <c r="O301" s="88"/>
      <c r="P301" s="216">
        <f>O301*H301</f>
        <v>0</v>
      </c>
      <c r="Q301" s="216">
        <v>0</v>
      </c>
      <c r="R301" s="216">
        <f>Q301*H301</f>
        <v>0</v>
      </c>
      <c r="S301" s="216">
        <v>0</v>
      </c>
      <c r="T301" s="21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8" t="s">
        <v>132</v>
      </c>
      <c r="AT301" s="218" t="s">
        <v>127</v>
      </c>
      <c r="AU301" s="218" t="s">
        <v>22</v>
      </c>
      <c r="AY301" s="14" t="s">
        <v>126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14" t="s">
        <v>22</v>
      </c>
      <c r="BK301" s="219">
        <f>ROUND(I301*H301,2)</f>
        <v>0</v>
      </c>
      <c r="BL301" s="14" t="s">
        <v>132</v>
      </c>
      <c r="BM301" s="218" t="s">
        <v>623</v>
      </c>
    </row>
    <row r="302" s="2" customFormat="1">
      <c r="A302" s="35"/>
      <c r="B302" s="36"/>
      <c r="C302" s="37"/>
      <c r="D302" s="220" t="s">
        <v>134</v>
      </c>
      <c r="E302" s="37"/>
      <c r="F302" s="221" t="s">
        <v>454</v>
      </c>
      <c r="G302" s="37"/>
      <c r="H302" s="37"/>
      <c r="I302" s="222"/>
      <c r="J302" s="37"/>
      <c r="K302" s="37"/>
      <c r="L302" s="41"/>
      <c r="M302" s="223"/>
      <c r="N302" s="224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134</v>
      </c>
      <c r="AU302" s="14" t="s">
        <v>22</v>
      </c>
    </row>
    <row r="303" s="2" customFormat="1" ht="37.8" customHeight="1">
      <c r="A303" s="35"/>
      <c r="B303" s="36"/>
      <c r="C303" s="207" t="s">
        <v>492</v>
      </c>
      <c r="D303" s="207" t="s">
        <v>127</v>
      </c>
      <c r="E303" s="208" t="s">
        <v>624</v>
      </c>
      <c r="F303" s="209" t="s">
        <v>625</v>
      </c>
      <c r="G303" s="210" t="s">
        <v>130</v>
      </c>
      <c r="H303" s="211">
        <v>2</v>
      </c>
      <c r="I303" s="212"/>
      <c r="J303" s="213">
        <f>ROUND(I303*H303,2)</f>
        <v>0</v>
      </c>
      <c r="K303" s="209" t="s">
        <v>131</v>
      </c>
      <c r="L303" s="41"/>
      <c r="M303" s="214" t="s">
        <v>1</v>
      </c>
      <c r="N303" s="215" t="s">
        <v>46</v>
      </c>
      <c r="O303" s="88"/>
      <c r="P303" s="216">
        <f>O303*H303</f>
        <v>0</v>
      </c>
      <c r="Q303" s="216">
        <v>0</v>
      </c>
      <c r="R303" s="216">
        <f>Q303*H303</f>
        <v>0</v>
      </c>
      <c r="S303" s="216">
        <v>0</v>
      </c>
      <c r="T303" s="21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8" t="s">
        <v>132</v>
      </c>
      <c r="AT303" s="218" t="s">
        <v>127</v>
      </c>
      <c r="AU303" s="218" t="s">
        <v>22</v>
      </c>
      <c r="AY303" s="14" t="s">
        <v>126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4" t="s">
        <v>22</v>
      </c>
      <c r="BK303" s="219">
        <f>ROUND(I303*H303,2)</f>
        <v>0</v>
      </c>
      <c r="BL303" s="14" t="s">
        <v>132</v>
      </c>
      <c r="BM303" s="218" t="s">
        <v>626</v>
      </c>
    </row>
    <row r="304" s="2" customFormat="1">
      <c r="A304" s="35"/>
      <c r="B304" s="36"/>
      <c r="C304" s="37"/>
      <c r="D304" s="220" t="s">
        <v>134</v>
      </c>
      <c r="E304" s="37"/>
      <c r="F304" s="221" t="s">
        <v>625</v>
      </c>
      <c r="G304" s="37"/>
      <c r="H304" s="37"/>
      <c r="I304" s="222"/>
      <c r="J304" s="37"/>
      <c r="K304" s="37"/>
      <c r="L304" s="41"/>
      <c r="M304" s="223"/>
      <c r="N304" s="224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134</v>
      </c>
      <c r="AU304" s="14" t="s">
        <v>22</v>
      </c>
    </row>
    <row r="305" s="2" customFormat="1" ht="24.15" customHeight="1">
      <c r="A305" s="35"/>
      <c r="B305" s="36"/>
      <c r="C305" s="207" t="s">
        <v>496</v>
      </c>
      <c r="D305" s="207" t="s">
        <v>127</v>
      </c>
      <c r="E305" s="208" t="s">
        <v>457</v>
      </c>
      <c r="F305" s="209" t="s">
        <v>458</v>
      </c>
      <c r="G305" s="210" t="s">
        <v>163</v>
      </c>
      <c r="H305" s="211">
        <v>1202</v>
      </c>
      <c r="I305" s="212"/>
      <c r="J305" s="213">
        <f>ROUND(I305*H305,2)</f>
        <v>0</v>
      </c>
      <c r="K305" s="209" t="s">
        <v>131</v>
      </c>
      <c r="L305" s="41"/>
      <c r="M305" s="214" t="s">
        <v>1</v>
      </c>
      <c r="N305" s="215" t="s">
        <v>46</v>
      </c>
      <c r="O305" s="88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8" t="s">
        <v>132</v>
      </c>
      <c r="AT305" s="218" t="s">
        <v>127</v>
      </c>
      <c r="AU305" s="218" t="s">
        <v>22</v>
      </c>
      <c r="AY305" s="14" t="s">
        <v>126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4" t="s">
        <v>22</v>
      </c>
      <c r="BK305" s="219">
        <f>ROUND(I305*H305,2)</f>
        <v>0</v>
      </c>
      <c r="BL305" s="14" t="s">
        <v>132</v>
      </c>
      <c r="BM305" s="218" t="s">
        <v>627</v>
      </c>
    </row>
    <row r="306" s="2" customFormat="1">
      <c r="A306" s="35"/>
      <c r="B306" s="36"/>
      <c r="C306" s="37"/>
      <c r="D306" s="220" t="s">
        <v>134</v>
      </c>
      <c r="E306" s="37"/>
      <c r="F306" s="221" t="s">
        <v>458</v>
      </c>
      <c r="G306" s="37"/>
      <c r="H306" s="37"/>
      <c r="I306" s="222"/>
      <c r="J306" s="37"/>
      <c r="K306" s="37"/>
      <c r="L306" s="41"/>
      <c r="M306" s="223"/>
      <c r="N306" s="224"/>
      <c r="O306" s="88"/>
      <c r="P306" s="88"/>
      <c r="Q306" s="88"/>
      <c r="R306" s="88"/>
      <c r="S306" s="88"/>
      <c r="T306" s="89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134</v>
      </c>
      <c r="AU306" s="14" t="s">
        <v>22</v>
      </c>
    </row>
    <row r="307" s="2" customFormat="1" ht="24.15" customHeight="1">
      <c r="A307" s="35"/>
      <c r="B307" s="36"/>
      <c r="C307" s="207" t="s">
        <v>502</v>
      </c>
      <c r="D307" s="207" t="s">
        <v>127</v>
      </c>
      <c r="E307" s="208" t="s">
        <v>461</v>
      </c>
      <c r="F307" s="209" t="s">
        <v>462</v>
      </c>
      <c r="G307" s="210" t="s">
        <v>130</v>
      </c>
      <c r="H307" s="211">
        <v>16</v>
      </c>
      <c r="I307" s="212"/>
      <c r="J307" s="213">
        <f>ROUND(I307*H307,2)</f>
        <v>0</v>
      </c>
      <c r="K307" s="209" t="s">
        <v>131</v>
      </c>
      <c r="L307" s="41"/>
      <c r="M307" s="214" t="s">
        <v>1</v>
      </c>
      <c r="N307" s="215" t="s">
        <v>46</v>
      </c>
      <c r="O307" s="88"/>
      <c r="P307" s="216">
        <f>O307*H307</f>
        <v>0</v>
      </c>
      <c r="Q307" s="216">
        <v>0</v>
      </c>
      <c r="R307" s="216">
        <f>Q307*H307</f>
        <v>0</v>
      </c>
      <c r="S307" s="216">
        <v>0</v>
      </c>
      <c r="T307" s="21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8" t="s">
        <v>132</v>
      </c>
      <c r="AT307" s="218" t="s">
        <v>127</v>
      </c>
      <c r="AU307" s="218" t="s">
        <v>22</v>
      </c>
      <c r="AY307" s="14" t="s">
        <v>126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4" t="s">
        <v>22</v>
      </c>
      <c r="BK307" s="219">
        <f>ROUND(I307*H307,2)</f>
        <v>0</v>
      </c>
      <c r="BL307" s="14" t="s">
        <v>132</v>
      </c>
      <c r="BM307" s="218" t="s">
        <v>628</v>
      </c>
    </row>
    <row r="308" s="2" customFormat="1">
      <c r="A308" s="35"/>
      <c r="B308" s="36"/>
      <c r="C308" s="37"/>
      <c r="D308" s="220" t="s">
        <v>134</v>
      </c>
      <c r="E308" s="37"/>
      <c r="F308" s="221" t="s">
        <v>462</v>
      </c>
      <c r="G308" s="37"/>
      <c r="H308" s="37"/>
      <c r="I308" s="222"/>
      <c r="J308" s="37"/>
      <c r="K308" s="37"/>
      <c r="L308" s="41"/>
      <c r="M308" s="223"/>
      <c r="N308" s="224"/>
      <c r="O308" s="88"/>
      <c r="P308" s="88"/>
      <c r="Q308" s="88"/>
      <c r="R308" s="88"/>
      <c r="S308" s="88"/>
      <c r="T308" s="89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134</v>
      </c>
      <c r="AU308" s="14" t="s">
        <v>22</v>
      </c>
    </row>
    <row r="309" s="2" customFormat="1" ht="24.15" customHeight="1">
      <c r="A309" s="35"/>
      <c r="B309" s="36"/>
      <c r="C309" s="207" t="s">
        <v>508</v>
      </c>
      <c r="D309" s="207" t="s">
        <v>127</v>
      </c>
      <c r="E309" s="208" t="s">
        <v>465</v>
      </c>
      <c r="F309" s="209" t="s">
        <v>466</v>
      </c>
      <c r="G309" s="210" t="s">
        <v>175</v>
      </c>
      <c r="H309" s="211">
        <v>48</v>
      </c>
      <c r="I309" s="212"/>
      <c r="J309" s="213">
        <f>ROUND(I309*H309,2)</f>
        <v>0</v>
      </c>
      <c r="K309" s="209" t="s">
        <v>131</v>
      </c>
      <c r="L309" s="41"/>
      <c r="M309" s="214" t="s">
        <v>1</v>
      </c>
      <c r="N309" s="215" t="s">
        <v>46</v>
      </c>
      <c r="O309" s="88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8" t="s">
        <v>132</v>
      </c>
      <c r="AT309" s="218" t="s">
        <v>127</v>
      </c>
      <c r="AU309" s="218" t="s">
        <v>22</v>
      </c>
      <c r="AY309" s="14" t="s">
        <v>126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14" t="s">
        <v>22</v>
      </c>
      <c r="BK309" s="219">
        <f>ROUND(I309*H309,2)</f>
        <v>0</v>
      </c>
      <c r="BL309" s="14" t="s">
        <v>132</v>
      </c>
      <c r="BM309" s="218" t="s">
        <v>629</v>
      </c>
    </row>
    <row r="310" s="2" customFormat="1">
      <c r="A310" s="35"/>
      <c r="B310" s="36"/>
      <c r="C310" s="37"/>
      <c r="D310" s="220" t="s">
        <v>134</v>
      </c>
      <c r="E310" s="37"/>
      <c r="F310" s="221" t="s">
        <v>466</v>
      </c>
      <c r="G310" s="37"/>
      <c r="H310" s="37"/>
      <c r="I310" s="222"/>
      <c r="J310" s="37"/>
      <c r="K310" s="37"/>
      <c r="L310" s="41"/>
      <c r="M310" s="223"/>
      <c r="N310" s="224"/>
      <c r="O310" s="88"/>
      <c r="P310" s="88"/>
      <c r="Q310" s="88"/>
      <c r="R310" s="88"/>
      <c r="S310" s="88"/>
      <c r="T310" s="89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134</v>
      </c>
      <c r="AU310" s="14" t="s">
        <v>22</v>
      </c>
    </row>
    <row r="311" s="11" customFormat="1" ht="25.92" customHeight="1">
      <c r="A311" s="11"/>
      <c r="B311" s="193"/>
      <c r="C311" s="194"/>
      <c r="D311" s="195" t="s">
        <v>80</v>
      </c>
      <c r="E311" s="196" t="s">
        <v>468</v>
      </c>
      <c r="F311" s="196" t="s">
        <v>469</v>
      </c>
      <c r="G311" s="194"/>
      <c r="H311" s="194"/>
      <c r="I311" s="197"/>
      <c r="J311" s="198">
        <f>BK311</f>
        <v>0</v>
      </c>
      <c r="K311" s="194"/>
      <c r="L311" s="199"/>
      <c r="M311" s="200"/>
      <c r="N311" s="201"/>
      <c r="O311" s="201"/>
      <c r="P311" s="202">
        <f>SUM(P312:P317)</f>
        <v>0</v>
      </c>
      <c r="Q311" s="201"/>
      <c r="R311" s="202">
        <f>SUM(R312:R317)</f>
        <v>0</v>
      </c>
      <c r="S311" s="201"/>
      <c r="T311" s="203">
        <f>SUM(T312:T317)</f>
        <v>0</v>
      </c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R311" s="204" t="s">
        <v>125</v>
      </c>
      <c r="AT311" s="205" t="s">
        <v>80</v>
      </c>
      <c r="AU311" s="205" t="s">
        <v>81</v>
      </c>
      <c r="AY311" s="204" t="s">
        <v>126</v>
      </c>
      <c r="BK311" s="206">
        <f>SUM(BK312:BK317)</f>
        <v>0</v>
      </c>
    </row>
    <row r="312" s="2" customFormat="1" ht="24.15" customHeight="1">
      <c r="A312" s="35"/>
      <c r="B312" s="36"/>
      <c r="C312" s="207" t="s">
        <v>630</v>
      </c>
      <c r="D312" s="207" t="s">
        <v>127</v>
      </c>
      <c r="E312" s="208" t="s">
        <v>471</v>
      </c>
      <c r="F312" s="209" t="s">
        <v>472</v>
      </c>
      <c r="G312" s="210" t="s">
        <v>473</v>
      </c>
      <c r="H312" s="211">
        <v>287.23000000000002</v>
      </c>
      <c r="I312" s="212"/>
      <c r="J312" s="213">
        <f>ROUND(I312*H312,2)</f>
        <v>0</v>
      </c>
      <c r="K312" s="209" t="s">
        <v>131</v>
      </c>
      <c r="L312" s="41"/>
      <c r="M312" s="214" t="s">
        <v>1</v>
      </c>
      <c r="N312" s="215" t="s">
        <v>46</v>
      </c>
      <c r="O312" s="88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8" t="s">
        <v>132</v>
      </c>
      <c r="AT312" s="218" t="s">
        <v>127</v>
      </c>
      <c r="AU312" s="218" t="s">
        <v>22</v>
      </c>
      <c r="AY312" s="14" t="s">
        <v>126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4" t="s">
        <v>22</v>
      </c>
      <c r="BK312" s="219">
        <f>ROUND(I312*H312,2)</f>
        <v>0</v>
      </c>
      <c r="BL312" s="14" t="s">
        <v>132</v>
      </c>
      <c r="BM312" s="218" t="s">
        <v>631</v>
      </c>
    </row>
    <row r="313" s="2" customFormat="1">
      <c r="A313" s="35"/>
      <c r="B313" s="36"/>
      <c r="C313" s="37"/>
      <c r="D313" s="220" t="s">
        <v>134</v>
      </c>
      <c r="E313" s="37"/>
      <c r="F313" s="221" t="s">
        <v>472</v>
      </c>
      <c r="G313" s="37"/>
      <c r="H313" s="37"/>
      <c r="I313" s="222"/>
      <c r="J313" s="37"/>
      <c r="K313" s="37"/>
      <c r="L313" s="41"/>
      <c r="M313" s="223"/>
      <c r="N313" s="224"/>
      <c r="O313" s="88"/>
      <c r="P313" s="88"/>
      <c r="Q313" s="88"/>
      <c r="R313" s="88"/>
      <c r="S313" s="88"/>
      <c r="T313" s="89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134</v>
      </c>
      <c r="AU313" s="14" t="s">
        <v>22</v>
      </c>
    </row>
    <row r="314" s="2" customFormat="1" ht="24.15" customHeight="1">
      <c r="A314" s="35"/>
      <c r="B314" s="36"/>
      <c r="C314" s="207" t="s">
        <v>632</v>
      </c>
      <c r="D314" s="207" t="s">
        <v>127</v>
      </c>
      <c r="E314" s="208" t="s">
        <v>476</v>
      </c>
      <c r="F314" s="209" t="s">
        <v>477</v>
      </c>
      <c r="G314" s="210" t="s">
        <v>473</v>
      </c>
      <c r="H314" s="211">
        <v>286.56</v>
      </c>
      <c r="I314" s="212"/>
      <c r="J314" s="213">
        <f>ROUND(I314*H314,2)</f>
        <v>0</v>
      </c>
      <c r="K314" s="209" t="s">
        <v>131</v>
      </c>
      <c r="L314" s="41"/>
      <c r="M314" s="214" t="s">
        <v>1</v>
      </c>
      <c r="N314" s="215" t="s">
        <v>46</v>
      </c>
      <c r="O314" s="88"/>
      <c r="P314" s="216">
        <f>O314*H314</f>
        <v>0</v>
      </c>
      <c r="Q314" s="216">
        <v>0</v>
      </c>
      <c r="R314" s="216">
        <f>Q314*H314</f>
        <v>0</v>
      </c>
      <c r="S314" s="216">
        <v>0</v>
      </c>
      <c r="T314" s="21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8" t="s">
        <v>132</v>
      </c>
      <c r="AT314" s="218" t="s">
        <v>127</v>
      </c>
      <c r="AU314" s="218" t="s">
        <v>22</v>
      </c>
      <c r="AY314" s="14" t="s">
        <v>126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14" t="s">
        <v>22</v>
      </c>
      <c r="BK314" s="219">
        <f>ROUND(I314*H314,2)</f>
        <v>0</v>
      </c>
      <c r="BL314" s="14" t="s">
        <v>132</v>
      </c>
      <c r="BM314" s="218" t="s">
        <v>633</v>
      </c>
    </row>
    <row r="315" s="2" customFormat="1">
      <c r="A315" s="35"/>
      <c r="B315" s="36"/>
      <c r="C315" s="37"/>
      <c r="D315" s="220" t="s">
        <v>134</v>
      </c>
      <c r="E315" s="37"/>
      <c r="F315" s="221" t="s">
        <v>477</v>
      </c>
      <c r="G315" s="37"/>
      <c r="H315" s="37"/>
      <c r="I315" s="222"/>
      <c r="J315" s="37"/>
      <c r="K315" s="37"/>
      <c r="L315" s="41"/>
      <c r="M315" s="223"/>
      <c r="N315" s="224"/>
      <c r="O315" s="88"/>
      <c r="P315" s="88"/>
      <c r="Q315" s="88"/>
      <c r="R315" s="88"/>
      <c r="S315" s="88"/>
      <c r="T315" s="89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134</v>
      </c>
      <c r="AU315" s="14" t="s">
        <v>22</v>
      </c>
    </row>
    <row r="316" s="2" customFormat="1" ht="24.15" customHeight="1">
      <c r="A316" s="35"/>
      <c r="B316" s="36"/>
      <c r="C316" s="207" t="s">
        <v>634</v>
      </c>
      <c r="D316" s="207" t="s">
        <v>127</v>
      </c>
      <c r="E316" s="208" t="s">
        <v>480</v>
      </c>
      <c r="F316" s="209" t="s">
        <v>481</v>
      </c>
      <c r="G316" s="210" t="s">
        <v>473</v>
      </c>
      <c r="H316" s="211">
        <v>0.67000000000000004</v>
      </c>
      <c r="I316" s="212"/>
      <c r="J316" s="213">
        <f>ROUND(I316*H316,2)</f>
        <v>0</v>
      </c>
      <c r="K316" s="209" t="s">
        <v>131</v>
      </c>
      <c r="L316" s="41"/>
      <c r="M316" s="214" t="s">
        <v>1</v>
      </c>
      <c r="N316" s="215" t="s">
        <v>46</v>
      </c>
      <c r="O316" s="88"/>
      <c r="P316" s="216">
        <f>O316*H316</f>
        <v>0</v>
      </c>
      <c r="Q316" s="216">
        <v>0</v>
      </c>
      <c r="R316" s="216">
        <f>Q316*H316</f>
        <v>0</v>
      </c>
      <c r="S316" s="216">
        <v>0</v>
      </c>
      <c r="T316" s="21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8" t="s">
        <v>132</v>
      </c>
      <c r="AT316" s="218" t="s">
        <v>127</v>
      </c>
      <c r="AU316" s="218" t="s">
        <v>22</v>
      </c>
      <c r="AY316" s="14" t="s">
        <v>126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14" t="s">
        <v>22</v>
      </c>
      <c r="BK316" s="219">
        <f>ROUND(I316*H316,2)</f>
        <v>0</v>
      </c>
      <c r="BL316" s="14" t="s">
        <v>132</v>
      </c>
      <c r="BM316" s="218" t="s">
        <v>635</v>
      </c>
    </row>
    <row r="317" s="2" customFormat="1">
      <c r="A317" s="35"/>
      <c r="B317" s="36"/>
      <c r="C317" s="37"/>
      <c r="D317" s="220" t="s">
        <v>134</v>
      </c>
      <c r="E317" s="37"/>
      <c r="F317" s="221" t="s">
        <v>481</v>
      </c>
      <c r="G317" s="37"/>
      <c r="H317" s="37"/>
      <c r="I317" s="222"/>
      <c r="J317" s="37"/>
      <c r="K317" s="37"/>
      <c r="L317" s="41"/>
      <c r="M317" s="223"/>
      <c r="N317" s="224"/>
      <c r="O317" s="88"/>
      <c r="P317" s="88"/>
      <c r="Q317" s="88"/>
      <c r="R317" s="88"/>
      <c r="S317" s="88"/>
      <c r="T317" s="89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134</v>
      </c>
      <c r="AU317" s="14" t="s">
        <v>22</v>
      </c>
    </row>
    <row r="318" s="11" customFormat="1" ht="25.92" customHeight="1">
      <c r="A318" s="11"/>
      <c r="B318" s="193"/>
      <c r="C318" s="194"/>
      <c r="D318" s="195" t="s">
        <v>80</v>
      </c>
      <c r="E318" s="196" t="s">
        <v>80</v>
      </c>
      <c r="F318" s="196" t="s">
        <v>483</v>
      </c>
      <c r="G318" s="194"/>
      <c r="H318" s="194"/>
      <c r="I318" s="197"/>
      <c r="J318" s="198">
        <f>BK318</f>
        <v>0</v>
      </c>
      <c r="K318" s="194"/>
      <c r="L318" s="199"/>
      <c r="M318" s="200"/>
      <c r="N318" s="201"/>
      <c r="O318" s="201"/>
      <c r="P318" s="202">
        <f>SUM(P319:P326)</f>
        <v>0</v>
      </c>
      <c r="Q318" s="201"/>
      <c r="R318" s="202">
        <f>SUM(R319:R326)</f>
        <v>0</v>
      </c>
      <c r="S318" s="201"/>
      <c r="T318" s="203">
        <f>SUM(T319:T326)</f>
        <v>0</v>
      </c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R318" s="204" t="s">
        <v>125</v>
      </c>
      <c r="AT318" s="205" t="s">
        <v>80</v>
      </c>
      <c r="AU318" s="205" t="s">
        <v>81</v>
      </c>
      <c r="AY318" s="204" t="s">
        <v>126</v>
      </c>
      <c r="BK318" s="206">
        <f>SUM(BK319:BK326)</f>
        <v>0</v>
      </c>
    </row>
    <row r="319" s="2" customFormat="1" ht="24.15" customHeight="1">
      <c r="A319" s="35"/>
      <c r="B319" s="36"/>
      <c r="C319" s="225" t="s">
        <v>636</v>
      </c>
      <c r="D319" s="225" t="s">
        <v>135</v>
      </c>
      <c r="E319" s="226" t="s">
        <v>485</v>
      </c>
      <c r="F319" s="227" t="s">
        <v>486</v>
      </c>
      <c r="G319" s="228" t="s">
        <v>130</v>
      </c>
      <c r="H319" s="229">
        <v>128</v>
      </c>
      <c r="I319" s="230"/>
      <c r="J319" s="231">
        <f>ROUND(I319*H319,2)</f>
        <v>0</v>
      </c>
      <c r="K319" s="227" t="s">
        <v>131</v>
      </c>
      <c r="L319" s="232"/>
      <c r="M319" s="233" t="s">
        <v>1</v>
      </c>
      <c r="N319" s="234" t="s">
        <v>46</v>
      </c>
      <c r="O319" s="88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8" t="s">
        <v>138</v>
      </c>
      <c r="AT319" s="218" t="s">
        <v>135</v>
      </c>
      <c r="AU319" s="218" t="s">
        <v>22</v>
      </c>
      <c r="AY319" s="14" t="s">
        <v>126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4" t="s">
        <v>22</v>
      </c>
      <c r="BK319" s="219">
        <f>ROUND(I319*H319,2)</f>
        <v>0</v>
      </c>
      <c r="BL319" s="14" t="s">
        <v>132</v>
      </c>
      <c r="BM319" s="218" t="s">
        <v>637</v>
      </c>
    </row>
    <row r="320" s="2" customFormat="1">
      <c r="A320" s="35"/>
      <c r="B320" s="36"/>
      <c r="C320" s="37"/>
      <c r="D320" s="220" t="s">
        <v>134</v>
      </c>
      <c r="E320" s="37"/>
      <c r="F320" s="221" t="s">
        <v>486</v>
      </c>
      <c r="G320" s="37"/>
      <c r="H320" s="37"/>
      <c r="I320" s="222"/>
      <c r="J320" s="37"/>
      <c r="K320" s="37"/>
      <c r="L320" s="41"/>
      <c r="M320" s="223"/>
      <c r="N320" s="224"/>
      <c r="O320" s="88"/>
      <c r="P320" s="88"/>
      <c r="Q320" s="88"/>
      <c r="R320" s="88"/>
      <c r="S320" s="88"/>
      <c r="T320" s="89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4" t="s">
        <v>134</v>
      </c>
      <c r="AU320" s="14" t="s">
        <v>22</v>
      </c>
    </row>
    <row r="321" s="2" customFormat="1" ht="24.15" customHeight="1">
      <c r="A321" s="35"/>
      <c r="B321" s="36"/>
      <c r="C321" s="207" t="s">
        <v>638</v>
      </c>
      <c r="D321" s="207" t="s">
        <v>127</v>
      </c>
      <c r="E321" s="208" t="s">
        <v>489</v>
      </c>
      <c r="F321" s="209" t="s">
        <v>490</v>
      </c>
      <c r="G321" s="210" t="s">
        <v>142</v>
      </c>
      <c r="H321" s="211">
        <v>40</v>
      </c>
      <c r="I321" s="212"/>
      <c r="J321" s="213">
        <f>ROUND(I321*H321,2)</f>
        <v>0</v>
      </c>
      <c r="K321" s="209" t="s">
        <v>131</v>
      </c>
      <c r="L321" s="41"/>
      <c r="M321" s="214" t="s">
        <v>1</v>
      </c>
      <c r="N321" s="215" t="s">
        <v>46</v>
      </c>
      <c r="O321" s="88"/>
      <c r="P321" s="216">
        <f>O321*H321</f>
        <v>0</v>
      </c>
      <c r="Q321" s="216">
        <v>0</v>
      </c>
      <c r="R321" s="216">
        <f>Q321*H321</f>
        <v>0</v>
      </c>
      <c r="S321" s="216">
        <v>0</v>
      </c>
      <c r="T321" s="21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8" t="s">
        <v>132</v>
      </c>
      <c r="AT321" s="218" t="s">
        <v>127</v>
      </c>
      <c r="AU321" s="218" t="s">
        <v>22</v>
      </c>
      <c r="AY321" s="14" t="s">
        <v>126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14" t="s">
        <v>22</v>
      </c>
      <c r="BK321" s="219">
        <f>ROUND(I321*H321,2)</f>
        <v>0</v>
      </c>
      <c r="BL321" s="14" t="s">
        <v>132</v>
      </c>
      <c r="BM321" s="218" t="s">
        <v>639</v>
      </c>
    </row>
    <row r="322" s="2" customFormat="1">
      <c r="A322" s="35"/>
      <c r="B322" s="36"/>
      <c r="C322" s="37"/>
      <c r="D322" s="220" t="s">
        <v>134</v>
      </c>
      <c r="E322" s="37"/>
      <c r="F322" s="221" t="s">
        <v>490</v>
      </c>
      <c r="G322" s="37"/>
      <c r="H322" s="37"/>
      <c r="I322" s="222"/>
      <c r="J322" s="37"/>
      <c r="K322" s="37"/>
      <c r="L322" s="41"/>
      <c r="M322" s="223"/>
      <c r="N322" s="224"/>
      <c r="O322" s="88"/>
      <c r="P322" s="88"/>
      <c r="Q322" s="88"/>
      <c r="R322" s="88"/>
      <c r="S322" s="88"/>
      <c r="T322" s="89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134</v>
      </c>
      <c r="AU322" s="14" t="s">
        <v>22</v>
      </c>
    </row>
    <row r="323" s="2" customFormat="1" ht="24.15" customHeight="1">
      <c r="A323" s="35"/>
      <c r="B323" s="36"/>
      <c r="C323" s="207" t="s">
        <v>640</v>
      </c>
      <c r="D323" s="207" t="s">
        <v>127</v>
      </c>
      <c r="E323" s="208" t="s">
        <v>493</v>
      </c>
      <c r="F323" s="209" t="s">
        <v>494</v>
      </c>
      <c r="G323" s="210" t="s">
        <v>163</v>
      </c>
      <c r="H323" s="211">
        <v>40</v>
      </c>
      <c r="I323" s="212"/>
      <c r="J323" s="213">
        <f>ROUND(I323*H323,2)</f>
        <v>0</v>
      </c>
      <c r="K323" s="209" t="s">
        <v>131</v>
      </c>
      <c r="L323" s="41"/>
      <c r="M323" s="214" t="s">
        <v>1</v>
      </c>
      <c r="N323" s="215" t="s">
        <v>46</v>
      </c>
      <c r="O323" s="88"/>
      <c r="P323" s="216">
        <f>O323*H323</f>
        <v>0</v>
      </c>
      <c r="Q323" s="216">
        <v>0</v>
      </c>
      <c r="R323" s="216">
        <f>Q323*H323</f>
        <v>0</v>
      </c>
      <c r="S323" s="216">
        <v>0</v>
      </c>
      <c r="T323" s="21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8" t="s">
        <v>132</v>
      </c>
      <c r="AT323" s="218" t="s">
        <v>127</v>
      </c>
      <c r="AU323" s="218" t="s">
        <v>22</v>
      </c>
      <c r="AY323" s="14" t="s">
        <v>126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4" t="s">
        <v>22</v>
      </c>
      <c r="BK323" s="219">
        <f>ROUND(I323*H323,2)</f>
        <v>0</v>
      </c>
      <c r="BL323" s="14" t="s">
        <v>132</v>
      </c>
      <c r="BM323" s="218" t="s">
        <v>641</v>
      </c>
    </row>
    <row r="324" s="2" customFormat="1">
      <c r="A324" s="35"/>
      <c r="B324" s="36"/>
      <c r="C324" s="37"/>
      <c r="D324" s="220" t="s">
        <v>134</v>
      </c>
      <c r="E324" s="37"/>
      <c r="F324" s="221" t="s">
        <v>494</v>
      </c>
      <c r="G324" s="37"/>
      <c r="H324" s="37"/>
      <c r="I324" s="222"/>
      <c r="J324" s="37"/>
      <c r="K324" s="37"/>
      <c r="L324" s="41"/>
      <c r="M324" s="223"/>
      <c r="N324" s="224"/>
      <c r="O324" s="88"/>
      <c r="P324" s="88"/>
      <c r="Q324" s="88"/>
      <c r="R324" s="88"/>
      <c r="S324" s="88"/>
      <c r="T324" s="89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134</v>
      </c>
      <c r="AU324" s="14" t="s">
        <v>22</v>
      </c>
    </row>
    <row r="325" s="2" customFormat="1" ht="24.15" customHeight="1">
      <c r="A325" s="35"/>
      <c r="B325" s="36"/>
      <c r="C325" s="207" t="s">
        <v>642</v>
      </c>
      <c r="D325" s="207" t="s">
        <v>127</v>
      </c>
      <c r="E325" s="208" t="s">
        <v>497</v>
      </c>
      <c r="F325" s="209" t="s">
        <v>498</v>
      </c>
      <c r="G325" s="210" t="s">
        <v>175</v>
      </c>
      <c r="H325" s="211">
        <v>12</v>
      </c>
      <c r="I325" s="212"/>
      <c r="J325" s="213">
        <f>ROUND(I325*H325,2)</f>
        <v>0</v>
      </c>
      <c r="K325" s="209" t="s">
        <v>131</v>
      </c>
      <c r="L325" s="41"/>
      <c r="M325" s="214" t="s">
        <v>1</v>
      </c>
      <c r="N325" s="215" t="s">
        <v>46</v>
      </c>
      <c r="O325" s="88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18" t="s">
        <v>132</v>
      </c>
      <c r="AT325" s="218" t="s">
        <v>127</v>
      </c>
      <c r="AU325" s="218" t="s">
        <v>22</v>
      </c>
      <c r="AY325" s="14" t="s">
        <v>126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4" t="s">
        <v>22</v>
      </c>
      <c r="BK325" s="219">
        <f>ROUND(I325*H325,2)</f>
        <v>0</v>
      </c>
      <c r="BL325" s="14" t="s">
        <v>132</v>
      </c>
      <c r="BM325" s="218" t="s">
        <v>643</v>
      </c>
    </row>
    <row r="326" s="2" customFormat="1">
      <c r="A326" s="35"/>
      <c r="B326" s="36"/>
      <c r="C326" s="37"/>
      <c r="D326" s="220" t="s">
        <v>134</v>
      </c>
      <c r="E326" s="37"/>
      <c r="F326" s="221" t="s">
        <v>498</v>
      </c>
      <c r="G326" s="37"/>
      <c r="H326" s="37"/>
      <c r="I326" s="222"/>
      <c r="J326" s="37"/>
      <c r="K326" s="37"/>
      <c r="L326" s="41"/>
      <c r="M326" s="236"/>
      <c r="N326" s="237"/>
      <c r="O326" s="238"/>
      <c r="P326" s="238"/>
      <c r="Q326" s="238"/>
      <c r="R326" s="238"/>
      <c r="S326" s="238"/>
      <c r="T326" s="239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4" t="s">
        <v>134</v>
      </c>
      <c r="AU326" s="14" t="s">
        <v>22</v>
      </c>
    </row>
    <row r="327" s="2" customFormat="1" ht="6.96" customHeight="1">
      <c r="A327" s="35"/>
      <c r="B327" s="63"/>
      <c r="C327" s="64"/>
      <c r="D327" s="64"/>
      <c r="E327" s="64"/>
      <c r="F327" s="64"/>
      <c r="G327" s="64"/>
      <c r="H327" s="64"/>
      <c r="I327" s="64"/>
      <c r="J327" s="64"/>
      <c r="K327" s="64"/>
      <c r="L327" s="41"/>
      <c r="M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</row>
  </sheetData>
  <sheetProtection sheet="1" autoFilter="0" formatColumns="0" formatRows="0" objects="1" scenarios="1" spinCount="100000" saltValue="JB+M9WZieDSB44wUzIHtZGz95VNbqPhjXBbhbnQFaF6P2w6V17nFaKOCBihzMHcXLkZUPS5dtA9Y7rDwSWBwIw==" hashValue="YN4AsYaLQ1X1nuIScHx+e1tEtu1Nb/V6pOUT/vMRkzmusZBH9Lysh7f/huCdzPhQ/H+dDPCae0c1KMe70OXvMA==" algorithmName="SHA-512" password="CC35"/>
  <autoFilter ref="C121:K32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90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TV v úseku Albrechtice u Českého Těšína - Havířov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644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19</v>
      </c>
      <c r="E11" s="35"/>
      <c r="F11" s="140" t="s">
        <v>1</v>
      </c>
      <c r="G11" s="35"/>
      <c r="H11" s="35"/>
      <c r="I11" s="137" t="s">
        <v>21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23</v>
      </c>
      <c r="E12" s="35"/>
      <c r="F12" s="140" t="s">
        <v>24</v>
      </c>
      <c r="G12" s="35"/>
      <c r="H12" s="35"/>
      <c r="I12" s="137" t="s">
        <v>25</v>
      </c>
      <c r="J12" s="141" t="str">
        <f>'Rekapitulace stavby'!AN8</f>
        <v>28. 6. 2019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29</v>
      </c>
      <c r="E14" s="35"/>
      <c r="F14" s="35"/>
      <c r="G14" s="35"/>
      <c r="H14" s="35"/>
      <c r="I14" s="137" t="s">
        <v>30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31</v>
      </c>
      <c r="F15" s="35"/>
      <c r="G15" s="35"/>
      <c r="H15" s="35"/>
      <c r="I15" s="137" t="s">
        <v>32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33</v>
      </c>
      <c r="E17" s="35"/>
      <c r="F17" s="35"/>
      <c r="G17" s="35"/>
      <c r="H17" s="35"/>
      <c r="I17" s="137" t="s">
        <v>30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32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35</v>
      </c>
      <c r="E20" s="35"/>
      <c r="F20" s="35"/>
      <c r="G20" s="35"/>
      <c r="H20" s="35"/>
      <c r="I20" s="137" t="s">
        <v>30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36</v>
      </c>
      <c r="F21" s="35"/>
      <c r="G21" s="35"/>
      <c r="H21" s="35"/>
      <c r="I21" s="137" t="s">
        <v>32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38</v>
      </c>
      <c r="E23" s="35"/>
      <c r="F23" s="35"/>
      <c r="G23" s="35"/>
      <c r="H23" s="35"/>
      <c r="I23" s="137" t="s">
        <v>30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39</v>
      </c>
      <c r="F24" s="35"/>
      <c r="G24" s="35"/>
      <c r="H24" s="35"/>
      <c r="I24" s="137" t="s">
        <v>32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40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41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43</v>
      </c>
      <c r="G32" s="35"/>
      <c r="H32" s="35"/>
      <c r="I32" s="149" t="s">
        <v>42</v>
      </c>
      <c r="J32" s="149" t="s">
        <v>44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45</v>
      </c>
      <c r="E33" s="137" t="s">
        <v>46</v>
      </c>
      <c r="F33" s="151">
        <f>ROUND((SUM(BE122:BE324)),  2)</f>
        <v>0</v>
      </c>
      <c r="G33" s="35"/>
      <c r="H33" s="35"/>
      <c r="I33" s="152">
        <v>0.20999999999999999</v>
      </c>
      <c r="J33" s="151">
        <f>ROUND(((SUM(BE122:BE324))*I33),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47</v>
      </c>
      <c r="F34" s="151">
        <f>ROUND((SUM(BF122:BF324)),  2)</f>
        <v>0</v>
      </c>
      <c r="G34" s="35"/>
      <c r="H34" s="35"/>
      <c r="I34" s="152">
        <v>0.14999999999999999</v>
      </c>
      <c r="J34" s="151">
        <f>ROUND(((SUM(BF122:BF324))*I34),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48</v>
      </c>
      <c r="F35" s="151">
        <f>ROUND((SUM(BG122:BG324)),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49</v>
      </c>
      <c r="F36" s="151">
        <f>ROUND((SUM(BH122:BH324)),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50</v>
      </c>
      <c r="F37" s="151">
        <f>ROUND((SUM(BI122:BI324)),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54</v>
      </c>
      <c r="E50" s="161"/>
      <c r="F50" s="161"/>
      <c r="G50" s="160" t="s">
        <v>55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56</v>
      </c>
      <c r="E61" s="163"/>
      <c r="F61" s="164" t="s">
        <v>57</v>
      </c>
      <c r="G61" s="162" t="s">
        <v>56</v>
      </c>
      <c r="H61" s="163"/>
      <c r="I61" s="163"/>
      <c r="J61" s="165" t="s">
        <v>57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58</v>
      </c>
      <c r="E65" s="166"/>
      <c r="F65" s="166"/>
      <c r="G65" s="160" t="s">
        <v>59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56</v>
      </c>
      <c r="E76" s="163"/>
      <c r="F76" s="164" t="s">
        <v>57</v>
      </c>
      <c r="G76" s="162" t="s">
        <v>56</v>
      </c>
      <c r="H76" s="163"/>
      <c r="I76" s="163"/>
      <c r="J76" s="165" t="s">
        <v>57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TV v úseku Albrechtice u Českého Těšína - Havířov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1/3 - Výměna trakčního vedení - 1. kolej 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23</v>
      </c>
      <c r="D89" s="37"/>
      <c r="E89" s="37"/>
      <c r="F89" s="24" t="str">
        <f>F12</f>
        <v>Albrechtice u ČT - Havířov</v>
      </c>
      <c r="G89" s="37"/>
      <c r="H89" s="37"/>
      <c r="I89" s="29" t="s">
        <v>25</v>
      </c>
      <c r="J89" s="76" t="str">
        <f>IF(J12="","",J12)</f>
        <v>28. 6. 2019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29</v>
      </c>
      <c r="D91" s="37"/>
      <c r="E91" s="37"/>
      <c r="F91" s="24" t="str">
        <f>E15</f>
        <v>Správa železnic, státní organizace-OŘ Ostrava SEE</v>
      </c>
      <c r="G91" s="37"/>
      <c r="H91" s="37"/>
      <c r="I91" s="29" t="s">
        <v>35</v>
      </c>
      <c r="J91" s="33" t="str">
        <f>E21</f>
        <v>EXprojekt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33</v>
      </c>
      <c r="D92" s="37"/>
      <c r="E92" s="37"/>
      <c r="F92" s="24" t="str">
        <f>IF(E18="","",E18)</f>
        <v>Vyplň údaj</v>
      </c>
      <c r="G92" s="37"/>
      <c r="H92" s="37"/>
      <c r="I92" s="29" t="s">
        <v>38</v>
      </c>
      <c r="J92" s="33" t="str">
        <f>E24</f>
        <v>Ing. Pavel Odehnal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103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104</v>
      </c>
      <c r="E98" s="179"/>
      <c r="F98" s="179"/>
      <c r="G98" s="179"/>
      <c r="H98" s="179"/>
      <c r="I98" s="179"/>
      <c r="J98" s="180">
        <f>J140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105</v>
      </c>
      <c r="E99" s="179"/>
      <c r="F99" s="179"/>
      <c r="G99" s="179"/>
      <c r="H99" s="179"/>
      <c r="I99" s="179"/>
      <c r="J99" s="180">
        <f>J151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106</v>
      </c>
      <c r="E100" s="179"/>
      <c r="F100" s="179"/>
      <c r="G100" s="179"/>
      <c r="H100" s="179"/>
      <c r="I100" s="179"/>
      <c r="J100" s="180">
        <f>J276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2" customFormat="1" ht="19.92" customHeight="1">
      <c r="A101" s="12"/>
      <c r="B101" s="240"/>
      <c r="C101" s="241"/>
      <c r="D101" s="242" t="s">
        <v>645</v>
      </c>
      <c r="E101" s="243"/>
      <c r="F101" s="243"/>
      <c r="G101" s="243"/>
      <c r="H101" s="243"/>
      <c r="I101" s="243"/>
      <c r="J101" s="244">
        <f>J309</f>
        <v>0</v>
      </c>
      <c r="K101" s="241"/>
      <c r="L101" s="245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9" customFormat="1" ht="24.96" customHeight="1">
      <c r="A102" s="9"/>
      <c r="B102" s="176"/>
      <c r="C102" s="177"/>
      <c r="D102" s="178" t="s">
        <v>108</v>
      </c>
      <c r="E102" s="179"/>
      <c r="F102" s="179"/>
      <c r="G102" s="179"/>
      <c r="H102" s="179"/>
      <c r="I102" s="179"/>
      <c r="J102" s="180">
        <f>J316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110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Oprava TV v úseku Albrechtice u Českého Těšína - Havířov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 xml:space="preserve">1/3 - Výměna trakčního vedení - 1. kolej 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23</v>
      </c>
      <c r="D116" s="37"/>
      <c r="E116" s="37"/>
      <c r="F116" s="24" t="str">
        <f>F12</f>
        <v>Albrechtice u ČT - Havířov</v>
      </c>
      <c r="G116" s="37"/>
      <c r="H116" s="37"/>
      <c r="I116" s="29" t="s">
        <v>25</v>
      </c>
      <c r="J116" s="76" t="str">
        <f>IF(J12="","",J12)</f>
        <v>28. 6. 2019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29</v>
      </c>
      <c r="D118" s="37"/>
      <c r="E118" s="37"/>
      <c r="F118" s="24" t="str">
        <f>E15</f>
        <v>Správa železnic, státní organizace-OŘ Ostrava SEE</v>
      </c>
      <c r="G118" s="37"/>
      <c r="H118" s="37"/>
      <c r="I118" s="29" t="s">
        <v>35</v>
      </c>
      <c r="J118" s="33" t="str">
        <f>E21</f>
        <v>EXprojekt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33</v>
      </c>
      <c r="D119" s="37"/>
      <c r="E119" s="37"/>
      <c r="F119" s="24" t="str">
        <f>IF(E18="","",E18)</f>
        <v>Vyplň údaj</v>
      </c>
      <c r="G119" s="37"/>
      <c r="H119" s="37"/>
      <c r="I119" s="29" t="s">
        <v>38</v>
      </c>
      <c r="J119" s="33" t="str">
        <f>E24</f>
        <v>Ing. Pavel Odehnal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82"/>
      <c r="B121" s="183"/>
      <c r="C121" s="184" t="s">
        <v>111</v>
      </c>
      <c r="D121" s="185" t="s">
        <v>66</v>
      </c>
      <c r="E121" s="185" t="s">
        <v>62</v>
      </c>
      <c r="F121" s="185" t="s">
        <v>63</v>
      </c>
      <c r="G121" s="185" t="s">
        <v>112</v>
      </c>
      <c r="H121" s="185" t="s">
        <v>113</v>
      </c>
      <c r="I121" s="185" t="s">
        <v>114</v>
      </c>
      <c r="J121" s="185" t="s">
        <v>100</v>
      </c>
      <c r="K121" s="186" t="s">
        <v>115</v>
      </c>
      <c r="L121" s="187"/>
      <c r="M121" s="97" t="s">
        <v>1</v>
      </c>
      <c r="N121" s="98" t="s">
        <v>45</v>
      </c>
      <c r="O121" s="98" t="s">
        <v>116</v>
      </c>
      <c r="P121" s="98" t="s">
        <v>117</v>
      </c>
      <c r="Q121" s="98" t="s">
        <v>118</v>
      </c>
      <c r="R121" s="98" t="s">
        <v>119</v>
      </c>
      <c r="S121" s="98" t="s">
        <v>120</v>
      </c>
      <c r="T121" s="99" t="s">
        <v>121</v>
      </c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</row>
    <row r="122" s="2" customFormat="1" ht="22.8" customHeight="1">
      <c r="A122" s="35"/>
      <c r="B122" s="36"/>
      <c r="C122" s="104" t="s">
        <v>122</v>
      </c>
      <c r="D122" s="37"/>
      <c r="E122" s="37"/>
      <c r="F122" s="37"/>
      <c r="G122" s="37"/>
      <c r="H122" s="37"/>
      <c r="I122" s="37"/>
      <c r="J122" s="188">
        <f>BK122</f>
        <v>0</v>
      </c>
      <c r="K122" s="37"/>
      <c r="L122" s="41"/>
      <c r="M122" s="100"/>
      <c r="N122" s="189"/>
      <c r="O122" s="101"/>
      <c r="P122" s="190">
        <f>P123+P140+P151+P276+P316</f>
        <v>0</v>
      </c>
      <c r="Q122" s="101"/>
      <c r="R122" s="190">
        <f>R123+R140+R151+R276+R316</f>
        <v>0</v>
      </c>
      <c r="S122" s="101"/>
      <c r="T122" s="191">
        <f>T123+T140+T151+T276+T316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80</v>
      </c>
      <c r="AU122" s="14" t="s">
        <v>102</v>
      </c>
      <c r="BK122" s="192">
        <f>BK123+BK140+BK151+BK276+BK316</f>
        <v>0</v>
      </c>
    </row>
    <row r="123" s="11" customFormat="1" ht="25.92" customHeight="1">
      <c r="A123" s="11"/>
      <c r="B123" s="193"/>
      <c r="C123" s="194"/>
      <c r="D123" s="195" t="s">
        <v>80</v>
      </c>
      <c r="E123" s="196" t="s">
        <v>123</v>
      </c>
      <c r="F123" s="196" t="s">
        <v>124</v>
      </c>
      <c r="G123" s="194"/>
      <c r="H123" s="194"/>
      <c r="I123" s="197"/>
      <c r="J123" s="198">
        <f>BK123</f>
        <v>0</v>
      </c>
      <c r="K123" s="194"/>
      <c r="L123" s="199"/>
      <c r="M123" s="200"/>
      <c r="N123" s="201"/>
      <c r="O123" s="201"/>
      <c r="P123" s="202">
        <f>SUM(P124:P139)</f>
        <v>0</v>
      </c>
      <c r="Q123" s="201"/>
      <c r="R123" s="202">
        <f>SUM(R124:R139)</f>
        <v>0</v>
      </c>
      <c r="S123" s="201"/>
      <c r="T123" s="203">
        <f>SUM(T124:T139)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4" t="s">
        <v>125</v>
      </c>
      <c r="AT123" s="205" t="s">
        <v>80</v>
      </c>
      <c r="AU123" s="205" t="s">
        <v>81</v>
      </c>
      <c r="AY123" s="204" t="s">
        <v>126</v>
      </c>
      <c r="BK123" s="206">
        <f>SUM(BK124:BK139)</f>
        <v>0</v>
      </c>
    </row>
    <row r="124" s="2" customFormat="1" ht="24.15" customHeight="1">
      <c r="A124" s="35"/>
      <c r="B124" s="36"/>
      <c r="C124" s="207" t="s">
        <v>22</v>
      </c>
      <c r="D124" s="207" t="s">
        <v>127</v>
      </c>
      <c r="E124" s="208" t="s">
        <v>128</v>
      </c>
      <c r="F124" s="209" t="s">
        <v>129</v>
      </c>
      <c r="G124" s="210" t="s">
        <v>130</v>
      </c>
      <c r="H124" s="211">
        <v>4</v>
      </c>
      <c r="I124" s="212"/>
      <c r="J124" s="213">
        <f>ROUND(I124*H124,2)</f>
        <v>0</v>
      </c>
      <c r="K124" s="209" t="s">
        <v>131</v>
      </c>
      <c r="L124" s="41"/>
      <c r="M124" s="214" t="s">
        <v>1</v>
      </c>
      <c r="N124" s="215" t="s">
        <v>46</v>
      </c>
      <c r="O124" s="88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8" t="s">
        <v>132</v>
      </c>
      <c r="AT124" s="218" t="s">
        <v>127</v>
      </c>
      <c r="AU124" s="218" t="s">
        <v>22</v>
      </c>
      <c r="AY124" s="14" t="s">
        <v>126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4" t="s">
        <v>22</v>
      </c>
      <c r="BK124" s="219">
        <f>ROUND(I124*H124,2)</f>
        <v>0</v>
      </c>
      <c r="BL124" s="14" t="s">
        <v>132</v>
      </c>
      <c r="BM124" s="218" t="s">
        <v>646</v>
      </c>
    </row>
    <row r="125" s="2" customFormat="1">
      <c r="A125" s="35"/>
      <c r="B125" s="36"/>
      <c r="C125" s="37"/>
      <c r="D125" s="220" t="s">
        <v>134</v>
      </c>
      <c r="E125" s="37"/>
      <c r="F125" s="221" t="s">
        <v>129</v>
      </c>
      <c r="G125" s="37"/>
      <c r="H125" s="37"/>
      <c r="I125" s="222"/>
      <c r="J125" s="37"/>
      <c r="K125" s="37"/>
      <c r="L125" s="41"/>
      <c r="M125" s="223"/>
      <c r="N125" s="224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134</v>
      </c>
      <c r="AU125" s="14" t="s">
        <v>22</v>
      </c>
    </row>
    <row r="126" s="2" customFormat="1" ht="24.15" customHeight="1">
      <c r="A126" s="35"/>
      <c r="B126" s="36"/>
      <c r="C126" s="225" t="s">
        <v>90</v>
      </c>
      <c r="D126" s="225" t="s">
        <v>135</v>
      </c>
      <c r="E126" s="226" t="s">
        <v>136</v>
      </c>
      <c r="F126" s="227" t="s">
        <v>137</v>
      </c>
      <c r="G126" s="228" t="s">
        <v>130</v>
      </c>
      <c r="H126" s="229">
        <v>4</v>
      </c>
      <c r="I126" s="230"/>
      <c r="J126" s="231">
        <f>ROUND(I126*H126,2)</f>
        <v>0</v>
      </c>
      <c r="K126" s="227" t="s">
        <v>131</v>
      </c>
      <c r="L126" s="232"/>
      <c r="M126" s="233" t="s">
        <v>1</v>
      </c>
      <c r="N126" s="234" t="s">
        <v>46</v>
      </c>
      <c r="O126" s="88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8" t="s">
        <v>138</v>
      </c>
      <c r="AT126" s="218" t="s">
        <v>135</v>
      </c>
      <c r="AU126" s="218" t="s">
        <v>22</v>
      </c>
      <c r="AY126" s="14" t="s">
        <v>126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4" t="s">
        <v>22</v>
      </c>
      <c r="BK126" s="219">
        <f>ROUND(I126*H126,2)</f>
        <v>0</v>
      </c>
      <c r="BL126" s="14" t="s">
        <v>132</v>
      </c>
      <c r="BM126" s="218" t="s">
        <v>647</v>
      </c>
    </row>
    <row r="127" s="2" customFormat="1">
      <c r="A127" s="35"/>
      <c r="B127" s="36"/>
      <c r="C127" s="37"/>
      <c r="D127" s="220" t="s">
        <v>134</v>
      </c>
      <c r="E127" s="37"/>
      <c r="F127" s="221" t="s">
        <v>137</v>
      </c>
      <c r="G127" s="37"/>
      <c r="H127" s="37"/>
      <c r="I127" s="222"/>
      <c r="J127" s="37"/>
      <c r="K127" s="37"/>
      <c r="L127" s="41"/>
      <c r="M127" s="223"/>
      <c r="N127" s="22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134</v>
      </c>
      <c r="AU127" s="14" t="s">
        <v>22</v>
      </c>
    </row>
    <row r="128" s="2" customFormat="1" ht="37.8" customHeight="1">
      <c r="A128" s="35"/>
      <c r="B128" s="36"/>
      <c r="C128" s="207" t="s">
        <v>125</v>
      </c>
      <c r="D128" s="207" t="s">
        <v>127</v>
      </c>
      <c r="E128" s="208" t="s">
        <v>140</v>
      </c>
      <c r="F128" s="209" t="s">
        <v>141</v>
      </c>
      <c r="G128" s="210" t="s">
        <v>142</v>
      </c>
      <c r="H128" s="211">
        <v>130</v>
      </c>
      <c r="I128" s="212"/>
      <c r="J128" s="213">
        <f>ROUND(I128*H128,2)</f>
        <v>0</v>
      </c>
      <c r="K128" s="209" t="s">
        <v>131</v>
      </c>
      <c r="L128" s="41"/>
      <c r="M128" s="214" t="s">
        <v>1</v>
      </c>
      <c r="N128" s="215" t="s">
        <v>46</v>
      </c>
      <c r="O128" s="88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8" t="s">
        <v>132</v>
      </c>
      <c r="AT128" s="218" t="s">
        <v>127</v>
      </c>
      <c r="AU128" s="218" t="s">
        <v>22</v>
      </c>
      <c r="AY128" s="14" t="s">
        <v>126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4" t="s">
        <v>22</v>
      </c>
      <c r="BK128" s="219">
        <f>ROUND(I128*H128,2)</f>
        <v>0</v>
      </c>
      <c r="BL128" s="14" t="s">
        <v>132</v>
      </c>
      <c r="BM128" s="218" t="s">
        <v>648</v>
      </c>
    </row>
    <row r="129" s="2" customFormat="1">
      <c r="A129" s="35"/>
      <c r="B129" s="36"/>
      <c r="C129" s="37"/>
      <c r="D129" s="220" t="s">
        <v>134</v>
      </c>
      <c r="E129" s="37"/>
      <c r="F129" s="221" t="s">
        <v>141</v>
      </c>
      <c r="G129" s="37"/>
      <c r="H129" s="37"/>
      <c r="I129" s="222"/>
      <c r="J129" s="37"/>
      <c r="K129" s="37"/>
      <c r="L129" s="41"/>
      <c r="M129" s="223"/>
      <c r="N129" s="22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134</v>
      </c>
      <c r="AU129" s="14" t="s">
        <v>22</v>
      </c>
    </row>
    <row r="130" s="2" customFormat="1" ht="24.15" customHeight="1">
      <c r="A130" s="35"/>
      <c r="B130" s="36"/>
      <c r="C130" s="225" t="s">
        <v>144</v>
      </c>
      <c r="D130" s="225" t="s">
        <v>135</v>
      </c>
      <c r="E130" s="226" t="s">
        <v>145</v>
      </c>
      <c r="F130" s="227" t="s">
        <v>146</v>
      </c>
      <c r="G130" s="228" t="s">
        <v>142</v>
      </c>
      <c r="H130" s="229">
        <v>130</v>
      </c>
      <c r="I130" s="230"/>
      <c r="J130" s="231">
        <f>ROUND(I130*H130,2)</f>
        <v>0</v>
      </c>
      <c r="K130" s="227" t="s">
        <v>131</v>
      </c>
      <c r="L130" s="232"/>
      <c r="M130" s="233" t="s">
        <v>1</v>
      </c>
      <c r="N130" s="234" t="s">
        <v>46</v>
      </c>
      <c r="O130" s="88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8" t="s">
        <v>138</v>
      </c>
      <c r="AT130" s="218" t="s">
        <v>135</v>
      </c>
      <c r="AU130" s="218" t="s">
        <v>22</v>
      </c>
      <c r="AY130" s="14" t="s">
        <v>126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4" t="s">
        <v>22</v>
      </c>
      <c r="BK130" s="219">
        <f>ROUND(I130*H130,2)</f>
        <v>0</v>
      </c>
      <c r="BL130" s="14" t="s">
        <v>132</v>
      </c>
      <c r="BM130" s="218" t="s">
        <v>649</v>
      </c>
    </row>
    <row r="131" s="2" customFormat="1">
      <c r="A131" s="35"/>
      <c r="B131" s="36"/>
      <c r="C131" s="37"/>
      <c r="D131" s="220" t="s">
        <v>134</v>
      </c>
      <c r="E131" s="37"/>
      <c r="F131" s="221" t="s">
        <v>146</v>
      </c>
      <c r="G131" s="37"/>
      <c r="H131" s="37"/>
      <c r="I131" s="222"/>
      <c r="J131" s="37"/>
      <c r="K131" s="37"/>
      <c r="L131" s="41"/>
      <c r="M131" s="223"/>
      <c r="N131" s="224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134</v>
      </c>
      <c r="AU131" s="14" t="s">
        <v>22</v>
      </c>
    </row>
    <row r="132" s="2" customFormat="1" ht="24.15" customHeight="1">
      <c r="A132" s="35"/>
      <c r="B132" s="36"/>
      <c r="C132" s="225" t="s">
        <v>148</v>
      </c>
      <c r="D132" s="225" t="s">
        <v>135</v>
      </c>
      <c r="E132" s="226" t="s">
        <v>149</v>
      </c>
      <c r="F132" s="227" t="s">
        <v>150</v>
      </c>
      <c r="G132" s="228" t="s">
        <v>130</v>
      </c>
      <c r="H132" s="229">
        <v>44</v>
      </c>
      <c r="I132" s="230"/>
      <c r="J132" s="231">
        <f>ROUND(I132*H132,2)</f>
        <v>0</v>
      </c>
      <c r="K132" s="227" t="s">
        <v>131</v>
      </c>
      <c r="L132" s="232"/>
      <c r="M132" s="233" t="s">
        <v>1</v>
      </c>
      <c r="N132" s="234" t="s">
        <v>46</v>
      </c>
      <c r="O132" s="88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8" t="s">
        <v>138</v>
      </c>
      <c r="AT132" s="218" t="s">
        <v>135</v>
      </c>
      <c r="AU132" s="218" t="s">
        <v>22</v>
      </c>
      <c r="AY132" s="14" t="s">
        <v>126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4" t="s">
        <v>22</v>
      </c>
      <c r="BK132" s="219">
        <f>ROUND(I132*H132,2)</f>
        <v>0</v>
      </c>
      <c r="BL132" s="14" t="s">
        <v>132</v>
      </c>
      <c r="BM132" s="218" t="s">
        <v>650</v>
      </c>
    </row>
    <row r="133" s="2" customFormat="1">
      <c r="A133" s="35"/>
      <c r="B133" s="36"/>
      <c r="C133" s="37"/>
      <c r="D133" s="220" t="s">
        <v>134</v>
      </c>
      <c r="E133" s="37"/>
      <c r="F133" s="221" t="s">
        <v>150</v>
      </c>
      <c r="G133" s="37"/>
      <c r="H133" s="37"/>
      <c r="I133" s="222"/>
      <c r="J133" s="37"/>
      <c r="K133" s="37"/>
      <c r="L133" s="41"/>
      <c r="M133" s="223"/>
      <c r="N133" s="22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134</v>
      </c>
      <c r="AU133" s="14" t="s">
        <v>22</v>
      </c>
    </row>
    <row r="134" s="2" customFormat="1" ht="24.15" customHeight="1">
      <c r="A134" s="35"/>
      <c r="B134" s="36"/>
      <c r="C134" s="225" t="s">
        <v>152</v>
      </c>
      <c r="D134" s="225" t="s">
        <v>135</v>
      </c>
      <c r="E134" s="226" t="s">
        <v>153</v>
      </c>
      <c r="F134" s="227" t="s">
        <v>154</v>
      </c>
      <c r="G134" s="228" t="s">
        <v>130</v>
      </c>
      <c r="H134" s="229">
        <v>72</v>
      </c>
      <c r="I134" s="230"/>
      <c r="J134" s="231">
        <f>ROUND(I134*H134,2)</f>
        <v>0</v>
      </c>
      <c r="K134" s="227" t="s">
        <v>131</v>
      </c>
      <c r="L134" s="232"/>
      <c r="M134" s="233" t="s">
        <v>1</v>
      </c>
      <c r="N134" s="234" t="s">
        <v>46</v>
      </c>
      <c r="O134" s="88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8" t="s">
        <v>138</v>
      </c>
      <c r="AT134" s="218" t="s">
        <v>135</v>
      </c>
      <c r="AU134" s="218" t="s">
        <v>22</v>
      </c>
      <c r="AY134" s="14" t="s">
        <v>126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4" t="s">
        <v>22</v>
      </c>
      <c r="BK134" s="219">
        <f>ROUND(I134*H134,2)</f>
        <v>0</v>
      </c>
      <c r="BL134" s="14" t="s">
        <v>132</v>
      </c>
      <c r="BM134" s="218" t="s">
        <v>651</v>
      </c>
    </row>
    <row r="135" s="2" customFormat="1">
      <c r="A135" s="35"/>
      <c r="B135" s="36"/>
      <c r="C135" s="37"/>
      <c r="D135" s="220" t="s">
        <v>134</v>
      </c>
      <c r="E135" s="37"/>
      <c r="F135" s="221" t="s">
        <v>154</v>
      </c>
      <c r="G135" s="37"/>
      <c r="H135" s="37"/>
      <c r="I135" s="222"/>
      <c r="J135" s="37"/>
      <c r="K135" s="37"/>
      <c r="L135" s="41"/>
      <c r="M135" s="223"/>
      <c r="N135" s="224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134</v>
      </c>
      <c r="AU135" s="14" t="s">
        <v>22</v>
      </c>
    </row>
    <row r="136" s="2" customFormat="1" ht="24.15" customHeight="1">
      <c r="A136" s="35"/>
      <c r="B136" s="36"/>
      <c r="C136" s="225" t="s">
        <v>156</v>
      </c>
      <c r="D136" s="225" t="s">
        <v>135</v>
      </c>
      <c r="E136" s="226" t="s">
        <v>157</v>
      </c>
      <c r="F136" s="227" t="s">
        <v>158</v>
      </c>
      <c r="G136" s="228" t="s">
        <v>130</v>
      </c>
      <c r="H136" s="229">
        <v>10</v>
      </c>
      <c r="I136" s="230"/>
      <c r="J136" s="231">
        <f>ROUND(I136*H136,2)</f>
        <v>0</v>
      </c>
      <c r="K136" s="227" t="s">
        <v>131</v>
      </c>
      <c r="L136" s="232"/>
      <c r="M136" s="233" t="s">
        <v>1</v>
      </c>
      <c r="N136" s="234" t="s">
        <v>46</v>
      </c>
      <c r="O136" s="88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8" t="s">
        <v>138</v>
      </c>
      <c r="AT136" s="218" t="s">
        <v>135</v>
      </c>
      <c r="AU136" s="218" t="s">
        <v>22</v>
      </c>
      <c r="AY136" s="14" t="s">
        <v>126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22</v>
      </c>
      <c r="BK136" s="219">
        <f>ROUND(I136*H136,2)</f>
        <v>0</v>
      </c>
      <c r="BL136" s="14" t="s">
        <v>132</v>
      </c>
      <c r="BM136" s="218" t="s">
        <v>652</v>
      </c>
    </row>
    <row r="137" s="2" customFormat="1">
      <c r="A137" s="35"/>
      <c r="B137" s="36"/>
      <c r="C137" s="37"/>
      <c r="D137" s="220" t="s">
        <v>134</v>
      </c>
      <c r="E137" s="37"/>
      <c r="F137" s="221" t="s">
        <v>158</v>
      </c>
      <c r="G137" s="37"/>
      <c r="H137" s="37"/>
      <c r="I137" s="222"/>
      <c r="J137" s="37"/>
      <c r="K137" s="37"/>
      <c r="L137" s="41"/>
      <c r="M137" s="223"/>
      <c r="N137" s="22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134</v>
      </c>
      <c r="AU137" s="14" t="s">
        <v>22</v>
      </c>
    </row>
    <row r="138" s="2" customFormat="1" ht="24.15" customHeight="1">
      <c r="A138" s="35"/>
      <c r="B138" s="36"/>
      <c r="C138" s="207" t="s">
        <v>160</v>
      </c>
      <c r="D138" s="207" t="s">
        <v>127</v>
      </c>
      <c r="E138" s="208" t="s">
        <v>173</v>
      </c>
      <c r="F138" s="209" t="s">
        <v>174</v>
      </c>
      <c r="G138" s="210" t="s">
        <v>175</v>
      </c>
      <c r="H138" s="211">
        <v>130</v>
      </c>
      <c r="I138" s="212"/>
      <c r="J138" s="213">
        <f>ROUND(I138*H138,2)</f>
        <v>0</v>
      </c>
      <c r="K138" s="209" t="s">
        <v>131</v>
      </c>
      <c r="L138" s="41"/>
      <c r="M138" s="214" t="s">
        <v>1</v>
      </c>
      <c r="N138" s="215" t="s">
        <v>46</v>
      </c>
      <c r="O138" s="88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8" t="s">
        <v>132</v>
      </c>
      <c r="AT138" s="218" t="s">
        <v>127</v>
      </c>
      <c r="AU138" s="218" t="s">
        <v>22</v>
      </c>
      <c r="AY138" s="14" t="s">
        <v>126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4" t="s">
        <v>22</v>
      </c>
      <c r="BK138" s="219">
        <f>ROUND(I138*H138,2)</f>
        <v>0</v>
      </c>
      <c r="BL138" s="14" t="s">
        <v>132</v>
      </c>
      <c r="BM138" s="218" t="s">
        <v>653</v>
      </c>
    </row>
    <row r="139" s="2" customFormat="1">
      <c r="A139" s="35"/>
      <c r="B139" s="36"/>
      <c r="C139" s="37"/>
      <c r="D139" s="220" t="s">
        <v>134</v>
      </c>
      <c r="E139" s="37"/>
      <c r="F139" s="221" t="s">
        <v>174</v>
      </c>
      <c r="G139" s="37"/>
      <c r="H139" s="37"/>
      <c r="I139" s="222"/>
      <c r="J139" s="37"/>
      <c r="K139" s="37"/>
      <c r="L139" s="41"/>
      <c r="M139" s="223"/>
      <c r="N139" s="224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134</v>
      </c>
      <c r="AU139" s="14" t="s">
        <v>22</v>
      </c>
    </row>
    <row r="140" s="11" customFormat="1" ht="25.92" customHeight="1">
      <c r="A140" s="11"/>
      <c r="B140" s="193"/>
      <c r="C140" s="194"/>
      <c r="D140" s="195" t="s">
        <v>80</v>
      </c>
      <c r="E140" s="196" t="s">
        <v>177</v>
      </c>
      <c r="F140" s="196" t="s">
        <v>178</v>
      </c>
      <c r="G140" s="194"/>
      <c r="H140" s="194"/>
      <c r="I140" s="197"/>
      <c r="J140" s="198">
        <f>BK140</f>
        <v>0</v>
      </c>
      <c r="K140" s="194"/>
      <c r="L140" s="199"/>
      <c r="M140" s="200"/>
      <c r="N140" s="201"/>
      <c r="O140" s="201"/>
      <c r="P140" s="202">
        <f>SUM(P141:P150)</f>
        <v>0</v>
      </c>
      <c r="Q140" s="201"/>
      <c r="R140" s="202">
        <f>SUM(R141:R150)</f>
        <v>0</v>
      </c>
      <c r="S140" s="201"/>
      <c r="T140" s="203">
        <f>SUM(T141:T150)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04" t="s">
        <v>125</v>
      </c>
      <c r="AT140" s="205" t="s">
        <v>80</v>
      </c>
      <c r="AU140" s="205" t="s">
        <v>81</v>
      </c>
      <c r="AY140" s="204" t="s">
        <v>126</v>
      </c>
      <c r="BK140" s="206">
        <f>SUM(BK141:BK150)</f>
        <v>0</v>
      </c>
    </row>
    <row r="141" s="2" customFormat="1" ht="24.15" customHeight="1">
      <c r="A141" s="35"/>
      <c r="B141" s="36"/>
      <c r="C141" s="207" t="s">
        <v>165</v>
      </c>
      <c r="D141" s="207" t="s">
        <v>127</v>
      </c>
      <c r="E141" s="208" t="s">
        <v>180</v>
      </c>
      <c r="F141" s="209" t="s">
        <v>181</v>
      </c>
      <c r="G141" s="210" t="s">
        <v>130</v>
      </c>
      <c r="H141" s="211">
        <v>10</v>
      </c>
      <c r="I141" s="212"/>
      <c r="J141" s="213">
        <f>ROUND(I141*H141,2)</f>
        <v>0</v>
      </c>
      <c r="K141" s="209" t="s">
        <v>131</v>
      </c>
      <c r="L141" s="41"/>
      <c r="M141" s="214" t="s">
        <v>1</v>
      </c>
      <c r="N141" s="215" t="s">
        <v>46</v>
      </c>
      <c r="O141" s="88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8" t="s">
        <v>132</v>
      </c>
      <c r="AT141" s="218" t="s">
        <v>127</v>
      </c>
      <c r="AU141" s="218" t="s">
        <v>22</v>
      </c>
      <c r="AY141" s="14" t="s">
        <v>126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4" t="s">
        <v>22</v>
      </c>
      <c r="BK141" s="219">
        <f>ROUND(I141*H141,2)</f>
        <v>0</v>
      </c>
      <c r="BL141" s="14" t="s">
        <v>132</v>
      </c>
      <c r="BM141" s="218" t="s">
        <v>654</v>
      </c>
    </row>
    <row r="142" s="2" customFormat="1">
      <c r="A142" s="35"/>
      <c r="B142" s="36"/>
      <c r="C142" s="37"/>
      <c r="D142" s="220" t="s">
        <v>134</v>
      </c>
      <c r="E142" s="37"/>
      <c r="F142" s="221" t="s">
        <v>181</v>
      </c>
      <c r="G142" s="37"/>
      <c r="H142" s="37"/>
      <c r="I142" s="222"/>
      <c r="J142" s="37"/>
      <c r="K142" s="37"/>
      <c r="L142" s="41"/>
      <c r="M142" s="223"/>
      <c r="N142" s="22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134</v>
      </c>
      <c r="AU142" s="14" t="s">
        <v>22</v>
      </c>
    </row>
    <row r="143" s="2" customFormat="1" ht="24.15" customHeight="1">
      <c r="A143" s="35"/>
      <c r="B143" s="36"/>
      <c r="C143" s="225" t="s">
        <v>27</v>
      </c>
      <c r="D143" s="225" t="s">
        <v>135</v>
      </c>
      <c r="E143" s="226" t="s">
        <v>188</v>
      </c>
      <c r="F143" s="227" t="s">
        <v>189</v>
      </c>
      <c r="G143" s="228" t="s">
        <v>130</v>
      </c>
      <c r="H143" s="229">
        <v>10</v>
      </c>
      <c r="I143" s="230"/>
      <c r="J143" s="231">
        <f>ROUND(I143*H143,2)</f>
        <v>0</v>
      </c>
      <c r="K143" s="227" t="s">
        <v>131</v>
      </c>
      <c r="L143" s="232"/>
      <c r="M143" s="233" t="s">
        <v>1</v>
      </c>
      <c r="N143" s="234" t="s">
        <v>46</v>
      </c>
      <c r="O143" s="88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8" t="s">
        <v>138</v>
      </c>
      <c r="AT143" s="218" t="s">
        <v>135</v>
      </c>
      <c r="AU143" s="218" t="s">
        <v>22</v>
      </c>
      <c r="AY143" s="14" t="s">
        <v>126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22</v>
      </c>
      <c r="BK143" s="219">
        <f>ROUND(I143*H143,2)</f>
        <v>0</v>
      </c>
      <c r="BL143" s="14" t="s">
        <v>132</v>
      </c>
      <c r="BM143" s="218" t="s">
        <v>655</v>
      </c>
    </row>
    <row r="144" s="2" customFormat="1">
      <c r="A144" s="35"/>
      <c r="B144" s="36"/>
      <c r="C144" s="37"/>
      <c r="D144" s="220" t="s">
        <v>134</v>
      </c>
      <c r="E144" s="37"/>
      <c r="F144" s="221" t="s">
        <v>189</v>
      </c>
      <c r="G144" s="37"/>
      <c r="H144" s="37"/>
      <c r="I144" s="222"/>
      <c r="J144" s="37"/>
      <c r="K144" s="37"/>
      <c r="L144" s="41"/>
      <c r="M144" s="223"/>
      <c r="N144" s="22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134</v>
      </c>
      <c r="AU144" s="14" t="s">
        <v>22</v>
      </c>
    </row>
    <row r="145" s="2" customFormat="1" ht="24.15" customHeight="1">
      <c r="A145" s="35"/>
      <c r="B145" s="36"/>
      <c r="C145" s="207" t="s">
        <v>172</v>
      </c>
      <c r="D145" s="207" t="s">
        <v>127</v>
      </c>
      <c r="E145" s="208" t="s">
        <v>191</v>
      </c>
      <c r="F145" s="209" t="s">
        <v>192</v>
      </c>
      <c r="G145" s="210" t="s">
        <v>130</v>
      </c>
      <c r="H145" s="211">
        <v>6</v>
      </c>
      <c r="I145" s="212"/>
      <c r="J145" s="213">
        <f>ROUND(I145*H145,2)</f>
        <v>0</v>
      </c>
      <c r="K145" s="209" t="s">
        <v>131</v>
      </c>
      <c r="L145" s="41"/>
      <c r="M145" s="214" t="s">
        <v>1</v>
      </c>
      <c r="N145" s="215" t="s">
        <v>46</v>
      </c>
      <c r="O145" s="88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8" t="s">
        <v>132</v>
      </c>
      <c r="AT145" s="218" t="s">
        <v>127</v>
      </c>
      <c r="AU145" s="218" t="s">
        <v>22</v>
      </c>
      <c r="AY145" s="14" t="s">
        <v>126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4" t="s">
        <v>22</v>
      </c>
      <c r="BK145" s="219">
        <f>ROUND(I145*H145,2)</f>
        <v>0</v>
      </c>
      <c r="BL145" s="14" t="s">
        <v>132</v>
      </c>
      <c r="BM145" s="218" t="s">
        <v>656</v>
      </c>
    </row>
    <row r="146" s="2" customFormat="1">
      <c r="A146" s="35"/>
      <c r="B146" s="36"/>
      <c r="C146" s="37"/>
      <c r="D146" s="220" t="s">
        <v>134</v>
      </c>
      <c r="E146" s="37"/>
      <c r="F146" s="221" t="s">
        <v>192</v>
      </c>
      <c r="G146" s="37"/>
      <c r="H146" s="37"/>
      <c r="I146" s="222"/>
      <c r="J146" s="37"/>
      <c r="K146" s="37"/>
      <c r="L146" s="41"/>
      <c r="M146" s="223"/>
      <c r="N146" s="22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134</v>
      </c>
      <c r="AU146" s="14" t="s">
        <v>22</v>
      </c>
    </row>
    <row r="147" s="2" customFormat="1" ht="24.15" customHeight="1">
      <c r="A147" s="35"/>
      <c r="B147" s="36"/>
      <c r="C147" s="225" t="s">
        <v>179</v>
      </c>
      <c r="D147" s="225" t="s">
        <v>135</v>
      </c>
      <c r="E147" s="226" t="s">
        <v>527</v>
      </c>
      <c r="F147" s="227" t="s">
        <v>528</v>
      </c>
      <c r="G147" s="228" t="s">
        <v>130</v>
      </c>
      <c r="H147" s="229">
        <v>6</v>
      </c>
      <c r="I147" s="230"/>
      <c r="J147" s="231">
        <f>ROUND(I147*H147,2)</f>
        <v>0</v>
      </c>
      <c r="K147" s="227" t="s">
        <v>131</v>
      </c>
      <c r="L147" s="232"/>
      <c r="M147" s="233" t="s">
        <v>1</v>
      </c>
      <c r="N147" s="234" t="s">
        <v>46</v>
      </c>
      <c r="O147" s="88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8" t="s">
        <v>138</v>
      </c>
      <c r="AT147" s="218" t="s">
        <v>135</v>
      </c>
      <c r="AU147" s="218" t="s">
        <v>22</v>
      </c>
      <c r="AY147" s="14" t="s">
        <v>126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4" t="s">
        <v>22</v>
      </c>
      <c r="BK147" s="219">
        <f>ROUND(I147*H147,2)</f>
        <v>0</v>
      </c>
      <c r="BL147" s="14" t="s">
        <v>132</v>
      </c>
      <c r="BM147" s="218" t="s">
        <v>657</v>
      </c>
    </row>
    <row r="148" s="2" customFormat="1">
      <c r="A148" s="35"/>
      <c r="B148" s="36"/>
      <c r="C148" s="37"/>
      <c r="D148" s="220" t="s">
        <v>134</v>
      </c>
      <c r="E148" s="37"/>
      <c r="F148" s="221" t="s">
        <v>528</v>
      </c>
      <c r="G148" s="37"/>
      <c r="H148" s="37"/>
      <c r="I148" s="222"/>
      <c r="J148" s="37"/>
      <c r="K148" s="37"/>
      <c r="L148" s="41"/>
      <c r="M148" s="223"/>
      <c r="N148" s="22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134</v>
      </c>
      <c r="AU148" s="14" t="s">
        <v>22</v>
      </c>
    </row>
    <row r="149" s="2" customFormat="1" ht="24.15" customHeight="1">
      <c r="A149" s="35"/>
      <c r="B149" s="36"/>
      <c r="C149" s="207" t="s">
        <v>183</v>
      </c>
      <c r="D149" s="207" t="s">
        <v>127</v>
      </c>
      <c r="E149" s="208" t="s">
        <v>199</v>
      </c>
      <c r="F149" s="209" t="s">
        <v>200</v>
      </c>
      <c r="G149" s="210" t="s">
        <v>175</v>
      </c>
      <c r="H149" s="211">
        <v>16</v>
      </c>
      <c r="I149" s="212"/>
      <c r="J149" s="213">
        <f>ROUND(I149*H149,2)</f>
        <v>0</v>
      </c>
      <c r="K149" s="209" t="s">
        <v>131</v>
      </c>
      <c r="L149" s="41"/>
      <c r="M149" s="214" t="s">
        <v>1</v>
      </c>
      <c r="N149" s="215" t="s">
        <v>46</v>
      </c>
      <c r="O149" s="88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8" t="s">
        <v>132</v>
      </c>
      <c r="AT149" s="218" t="s">
        <v>127</v>
      </c>
      <c r="AU149" s="218" t="s">
        <v>22</v>
      </c>
      <c r="AY149" s="14" t="s">
        <v>126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4" t="s">
        <v>22</v>
      </c>
      <c r="BK149" s="219">
        <f>ROUND(I149*H149,2)</f>
        <v>0</v>
      </c>
      <c r="BL149" s="14" t="s">
        <v>132</v>
      </c>
      <c r="BM149" s="218" t="s">
        <v>658</v>
      </c>
    </row>
    <row r="150" s="2" customFormat="1">
      <c r="A150" s="35"/>
      <c r="B150" s="36"/>
      <c r="C150" s="37"/>
      <c r="D150" s="220" t="s">
        <v>134</v>
      </c>
      <c r="E150" s="37"/>
      <c r="F150" s="221" t="s">
        <v>200</v>
      </c>
      <c r="G150" s="37"/>
      <c r="H150" s="37"/>
      <c r="I150" s="222"/>
      <c r="J150" s="37"/>
      <c r="K150" s="37"/>
      <c r="L150" s="41"/>
      <c r="M150" s="223"/>
      <c r="N150" s="22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134</v>
      </c>
      <c r="AU150" s="14" t="s">
        <v>22</v>
      </c>
    </row>
    <row r="151" s="11" customFormat="1" ht="25.92" customHeight="1">
      <c r="A151" s="11"/>
      <c r="B151" s="193"/>
      <c r="C151" s="194"/>
      <c r="D151" s="195" t="s">
        <v>80</v>
      </c>
      <c r="E151" s="196" t="s">
        <v>202</v>
      </c>
      <c r="F151" s="196" t="s">
        <v>203</v>
      </c>
      <c r="G151" s="194"/>
      <c r="H151" s="194"/>
      <c r="I151" s="197"/>
      <c r="J151" s="198">
        <f>BK151</f>
        <v>0</v>
      </c>
      <c r="K151" s="194"/>
      <c r="L151" s="199"/>
      <c r="M151" s="200"/>
      <c r="N151" s="201"/>
      <c r="O151" s="201"/>
      <c r="P151" s="202">
        <f>SUM(P152:P275)</f>
        <v>0</v>
      </c>
      <c r="Q151" s="201"/>
      <c r="R151" s="202">
        <f>SUM(R152:R275)</f>
        <v>0</v>
      </c>
      <c r="S151" s="201"/>
      <c r="T151" s="203">
        <f>SUM(T152:T275)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04" t="s">
        <v>125</v>
      </c>
      <c r="AT151" s="205" t="s">
        <v>80</v>
      </c>
      <c r="AU151" s="205" t="s">
        <v>81</v>
      </c>
      <c r="AY151" s="204" t="s">
        <v>126</v>
      </c>
      <c r="BK151" s="206">
        <f>SUM(BK152:BK275)</f>
        <v>0</v>
      </c>
    </row>
    <row r="152" s="2" customFormat="1" ht="24.15" customHeight="1">
      <c r="A152" s="35"/>
      <c r="B152" s="36"/>
      <c r="C152" s="207" t="s">
        <v>187</v>
      </c>
      <c r="D152" s="207" t="s">
        <v>127</v>
      </c>
      <c r="E152" s="208" t="s">
        <v>534</v>
      </c>
      <c r="F152" s="209" t="s">
        <v>535</v>
      </c>
      <c r="G152" s="210" t="s">
        <v>130</v>
      </c>
      <c r="H152" s="211">
        <v>2</v>
      </c>
      <c r="I152" s="212"/>
      <c r="J152" s="213">
        <f>ROUND(I152*H152,2)</f>
        <v>0</v>
      </c>
      <c r="K152" s="209" t="s">
        <v>131</v>
      </c>
      <c r="L152" s="41"/>
      <c r="M152" s="214" t="s">
        <v>1</v>
      </c>
      <c r="N152" s="215" t="s">
        <v>46</v>
      </c>
      <c r="O152" s="88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8" t="s">
        <v>132</v>
      </c>
      <c r="AT152" s="218" t="s">
        <v>127</v>
      </c>
      <c r="AU152" s="218" t="s">
        <v>22</v>
      </c>
      <c r="AY152" s="14" t="s">
        <v>126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4" t="s">
        <v>22</v>
      </c>
      <c r="BK152" s="219">
        <f>ROUND(I152*H152,2)</f>
        <v>0</v>
      </c>
      <c r="BL152" s="14" t="s">
        <v>132</v>
      </c>
      <c r="BM152" s="218" t="s">
        <v>659</v>
      </c>
    </row>
    <row r="153" s="2" customFormat="1">
      <c r="A153" s="35"/>
      <c r="B153" s="36"/>
      <c r="C153" s="37"/>
      <c r="D153" s="220" t="s">
        <v>134</v>
      </c>
      <c r="E153" s="37"/>
      <c r="F153" s="221" t="s">
        <v>535</v>
      </c>
      <c r="G153" s="37"/>
      <c r="H153" s="37"/>
      <c r="I153" s="222"/>
      <c r="J153" s="37"/>
      <c r="K153" s="37"/>
      <c r="L153" s="41"/>
      <c r="M153" s="223"/>
      <c r="N153" s="22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134</v>
      </c>
      <c r="AU153" s="14" t="s">
        <v>22</v>
      </c>
    </row>
    <row r="154" s="2" customFormat="1" ht="24.15" customHeight="1">
      <c r="A154" s="35"/>
      <c r="B154" s="36"/>
      <c r="C154" s="225" t="s">
        <v>8</v>
      </c>
      <c r="D154" s="225" t="s">
        <v>135</v>
      </c>
      <c r="E154" s="226" t="s">
        <v>537</v>
      </c>
      <c r="F154" s="227" t="s">
        <v>538</v>
      </c>
      <c r="G154" s="228" t="s">
        <v>130</v>
      </c>
      <c r="H154" s="229">
        <v>2</v>
      </c>
      <c r="I154" s="230"/>
      <c r="J154" s="231">
        <f>ROUND(I154*H154,2)</f>
        <v>0</v>
      </c>
      <c r="K154" s="227" t="s">
        <v>131</v>
      </c>
      <c r="L154" s="232"/>
      <c r="M154" s="233" t="s">
        <v>1</v>
      </c>
      <c r="N154" s="234" t="s">
        <v>46</v>
      </c>
      <c r="O154" s="88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8" t="s">
        <v>138</v>
      </c>
      <c r="AT154" s="218" t="s">
        <v>135</v>
      </c>
      <c r="AU154" s="218" t="s">
        <v>22</v>
      </c>
      <c r="AY154" s="14" t="s">
        <v>126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4" t="s">
        <v>22</v>
      </c>
      <c r="BK154" s="219">
        <f>ROUND(I154*H154,2)</f>
        <v>0</v>
      </c>
      <c r="BL154" s="14" t="s">
        <v>132</v>
      </c>
      <c r="BM154" s="218" t="s">
        <v>660</v>
      </c>
    </row>
    <row r="155" s="2" customFormat="1">
      <c r="A155" s="35"/>
      <c r="B155" s="36"/>
      <c r="C155" s="37"/>
      <c r="D155" s="220" t="s">
        <v>134</v>
      </c>
      <c r="E155" s="37"/>
      <c r="F155" s="221" t="s">
        <v>538</v>
      </c>
      <c r="G155" s="37"/>
      <c r="H155" s="37"/>
      <c r="I155" s="222"/>
      <c r="J155" s="37"/>
      <c r="K155" s="37"/>
      <c r="L155" s="41"/>
      <c r="M155" s="223"/>
      <c r="N155" s="224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134</v>
      </c>
      <c r="AU155" s="14" t="s">
        <v>22</v>
      </c>
    </row>
    <row r="156" s="2" customFormat="1" ht="24.15" customHeight="1">
      <c r="A156" s="35"/>
      <c r="B156" s="36"/>
      <c r="C156" s="207" t="s">
        <v>194</v>
      </c>
      <c r="D156" s="207" t="s">
        <v>127</v>
      </c>
      <c r="E156" s="208" t="s">
        <v>205</v>
      </c>
      <c r="F156" s="209" t="s">
        <v>206</v>
      </c>
      <c r="G156" s="210" t="s">
        <v>130</v>
      </c>
      <c r="H156" s="211">
        <v>16</v>
      </c>
      <c r="I156" s="212"/>
      <c r="J156" s="213">
        <f>ROUND(I156*H156,2)</f>
        <v>0</v>
      </c>
      <c r="K156" s="209" t="s">
        <v>131</v>
      </c>
      <c r="L156" s="41"/>
      <c r="M156" s="214" t="s">
        <v>1</v>
      </c>
      <c r="N156" s="215" t="s">
        <v>46</v>
      </c>
      <c r="O156" s="88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8" t="s">
        <v>132</v>
      </c>
      <c r="AT156" s="218" t="s">
        <v>127</v>
      </c>
      <c r="AU156" s="218" t="s">
        <v>22</v>
      </c>
      <c r="AY156" s="14" t="s">
        <v>126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4" t="s">
        <v>22</v>
      </c>
      <c r="BK156" s="219">
        <f>ROUND(I156*H156,2)</f>
        <v>0</v>
      </c>
      <c r="BL156" s="14" t="s">
        <v>132</v>
      </c>
      <c r="BM156" s="218" t="s">
        <v>661</v>
      </c>
    </row>
    <row r="157" s="2" customFormat="1">
      <c r="A157" s="35"/>
      <c r="B157" s="36"/>
      <c r="C157" s="37"/>
      <c r="D157" s="220" t="s">
        <v>134</v>
      </c>
      <c r="E157" s="37"/>
      <c r="F157" s="221" t="s">
        <v>206</v>
      </c>
      <c r="G157" s="37"/>
      <c r="H157" s="37"/>
      <c r="I157" s="222"/>
      <c r="J157" s="37"/>
      <c r="K157" s="37"/>
      <c r="L157" s="41"/>
      <c r="M157" s="223"/>
      <c r="N157" s="224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134</v>
      </c>
      <c r="AU157" s="14" t="s">
        <v>22</v>
      </c>
    </row>
    <row r="158" s="2" customFormat="1" ht="24.15" customHeight="1">
      <c r="A158" s="35"/>
      <c r="B158" s="36"/>
      <c r="C158" s="225" t="s">
        <v>198</v>
      </c>
      <c r="D158" s="225" t="s">
        <v>135</v>
      </c>
      <c r="E158" s="226" t="s">
        <v>209</v>
      </c>
      <c r="F158" s="227" t="s">
        <v>210</v>
      </c>
      <c r="G158" s="228" t="s">
        <v>130</v>
      </c>
      <c r="H158" s="229">
        <v>16</v>
      </c>
      <c r="I158" s="230"/>
      <c r="J158" s="231">
        <f>ROUND(I158*H158,2)</f>
        <v>0</v>
      </c>
      <c r="K158" s="227" t="s">
        <v>131</v>
      </c>
      <c r="L158" s="232"/>
      <c r="M158" s="233" t="s">
        <v>1</v>
      </c>
      <c r="N158" s="234" t="s">
        <v>46</v>
      </c>
      <c r="O158" s="88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8" t="s">
        <v>138</v>
      </c>
      <c r="AT158" s="218" t="s">
        <v>135</v>
      </c>
      <c r="AU158" s="218" t="s">
        <v>22</v>
      </c>
      <c r="AY158" s="14" t="s">
        <v>126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4" t="s">
        <v>22</v>
      </c>
      <c r="BK158" s="219">
        <f>ROUND(I158*H158,2)</f>
        <v>0</v>
      </c>
      <c r="BL158" s="14" t="s">
        <v>132</v>
      </c>
      <c r="BM158" s="218" t="s">
        <v>662</v>
      </c>
    </row>
    <row r="159" s="2" customFormat="1">
      <c r="A159" s="35"/>
      <c r="B159" s="36"/>
      <c r="C159" s="37"/>
      <c r="D159" s="220" t="s">
        <v>134</v>
      </c>
      <c r="E159" s="37"/>
      <c r="F159" s="221" t="s">
        <v>210</v>
      </c>
      <c r="G159" s="37"/>
      <c r="H159" s="37"/>
      <c r="I159" s="222"/>
      <c r="J159" s="37"/>
      <c r="K159" s="37"/>
      <c r="L159" s="41"/>
      <c r="M159" s="223"/>
      <c r="N159" s="22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134</v>
      </c>
      <c r="AU159" s="14" t="s">
        <v>22</v>
      </c>
    </row>
    <row r="160" s="2" customFormat="1" ht="24.15" customHeight="1">
      <c r="A160" s="35"/>
      <c r="B160" s="36"/>
      <c r="C160" s="225" t="s">
        <v>204</v>
      </c>
      <c r="D160" s="225" t="s">
        <v>135</v>
      </c>
      <c r="E160" s="226" t="s">
        <v>213</v>
      </c>
      <c r="F160" s="227" t="s">
        <v>214</v>
      </c>
      <c r="G160" s="228" t="s">
        <v>130</v>
      </c>
      <c r="H160" s="229">
        <v>18</v>
      </c>
      <c r="I160" s="230"/>
      <c r="J160" s="231">
        <f>ROUND(I160*H160,2)</f>
        <v>0</v>
      </c>
      <c r="K160" s="227" t="s">
        <v>131</v>
      </c>
      <c r="L160" s="232"/>
      <c r="M160" s="233" t="s">
        <v>1</v>
      </c>
      <c r="N160" s="234" t="s">
        <v>46</v>
      </c>
      <c r="O160" s="88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8" t="s">
        <v>138</v>
      </c>
      <c r="AT160" s="218" t="s">
        <v>135</v>
      </c>
      <c r="AU160" s="218" t="s">
        <v>22</v>
      </c>
      <c r="AY160" s="14" t="s">
        <v>126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4" t="s">
        <v>22</v>
      </c>
      <c r="BK160" s="219">
        <f>ROUND(I160*H160,2)</f>
        <v>0</v>
      </c>
      <c r="BL160" s="14" t="s">
        <v>132</v>
      </c>
      <c r="BM160" s="218" t="s">
        <v>663</v>
      </c>
    </row>
    <row r="161" s="2" customFormat="1">
      <c r="A161" s="35"/>
      <c r="B161" s="36"/>
      <c r="C161" s="37"/>
      <c r="D161" s="220" t="s">
        <v>134</v>
      </c>
      <c r="E161" s="37"/>
      <c r="F161" s="221" t="s">
        <v>214</v>
      </c>
      <c r="G161" s="37"/>
      <c r="H161" s="37"/>
      <c r="I161" s="222"/>
      <c r="J161" s="37"/>
      <c r="K161" s="37"/>
      <c r="L161" s="41"/>
      <c r="M161" s="223"/>
      <c r="N161" s="22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134</v>
      </c>
      <c r="AU161" s="14" t="s">
        <v>22</v>
      </c>
    </row>
    <row r="162" s="2" customFormat="1" ht="24.15" customHeight="1">
      <c r="A162" s="35"/>
      <c r="B162" s="36"/>
      <c r="C162" s="207" t="s">
        <v>208</v>
      </c>
      <c r="D162" s="207" t="s">
        <v>127</v>
      </c>
      <c r="E162" s="208" t="s">
        <v>216</v>
      </c>
      <c r="F162" s="209" t="s">
        <v>217</v>
      </c>
      <c r="G162" s="210" t="s">
        <v>130</v>
      </c>
      <c r="H162" s="211">
        <v>155</v>
      </c>
      <c r="I162" s="212"/>
      <c r="J162" s="213">
        <f>ROUND(I162*H162,2)</f>
        <v>0</v>
      </c>
      <c r="K162" s="209" t="s">
        <v>131</v>
      </c>
      <c r="L162" s="41"/>
      <c r="M162" s="214" t="s">
        <v>1</v>
      </c>
      <c r="N162" s="215" t="s">
        <v>46</v>
      </c>
      <c r="O162" s="88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8" t="s">
        <v>132</v>
      </c>
      <c r="AT162" s="218" t="s">
        <v>127</v>
      </c>
      <c r="AU162" s="218" t="s">
        <v>22</v>
      </c>
      <c r="AY162" s="14" t="s">
        <v>126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4" t="s">
        <v>22</v>
      </c>
      <c r="BK162" s="219">
        <f>ROUND(I162*H162,2)</f>
        <v>0</v>
      </c>
      <c r="BL162" s="14" t="s">
        <v>132</v>
      </c>
      <c r="BM162" s="218" t="s">
        <v>664</v>
      </c>
    </row>
    <row r="163" s="2" customFormat="1">
      <c r="A163" s="35"/>
      <c r="B163" s="36"/>
      <c r="C163" s="37"/>
      <c r="D163" s="220" t="s">
        <v>134</v>
      </c>
      <c r="E163" s="37"/>
      <c r="F163" s="221" t="s">
        <v>217</v>
      </c>
      <c r="G163" s="37"/>
      <c r="H163" s="37"/>
      <c r="I163" s="222"/>
      <c r="J163" s="37"/>
      <c r="K163" s="37"/>
      <c r="L163" s="41"/>
      <c r="M163" s="223"/>
      <c r="N163" s="22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134</v>
      </c>
      <c r="AU163" s="14" t="s">
        <v>22</v>
      </c>
    </row>
    <row r="164" s="2" customFormat="1" ht="24.15" customHeight="1">
      <c r="A164" s="35"/>
      <c r="B164" s="36"/>
      <c r="C164" s="225" t="s">
        <v>212</v>
      </c>
      <c r="D164" s="225" t="s">
        <v>135</v>
      </c>
      <c r="E164" s="226" t="s">
        <v>665</v>
      </c>
      <c r="F164" s="227" t="s">
        <v>221</v>
      </c>
      <c r="G164" s="228" t="s">
        <v>130</v>
      </c>
      <c r="H164" s="229">
        <v>155</v>
      </c>
      <c r="I164" s="230"/>
      <c r="J164" s="231">
        <f>ROUND(I164*H164,2)</f>
        <v>0</v>
      </c>
      <c r="K164" s="227" t="s">
        <v>131</v>
      </c>
      <c r="L164" s="232"/>
      <c r="M164" s="233" t="s">
        <v>1</v>
      </c>
      <c r="N164" s="234" t="s">
        <v>46</v>
      </c>
      <c r="O164" s="88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8" t="s">
        <v>138</v>
      </c>
      <c r="AT164" s="218" t="s">
        <v>135</v>
      </c>
      <c r="AU164" s="218" t="s">
        <v>22</v>
      </c>
      <c r="AY164" s="14" t="s">
        <v>126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4" t="s">
        <v>22</v>
      </c>
      <c r="BK164" s="219">
        <f>ROUND(I164*H164,2)</f>
        <v>0</v>
      </c>
      <c r="BL164" s="14" t="s">
        <v>132</v>
      </c>
      <c r="BM164" s="218" t="s">
        <v>666</v>
      </c>
    </row>
    <row r="165" s="2" customFormat="1">
      <c r="A165" s="35"/>
      <c r="B165" s="36"/>
      <c r="C165" s="37"/>
      <c r="D165" s="220" t="s">
        <v>134</v>
      </c>
      <c r="E165" s="37"/>
      <c r="F165" s="221" t="s">
        <v>221</v>
      </c>
      <c r="G165" s="37"/>
      <c r="H165" s="37"/>
      <c r="I165" s="222"/>
      <c r="J165" s="37"/>
      <c r="K165" s="37"/>
      <c r="L165" s="41"/>
      <c r="M165" s="223"/>
      <c r="N165" s="224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134</v>
      </c>
      <c r="AU165" s="14" t="s">
        <v>22</v>
      </c>
    </row>
    <row r="166" s="2" customFormat="1" ht="24.15" customHeight="1">
      <c r="A166" s="35"/>
      <c r="B166" s="36"/>
      <c r="C166" s="207" t="s">
        <v>7</v>
      </c>
      <c r="D166" s="207" t="s">
        <v>127</v>
      </c>
      <c r="E166" s="208" t="s">
        <v>224</v>
      </c>
      <c r="F166" s="209" t="s">
        <v>225</v>
      </c>
      <c r="G166" s="210" t="s">
        <v>130</v>
      </c>
      <c r="H166" s="211">
        <v>3</v>
      </c>
      <c r="I166" s="212"/>
      <c r="J166" s="213">
        <f>ROUND(I166*H166,2)</f>
        <v>0</v>
      </c>
      <c r="K166" s="209" t="s">
        <v>131</v>
      </c>
      <c r="L166" s="41"/>
      <c r="M166" s="214" t="s">
        <v>1</v>
      </c>
      <c r="N166" s="215" t="s">
        <v>46</v>
      </c>
      <c r="O166" s="88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8" t="s">
        <v>132</v>
      </c>
      <c r="AT166" s="218" t="s">
        <v>127</v>
      </c>
      <c r="AU166" s="218" t="s">
        <v>22</v>
      </c>
      <c r="AY166" s="14" t="s">
        <v>126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4" t="s">
        <v>22</v>
      </c>
      <c r="BK166" s="219">
        <f>ROUND(I166*H166,2)</f>
        <v>0</v>
      </c>
      <c r="BL166" s="14" t="s">
        <v>132</v>
      </c>
      <c r="BM166" s="218" t="s">
        <v>667</v>
      </c>
    </row>
    <row r="167" s="2" customFormat="1">
      <c r="A167" s="35"/>
      <c r="B167" s="36"/>
      <c r="C167" s="37"/>
      <c r="D167" s="220" t="s">
        <v>134</v>
      </c>
      <c r="E167" s="37"/>
      <c r="F167" s="221" t="s">
        <v>225</v>
      </c>
      <c r="G167" s="37"/>
      <c r="H167" s="37"/>
      <c r="I167" s="222"/>
      <c r="J167" s="37"/>
      <c r="K167" s="37"/>
      <c r="L167" s="41"/>
      <c r="M167" s="223"/>
      <c r="N167" s="224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134</v>
      </c>
      <c r="AU167" s="14" t="s">
        <v>22</v>
      </c>
    </row>
    <row r="168" s="2" customFormat="1" ht="24.15" customHeight="1">
      <c r="A168" s="35"/>
      <c r="B168" s="36"/>
      <c r="C168" s="225" t="s">
        <v>219</v>
      </c>
      <c r="D168" s="225" t="s">
        <v>135</v>
      </c>
      <c r="E168" s="226" t="s">
        <v>228</v>
      </c>
      <c r="F168" s="227" t="s">
        <v>229</v>
      </c>
      <c r="G168" s="228" t="s">
        <v>130</v>
      </c>
      <c r="H168" s="229">
        <v>3</v>
      </c>
      <c r="I168" s="230"/>
      <c r="J168" s="231">
        <f>ROUND(I168*H168,2)</f>
        <v>0</v>
      </c>
      <c r="K168" s="227" t="s">
        <v>131</v>
      </c>
      <c r="L168" s="232"/>
      <c r="M168" s="233" t="s">
        <v>1</v>
      </c>
      <c r="N168" s="234" t="s">
        <v>46</v>
      </c>
      <c r="O168" s="88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8" t="s">
        <v>138</v>
      </c>
      <c r="AT168" s="218" t="s">
        <v>135</v>
      </c>
      <c r="AU168" s="218" t="s">
        <v>22</v>
      </c>
      <c r="AY168" s="14" t="s">
        <v>126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4" t="s">
        <v>22</v>
      </c>
      <c r="BK168" s="219">
        <f>ROUND(I168*H168,2)</f>
        <v>0</v>
      </c>
      <c r="BL168" s="14" t="s">
        <v>132</v>
      </c>
      <c r="BM168" s="218" t="s">
        <v>668</v>
      </c>
    </row>
    <row r="169" s="2" customFormat="1">
      <c r="A169" s="35"/>
      <c r="B169" s="36"/>
      <c r="C169" s="37"/>
      <c r="D169" s="220" t="s">
        <v>134</v>
      </c>
      <c r="E169" s="37"/>
      <c r="F169" s="221" t="s">
        <v>229</v>
      </c>
      <c r="G169" s="37"/>
      <c r="H169" s="37"/>
      <c r="I169" s="222"/>
      <c r="J169" s="37"/>
      <c r="K169" s="37"/>
      <c r="L169" s="41"/>
      <c r="M169" s="223"/>
      <c r="N169" s="224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134</v>
      </c>
      <c r="AU169" s="14" t="s">
        <v>22</v>
      </c>
    </row>
    <row r="170" s="2" customFormat="1" ht="24.15" customHeight="1">
      <c r="A170" s="35"/>
      <c r="B170" s="36"/>
      <c r="C170" s="207" t="s">
        <v>223</v>
      </c>
      <c r="D170" s="207" t="s">
        <v>127</v>
      </c>
      <c r="E170" s="208" t="s">
        <v>232</v>
      </c>
      <c r="F170" s="209" t="s">
        <v>233</v>
      </c>
      <c r="G170" s="210" t="s">
        <v>130</v>
      </c>
      <c r="H170" s="211">
        <v>8</v>
      </c>
      <c r="I170" s="212"/>
      <c r="J170" s="213">
        <f>ROUND(I170*H170,2)</f>
        <v>0</v>
      </c>
      <c r="K170" s="209" t="s">
        <v>131</v>
      </c>
      <c r="L170" s="41"/>
      <c r="M170" s="214" t="s">
        <v>1</v>
      </c>
      <c r="N170" s="215" t="s">
        <v>46</v>
      </c>
      <c r="O170" s="88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8" t="s">
        <v>132</v>
      </c>
      <c r="AT170" s="218" t="s">
        <v>127</v>
      </c>
      <c r="AU170" s="218" t="s">
        <v>22</v>
      </c>
      <c r="AY170" s="14" t="s">
        <v>126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4" t="s">
        <v>22</v>
      </c>
      <c r="BK170" s="219">
        <f>ROUND(I170*H170,2)</f>
        <v>0</v>
      </c>
      <c r="BL170" s="14" t="s">
        <v>132</v>
      </c>
      <c r="BM170" s="218" t="s">
        <v>669</v>
      </c>
    </row>
    <row r="171" s="2" customFormat="1">
      <c r="A171" s="35"/>
      <c r="B171" s="36"/>
      <c r="C171" s="37"/>
      <c r="D171" s="220" t="s">
        <v>134</v>
      </c>
      <c r="E171" s="37"/>
      <c r="F171" s="221" t="s">
        <v>233</v>
      </c>
      <c r="G171" s="37"/>
      <c r="H171" s="37"/>
      <c r="I171" s="222"/>
      <c r="J171" s="37"/>
      <c r="K171" s="37"/>
      <c r="L171" s="41"/>
      <c r="M171" s="223"/>
      <c r="N171" s="22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134</v>
      </c>
      <c r="AU171" s="14" t="s">
        <v>22</v>
      </c>
    </row>
    <row r="172" s="2" customFormat="1" ht="24.15" customHeight="1">
      <c r="A172" s="35"/>
      <c r="B172" s="36"/>
      <c r="C172" s="225" t="s">
        <v>227</v>
      </c>
      <c r="D172" s="225" t="s">
        <v>135</v>
      </c>
      <c r="E172" s="226" t="s">
        <v>236</v>
      </c>
      <c r="F172" s="227" t="s">
        <v>237</v>
      </c>
      <c r="G172" s="228" t="s">
        <v>130</v>
      </c>
      <c r="H172" s="229">
        <v>8</v>
      </c>
      <c r="I172" s="230"/>
      <c r="J172" s="231">
        <f>ROUND(I172*H172,2)</f>
        <v>0</v>
      </c>
      <c r="K172" s="227" t="s">
        <v>131</v>
      </c>
      <c r="L172" s="232"/>
      <c r="M172" s="233" t="s">
        <v>1</v>
      </c>
      <c r="N172" s="234" t="s">
        <v>46</v>
      </c>
      <c r="O172" s="88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8" t="s">
        <v>138</v>
      </c>
      <c r="AT172" s="218" t="s">
        <v>135</v>
      </c>
      <c r="AU172" s="218" t="s">
        <v>22</v>
      </c>
      <c r="AY172" s="14" t="s">
        <v>126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4" t="s">
        <v>22</v>
      </c>
      <c r="BK172" s="219">
        <f>ROUND(I172*H172,2)</f>
        <v>0</v>
      </c>
      <c r="BL172" s="14" t="s">
        <v>132</v>
      </c>
      <c r="BM172" s="218" t="s">
        <v>670</v>
      </c>
    </row>
    <row r="173" s="2" customFormat="1">
      <c r="A173" s="35"/>
      <c r="B173" s="36"/>
      <c r="C173" s="37"/>
      <c r="D173" s="220" t="s">
        <v>134</v>
      </c>
      <c r="E173" s="37"/>
      <c r="F173" s="221" t="s">
        <v>237</v>
      </c>
      <c r="G173" s="37"/>
      <c r="H173" s="37"/>
      <c r="I173" s="222"/>
      <c r="J173" s="37"/>
      <c r="K173" s="37"/>
      <c r="L173" s="41"/>
      <c r="M173" s="223"/>
      <c r="N173" s="224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134</v>
      </c>
      <c r="AU173" s="14" t="s">
        <v>22</v>
      </c>
    </row>
    <row r="174" s="2" customFormat="1" ht="24.15" customHeight="1">
      <c r="A174" s="35"/>
      <c r="B174" s="36"/>
      <c r="C174" s="207" t="s">
        <v>231</v>
      </c>
      <c r="D174" s="207" t="s">
        <v>127</v>
      </c>
      <c r="E174" s="208" t="s">
        <v>240</v>
      </c>
      <c r="F174" s="209" t="s">
        <v>241</v>
      </c>
      <c r="G174" s="210" t="s">
        <v>130</v>
      </c>
      <c r="H174" s="211">
        <v>1</v>
      </c>
      <c r="I174" s="212"/>
      <c r="J174" s="213">
        <f>ROUND(I174*H174,2)</f>
        <v>0</v>
      </c>
      <c r="K174" s="209" t="s">
        <v>131</v>
      </c>
      <c r="L174" s="41"/>
      <c r="M174" s="214" t="s">
        <v>1</v>
      </c>
      <c r="N174" s="215" t="s">
        <v>46</v>
      </c>
      <c r="O174" s="88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8" t="s">
        <v>132</v>
      </c>
      <c r="AT174" s="218" t="s">
        <v>127</v>
      </c>
      <c r="AU174" s="218" t="s">
        <v>22</v>
      </c>
      <c r="AY174" s="14" t="s">
        <v>126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4" t="s">
        <v>22</v>
      </c>
      <c r="BK174" s="219">
        <f>ROUND(I174*H174,2)</f>
        <v>0</v>
      </c>
      <c r="BL174" s="14" t="s">
        <v>132</v>
      </c>
      <c r="BM174" s="218" t="s">
        <v>671</v>
      </c>
    </row>
    <row r="175" s="2" customFormat="1">
      <c r="A175" s="35"/>
      <c r="B175" s="36"/>
      <c r="C175" s="37"/>
      <c r="D175" s="220" t="s">
        <v>134</v>
      </c>
      <c r="E175" s="37"/>
      <c r="F175" s="221" t="s">
        <v>241</v>
      </c>
      <c r="G175" s="37"/>
      <c r="H175" s="37"/>
      <c r="I175" s="222"/>
      <c r="J175" s="37"/>
      <c r="K175" s="37"/>
      <c r="L175" s="41"/>
      <c r="M175" s="223"/>
      <c r="N175" s="224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134</v>
      </c>
      <c r="AU175" s="14" t="s">
        <v>22</v>
      </c>
    </row>
    <row r="176" s="2" customFormat="1" ht="24.15" customHeight="1">
      <c r="A176" s="35"/>
      <c r="B176" s="36"/>
      <c r="C176" s="225" t="s">
        <v>235</v>
      </c>
      <c r="D176" s="225" t="s">
        <v>135</v>
      </c>
      <c r="E176" s="226" t="s">
        <v>244</v>
      </c>
      <c r="F176" s="227" t="s">
        <v>245</v>
      </c>
      <c r="G176" s="228" t="s">
        <v>130</v>
      </c>
      <c r="H176" s="229">
        <v>1</v>
      </c>
      <c r="I176" s="230"/>
      <c r="J176" s="231">
        <f>ROUND(I176*H176,2)</f>
        <v>0</v>
      </c>
      <c r="K176" s="227" t="s">
        <v>131</v>
      </c>
      <c r="L176" s="232"/>
      <c r="M176" s="233" t="s">
        <v>1</v>
      </c>
      <c r="N176" s="234" t="s">
        <v>46</v>
      </c>
      <c r="O176" s="88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8" t="s">
        <v>138</v>
      </c>
      <c r="AT176" s="218" t="s">
        <v>135</v>
      </c>
      <c r="AU176" s="218" t="s">
        <v>22</v>
      </c>
      <c r="AY176" s="14" t="s">
        <v>126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4" t="s">
        <v>22</v>
      </c>
      <c r="BK176" s="219">
        <f>ROUND(I176*H176,2)</f>
        <v>0</v>
      </c>
      <c r="BL176" s="14" t="s">
        <v>132</v>
      </c>
      <c r="BM176" s="218" t="s">
        <v>672</v>
      </c>
    </row>
    <row r="177" s="2" customFormat="1">
      <c r="A177" s="35"/>
      <c r="B177" s="36"/>
      <c r="C177" s="37"/>
      <c r="D177" s="220" t="s">
        <v>134</v>
      </c>
      <c r="E177" s="37"/>
      <c r="F177" s="221" t="s">
        <v>245</v>
      </c>
      <c r="G177" s="37"/>
      <c r="H177" s="37"/>
      <c r="I177" s="222"/>
      <c r="J177" s="37"/>
      <c r="K177" s="37"/>
      <c r="L177" s="41"/>
      <c r="M177" s="223"/>
      <c r="N177" s="224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134</v>
      </c>
      <c r="AU177" s="14" t="s">
        <v>22</v>
      </c>
    </row>
    <row r="178" s="2" customFormat="1" ht="24.15" customHeight="1">
      <c r="A178" s="35"/>
      <c r="B178" s="36"/>
      <c r="C178" s="207" t="s">
        <v>239</v>
      </c>
      <c r="D178" s="207" t="s">
        <v>127</v>
      </c>
      <c r="E178" s="208" t="s">
        <v>256</v>
      </c>
      <c r="F178" s="209" t="s">
        <v>257</v>
      </c>
      <c r="G178" s="210" t="s">
        <v>130</v>
      </c>
      <c r="H178" s="211">
        <v>2</v>
      </c>
      <c r="I178" s="212"/>
      <c r="J178" s="213">
        <f>ROUND(I178*H178,2)</f>
        <v>0</v>
      </c>
      <c r="K178" s="209" t="s">
        <v>131</v>
      </c>
      <c r="L178" s="41"/>
      <c r="M178" s="214" t="s">
        <v>1</v>
      </c>
      <c r="N178" s="215" t="s">
        <v>46</v>
      </c>
      <c r="O178" s="88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8" t="s">
        <v>132</v>
      </c>
      <c r="AT178" s="218" t="s">
        <v>127</v>
      </c>
      <c r="AU178" s="218" t="s">
        <v>22</v>
      </c>
      <c r="AY178" s="14" t="s">
        <v>126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4" t="s">
        <v>22</v>
      </c>
      <c r="BK178" s="219">
        <f>ROUND(I178*H178,2)</f>
        <v>0</v>
      </c>
      <c r="BL178" s="14" t="s">
        <v>132</v>
      </c>
      <c r="BM178" s="218" t="s">
        <v>673</v>
      </c>
    </row>
    <row r="179" s="2" customFormat="1">
      <c r="A179" s="35"/>
      <c r="B179" s="36"/>
      <c r="C179" s="37"/>
      <c r="D179" s="220" t="s">
        <v>134</v>
      </c>
      <c r="E179" s="37"/>
      <c r="F179" s="221" t="s">
        <v>257</v>
      </c>
      <c r="G179" s="37"/>
      <c r="H179" s="37"/>
      <c r="I179" s="222"/>
      <c r="J179" s="37"/>
      <c r="K179" s="37"/>
      <c r="L179" s="41"/>
      <c r="M179" s="223"/>
      <c r="N179" s="224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134</v>
      </c>
      <c r="AU179" s="14" t="s">
        <v>22</v>
      </c>
    </row>
    <row r="180" s="2" customFormat="1" ht="24.15" customHeight="1">
      <c r="A180" s="35"/>
      <c r="B180" s="36"/>
      <c r="C180" s="225" t="s">
        <v>243</v>
      </c>
      <c r="D180" s="225" t="s">
        <v>135</v>
      </c>
      <c r="E180" s="226" t="s">
        <v>260</v>
      </c>
      <c r="F180" s="227" t="s">
        <v>261</v>
      </c>
      <c r="G180" s="228" t="s">
        <v>130</v>
      </c>
      <c r="H180" s="229">
        <v>2</v>
      </c>
      <c r="I180" s="230"/>
      <c r="J180" s="231">
        <f>ROUND(I180*H180,2)</f>
        <v>0</v>
      </c>
      <c r="K180" s="227" t="s">
        <v>131</v>
      </c>
      <c r="L180" s="232"/>
      <c r="M180" s="233" t="s">
        <v>1</v>
      </c>
      <c r="N180" s="234" t="s">
        <v>46</v>
      </c>
      <c r="O180" s="88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8" t="s">
        <v>138</v>
      </c>
      <c r="AT180" s="218" t="s">
        <v>135</v>
      </c>
      <c r="AU180" s="218" t="s">
        <v>22</v>
      </c>
      <c r="AY180" s="14" t="s">
        <v>126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4" t="s">
        <v>22</v>
      </c>
      <c r="BK180" s="219">
        <f>ROUND(I180*H180,2)</f>
        <v>0</v>
      </c>
      <c r="BL180" s="14" t="s">
        <v>132</v>
      </c>
      <c r="BM180" s="218" t="s">
        <v>674</v>
      </c>
    </row>
    <row r="181" s="2" customFormat="1">
      <c r="A181" s="35"/>
      <c r="B181" s="36"/>
      <c r="C181" s="37"/>
      <c r="D181" s="220" t="s">
        <v>134</v>
      </c>
      <c r="E181" s="37"/>
      <c r="F181" s="221" t="s">
        <v>261</v>
      </c>
      <c r="G181" s="37"/>
      <c r="H181" s="37"/>
      <c r="I181" s="222"/>
      <c r="J181" s="37"/>
      <c r="K181" s="37"/>
      <c r="L181" s="41"/>
      <c r="M181" s="223"/>
      <c r="N181" s="224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134</v>
      </c>
      <c r="AU181" s="14" t="s">
        <v>22</v>
      </c>
    </row>
    <row r="182" s="2" customFormat="1" ht="24.15" customHeight="1">
      <c r="A182" s="35"/>
      <c r="B182" s="36"/>
      <c r="C182" s="207" t="s">
        <v>247</v>
      </c>
      <c r="D182" s="207" t="s">
        <v>127</v>
      </c>
      <c r="E182" s="208" t="s">
        <v>264</v>
      </c>
      <c r="F182" s="209" t="s">
        <v>265</v>
      </c>
      <c r="G182" s="210" t="s">
        <v>163</v>
      </c>
      <c r="H182" s="211">
        <v>105</v>
      </c>
      <c r="I182" s="212"/>
      <c r="J182" s="213">
        <f>ROUND(I182*H182,2)</f>
        <v>0</v>
      </c>
      <c r="K182" s="209" t="s">
        <v>131</v>
      </c>
      <c r="L182" s="41"/>
      <c r="M182" s="214" t="s">
        <v>1</v>
      </c>
      <c r="N182" s="215" t="s">
        <v>46</v>
      </c>
      <c r="O182" s="88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8" t="s">
        <v>132</v>
      </c>
      <c r="AT182" s="218" t="s">
        <v>127</v>
      </c>
      <c r="AU182" s="218" t="s">
        <v>22</v>
      </c>
      <c r="AY182" s="14" t="s">
        <v>126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4" t="s">
        <v>22</v>
      </c>
      <c r="BK182" s="219">
        <f>ROUND(I182*H182,2)</f>
        <v>0</v>
      </c>
      <c r="BL182" s="14" t="s">
        <v>132</v>
      </c>
      <c r="BM182" s="218" t="s">
        <v>675</v>
      </c>
    </row>
    <row r="183" s="2" customFormat="1">
      <c r="A183" s="35"/>
      <c r="B183" s="36"/>
      <c r="C183" s="37"/>
      <c r="D183" s="220" t="s">
        <v>134</v>
      </c>
      <c r="E183" s="37"/>
      <c r="F183" s="221" t="s">
        <v>265</v>
      </c>
      <c r="G183" s="37"/>
      <c r="H183" s="37"/>
      <c r="I183" s="222"/>
      <c r="J183" s="37"/>
      <c r="K183" s="37"/>
      <c r="L183" s="41"/>
      <c r="M183" s="223"/>
      <c r="N183" s="22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134</v>
      </c>
      <c r="AU183" s="14" t="s">
        <v>22</v>
      </c>
    </row>
    <row r="184" s="2" customFormat="1" ht="24.15" customHeight="1">
      <c r="A184" s="35"/>
      <c r="B184" s="36"/>
      <c r="C184" s="225" t="s">
        <v>251</v>
      </c>
      <c r="D184" s="225" t="s">
        <v>135</v>
      </c>
      <c r="E184" s="226" t="s">
        <v>268</v>
      </c>
      <c r="F184" s="227" t="s">
        <v>269</v>
      </c>
      <c r="G184" s="228" t="s">
        <v>163</v>
      </c>
      <c r="H184" s="229">
        <v>105</v>
      </c>
      <c r="I184" s="230"/>
      <c r="J184" s="231">
        <f>ROUND(I184*H184,2)</f>
        <v>0</v>
      </c>
      <c r="K184" s="227" t="s">
        <v>131</v>
      </c>
      <c r="L184" s="232"/>
      <c r="M184" s="233" t="s">
        <v>1</v>
      </c>
      <c r="N184" s="234" t="s">
        <v>46</v>
      </c>
      <c r="O184" s="88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8" t="s">
        <v>138</v>
      </c>
      <c r="AT184" s="218" t="s">
        <v>135</v>
      </c>
      <c r="AU184" s="218" t="s">
        <v>22</v>
      </c>
      <c r="AY184" s="14" t="s">
        <v>126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4" t="s">
        <v>22</v>
      </c>
      <c r="BK184" s="219">
        <f>ROUND(I184*H184,2)</f>
        <v>0</v>
      </c>
      <c r="BL184" s="14" t="s">
        <v>132</v>
      </c>
      <c r="BM184" s="218" t="s">
        <v>676</v>
      </c>
    </row>
    <row r="185" s="2" customFormat="1">
      <c r="A185" s="35"/>
      <c r="B185" s="36"/>
      <c r="C185" s="37"/>
      <c r="D185" s="220" t="s">
        <v>134</v>
      </c>
      <c r="E185" s="37"/>
      <c r="F185" s="221" t="s">
        <v>269</v>
      </c>
      <c r="G185" s="37"/>
      <c r="H185" s="37"/>
      <c r="I185" s="222"/>
      <c r="J185" s="37"/>
      <c r="K185" s="37"/>
      <c r="L185" s="41"/>
      <c r="M185" s="223"/>
      <c r="N185" s="22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134</v>
      </c>
      <c r="AU185" s="14" t="s">
        <v>22</v>
      </c>
    </row>
    <row r="186" s="2" customFormat="1" ht="24.15" customHeight="1">
      <c r="A186" s="35"/>
      <c r="B186" s="36"/>
      <c r="C186" s="207" t="s">
        <v>255</v>
      </c>
      <c r="D186" s="207" t="s">
        <v>127</v>
      </c>
      <c r="E186" s="208" t="s">
        <v>272</v>
      </c>
      <c r="F186" s="209" t="s">
        <v>273</v>
      </c>
      <c r="G186" s="210" t="s">
        <v>130</v>
      </c>
      <c r="H186" s="211">
        <v>4</v>
      </c>
      <c r="I186" s="212"/>
      <c r="J186" s="213">
        <f>ROUND(I186*H186,2)</f>
        <v>0</v>
      </c>
      <c r="K186" s="209" t="s">
        <v>131</v>
      </c>
      <c r="L186" s="41"/>
      <c r="M186" s="214" t="s">
        <v>1</v>
      </c>
      <c r="N186" s="215" t="s">
        <v>46</v>
      </c>
      <c r="O186" s="88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8" t="s">
        <v>132</v>
      </c>
      <c r="AT186" s="218" t="s">
        <v>127</v>
      </c>
      <c r="AU186" s="218" t="s">
        <v>22</v>
      </c>
      <c r="AY186" s="14" t="s">
        <v>126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4" t="s">
        <v>22</v>
      </c>
      <c r="BK186" s="219">
        <f>ROUND(I186*H186,2)</f>
        <v>0</v>
      </c>
      <c r="BL186" s="14" t="s">
        <v>132</v>
      </c>
      <c r="BM186" s="218" t="s">
        <v>677</v>
      </c>
    </row>
    <row r="187" s="2" customFormat="1">
      <c r="A187" s="35"/>
      <c r="B187" s="36"/>
      <c r="C187" s="37"/>
      <c r="D187" s="220" t="s">
        <v>134</v>
      </c>
      <c r="E187" s="37"/>
      <c r="F187" s="221" t="s">
        <v>273</v>
      </c>
      <c r="G187" s="37"/>
      <c r="H187" s="37"/>
      <c r="I187" s="222"/>
      <c r="J187" s="37"/>
      <c r="K187" s="37"/>
      <c r="L187" s="41"/>
      <c r="M187" s="223"/>
      <c r="N187" s="22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134</v>
      </c>
      <c r="AU187" s="14" t="s">
        <v>22</v>
      </c>
    </row>
    <row r="188" s="2" customFormat="1" ht="24.15" customHeight="1">
      <c r="A188" s="35"/>
      <c r="B188" s="36"/>
      <c r="C188" s="225" t="s">
        <v>259</v>
      </c>
      <c r="D188" s="225" t="s">
        <v>135</v>
      </c>
      <c r="E188" s="226" t="s">
        <v>276</v>
      </c>
      <c r="F188" s="227" t="s">
        <v>277</v>
      </c>
      <c r="G188" s="228" t="s">
        <v>130</v>
      </c>
      <c r="H188" s="229">
        <v>4</v>
      </c>
      <c r="I188" s="230"/>
      <c r="J188" s="231">
        <f>ROUND(I188*H188,2)</f>
        <v>0</v>
      </c>
      <c r="K188" s="227" t="s">
        <v>131</v>
      </c>
      <c r="L188" s="232"/>
      <c r="M188" s="233" t="s">
        <v>1</v>
      </c>
      <c r="N188" s="234" t="s">
        <v>46</v>
      </c>
      <c r="O188" s="88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8" t="s">
        <v>138</v>
      </c>
      <c r="AT188" s="218" t="s">
        <v>135</v>
      </c>
      <c r="AU188" s="218" t="s">
        <v>22</v>
      </c>
      <c r="AY188" s="14" t="s">
        <v>126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4" t="s">
        <v>22</v>
      </c>
      <c r="BK188" s="219">
        <f>ROUND(I188*H188,2)</f>
        <v>0</v>
      </c>
      <c r="BL188" s="14" t="s">
        <v>132</v>
      </c>
      <c r="BM188" s="218" t="s">
        <v>678</v>
      </c>
    </row>
    <row r="189" s="2" customFormat="1">
      <c r="A189" s="35"/>
      <c r="B189" s="36"/>
      <c r="C189" s="37"/>
      <c r="D189" s="220" t="s">
        <v>134</v>
      </c>
      <c r="E189" s="37"/>
      <c r="F189" s="221" t="s">
        <v>277</v>
      </c>
      <c r="G189" s="37"/>
      <c r="H189" s="37"/>
      <c r="I189" s="222"/>
      <c r="J189" s="37"/>
      <c r="K189" s="37"/>
      <c r="L189" s="41"/>
      <c r="M189" s="223"/>
      <c r="N189" s="224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134</v>
      </c>
      <c r="AU189" s="14" t="s">
        <v>22</v>
      </c>
    </row>
    <row r="190" s="2" customFormat="1" ht="24.15" customHeight="1">
      <c r="A190" s="35"/>
      <c r="B190" s="36"/>
      <c r="C190" s="207" t="s">
        <v>263</v>
      </c>
      <c r="D190" s="207" t="s">
        <v>127</v>
      </c>
      <c r="E190" s="208" t="s">
        <v>280</v>
      </c>
      <c r="F190" s="209" t="s">
        <v>281</v>
      </c>
      <c r="G190" s="210" t="s">
        <v>130</v>
      </c>
      <c r="H190" s="211">
        <v>2</v>
      </c>
      <c r="I190" s="212"/>
      <c r="J190" s="213">
        <f>ROUND(I190*H190,2)</f>
        <v>0</v>
      </c>
      <c r="K190" s="209" t="s">
        <v>131</v>
      </c>
      <c r="L190" s="41"/>
      <c r="M190" s="214" t="s">
        <v>1</v>
      </c>
      <c r="N190" s="215" t="s">
        <v>46</v>
      </c>
      <c r="O190" s="88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8" t="s">
        <v>132</v>
      </c>
      <c r="AT190" s="218" t="s">
        <v>127</v>
      </c>
      <c r="AU190" s="218" t="s">
        <v>22</v>
      </c>
      <c r="AY190" s="14" t="s">
        <v>126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4" t="s">
        <v>22</v>
      </c>
      <c r="BK190" s="219">
        <f>ROUND(I190*H190,2)</f>
        <v>0</v>
      </c>
      <c r="BL190" s="14" t="s">
        <v>132</v>
      </c>
      <c r="BM190" s="218" t="s">
        <v>679</v>
      </c>
    </row>
    <row r="191" s="2" customFormat="1">
      <c r="A191" s="35"/>
      <c r="B191" s="36"/>
      <c r="C191" s="37"/>
      <c r="D191" s="220" t="s">
        <v>134</v>
      </c>
      <c r="E191" s="37"/>
      <c r="F191" s="221" t="s">
        <v>281</v>
      </c>
      <c r="G191" s="37"/>
      <c r="H191" s="37"/>
      <c r="I191" s="222"/>
      <c r="J191" s="37"/>
      <c r="K191" s="37"/>
      <c r="L191" s="41"/>
      <c r="M191" s="223"/>
      <c r="N191" s="22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134</v>
      </c>
      <c r="AU191" s="14" t="s">
        <v>22</v>
      </c>
    </row>
    <row r="192" s="2" customFormat="1" ht="24.15" customHeight="1">
      <c r="A192" s="35"/>
      <c r="B192" s="36"/>
      <c r="C192" s="225" t="s">
        <v>267</v>
      </c>
      <c r="D192" s="225" t="s">
        <v>135</v>
      </c>
      <c r="E192" s="226" t="s">
        <v>284</v>
      </c>
      <c r="F192" s="227" t="s">
        <v>285</v>
      </c>
      <c r="G192" s="228" t="s">
        <v>130</v>
      </c>
      <c r="H192" s="229">
        <v>2</v>
      </c>
      <c r="I192" s="230"/>
      <c r="J192" s="231">
        <f>ROUND(I192*H192,2)</f>
        <v>0</v>
      </c>
      <c r="K192" s="227" t="s">
        <v>131</v>
      </c>
      <c r="L192" s="232"/>
      <c r="M192" s="233" t="s">
        <v>1</v>
      </c>
      <c r="N192" s="234" t="s">
        <v>46</v>
      </c>
      <c r="O192" s="88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8" t="s">
        <v>138</v>
      </c>
      <c r="AT192" s="218" t="s">
        <v>135</v>
      </c>
      <c r="AU192" s="218" t="s">
        <v>22</v>
      </c>
      <c r="AY192" s="14" t="s">
        <v>126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4" t="s">
        <v>22</v>
      </c>
      <c r="BK192" s="219">
        <f>ROUND(I192*H192,2)</f>
        <v>0</v>
      </c>
      <c r="BL192" s="14" t="s">
        <v>132</v>
      </c>
      <c r="BM192" s="218" t="s">
        <v>680</v>
      </c>
    </row>
    <row r="193" s="2" customFormat="1">
      <c r="A193" s="35"/>
      <c r="B193" s="36"/>
      <c r="C193" s="37"/>
      <c r="D193" s="220" t="s">
        <v>134</v>
      </c>
      <c r="E193" s="37"/>
      <c r="F193" s="221" t="s">
        <v>285</v>
      </c>
      <c r="G193" s="37"/>
      <c r="H193" s="37"/>
      <c r="I193" s="222"/>
      <c r="J193" s="37"/>
      <c r="K193" s="37"/>
      <c r="L193" s="41"/>
      <c r="M193" s="223"/>
      <c r="N193" s="22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134</v>
      </c>
      <c r="AU193" s="14" t="s">
        <v>22</v>
      </c>
    </row>
    <row r="194" s="2" customFormat="1" ht="24.15" customHeight="1">
      <c r="A194" s="35"/>
      <c r="B194" s="36"/>
      <c r="C194" s="207" t="s">
        <v>271</v>
      </c>
      <c r="D194" s="207" t="s">
        <v>127</v>
      </c>
      <c r="E194" s="208" t="s">
        <v>288</v>
      </c>
      <c r="F194" s="209" t="s">
        <v>289</v>
      </c>
      <c r="G194" s="210" t="s">
        <v>163</v>
      </c>
      <c r="H194" s="211">
        <v>1216</v>
      </c>
      <c r="I194" s="212"/>
      <c r="J194" s="213">
        <f>ROUND(I194*H194,2)</f>
        <v>0</v>
      </c>
      <c r="K194" s="209" t="s">
        <v>131</v>
      </c>
      <c r="L194" s="41"/>
      <c r="M194" s="214" t="s">
        <v>1</v>
      </c>
      <c r="N194" s="215" t="s">
        <v>46</v>
      </c>
      <c r="O194" s="88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8" t="s">
        <v>132</v>
      </c>
      <c r="AT194" s="218" t="s">
        <v>127</v>
      </c>
      <c r="AU194" s="218" t="s">
        <v>22</v>
      </c>
      <c r="AY194" s="14" t="s">
        <v>126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4" t="s">
        <v>22</v>
      </c>
      <c r="BK194" s="219">
        <f>ROUND(I194*H194,2)</f>
        <v>0</v>
      </c>
      <c r="BL194" s="14" t="s">
        <v>132</v>
      </c>
      <c r="BM194" s="218" t="s">
        <v>681</v>
      </c>
    </row>
    <row r="195" s="2" customFormat="1">
      <c r="A195" s="35"/>
      <c r="B195" s="36"/>
      <c r="C195" s="37"/>
      <c r="D195" s="220" t="s">
        <v>134</v>
      </c>
      <c r="E195" s="37"/>
      <c r="F195" s="221" t="s">
        <v>289</v>
      </c>
      <c r="G195" s="37"/>
      <c r="H195" s="37"/>
      <c r="I195" s="222"/>
      <c r="J195" s="37"/>
      <c r="K195" s="37"/>
      <c r="L195" s="41"/>
      <c r="M195" s="223"/>
      <c r="N195" s="22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134</v>
      </c>
      <c r="AU195" s="14" t="s">
        <v>22</v>
      </c>
    </row>
    <row r="196" s="2" customFormat="1" ht="24.15" customHeight="1">
      <c r="A196" s="35"/>
      <c r="B196" s="36"/>
      <c r="C196" s="225" t="s">
        <v>275</v>
      </c>
      <c r="D196" s="225" t="s">
        <v>135</v>
      </c>
      <c r="E196" s="226" t="s">
        <v>292</v>
      </c>
      <c r="F196" s="227" t="s">
        <v>293</v>
      </c>
      <c r="G196" s="228" t="s">
        <v>163</v>
      </c>
      <c r="H196" s="229">
        <v>224</v>
      </c>
      <c r="I196" s="230"/>
      <c r="J196" s="231">
        <f>ROUND(I196*H196,2)</f>
        <v>0</v>
      </c>
      <c r="K196" s="227" t="s">
        <v>131</v>
      </c>
      <c r="L196" s="232"/>
      <c r="M196" s="233" t="s">
        <v>1</v>
      </c>
      <c r="N196" s="234" t="s">
        <v>46</v>
      </c>
      <c r="O196" s="88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8" t="s">
        <v>138</v>
      </c>
      <c r="AT196" s="218" t="s">
        <v>135</v>
      </c>
      <c r="AU196" s="218" t="s">
        <v>22</v>
      </c>
      <c r="AY196" s="14" t="s">
        <v>126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4" t="s">
        <v>22</v>
      </c>
      <c r="BK196" s="219">
        <f>ROUND(I196*H196,2)</f>
        <v>0</v>
      </c>
      <c r="BL196" s="14" t="s">
        <v>132</v>
      </c>
      <c r="BM196" s="218" t="s">
        <v>682</v>
      </c>
    </row>
    <row r="197" s="2" customFormat="1">
      <c r="A197" s="35"/>
      <c r="B197" s="36"/>
      <c r="C197" s="37"/>
      <c r="D197" s="220" t="s">
        <v>134</v>
      </c>
      <c r="E197" s="37"/>
      <c r="F197" s="221" t="s">
        <v>293</v>
      </c>
      <c r="G197" s="37"/>
      <c r="H197" s="37"/>
      <c r="I197" s="222"/>
      <c r="J197" s="37"/>
      <c r="K197" s="37"/>
      <c r="L197" s="41"/>
      <c r="M197" s="223"/>
      <c r="N197" s="224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134</v>
      </c>
      <c r="AU197" s="14" t="s">
        <v>22</v>
      </c>
    </row>
    <row r="198" s="2" customFormat="1" ht="24.15" customHeight="1">
      <c r="A198" s="35"/>
      <c r="B198" s="36"/>
      <c r="C198" s="225" t="s">
        <v>279</v>
      </c>
      <c r="D198" s="225" t="s">
        <v>135</v>
      </c>
      <c r="E198" s="226" t="s">
        <v>296</v>
      </c>
      <c r="F198" s="227" t="s">
        <v>297</v>
      </c>
      <c r="G198" s="228" t="s">
        <v>163</v>
      </c>
      <c r="H198" s="229">
        <v>968</v>
      </c>
      <c r="I198" s="230"/>
      <c r="J198" s="231">
        <f>ROUND(I198*H198,2)</f>
        <v>0</v>
      </c>
      <c r="K198" s="227" t="s">
        <v>131</v>
      </c>
      <c r="L198" s="232"/>
      <c r="M198" s="233" t="s">
        <v>1</v>
      </c>
      <c r="N198" s="234" t="s">
        <v>46</v>
      </c>
      <c r="O198" s="88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8" t="s">
        <v>138</v>
      </c>
      <c r="AT198" s="218" t="s">
        <v>135</v>
      </c>
      <c r="AU198" s="218" t="s">
        <v>22</v>
      </c>
      <c r="AY198" s="14" t="s">
        <v>126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4" t="s">
        <v>22</v>
      </c>
      <c r="BK198" s="219">
        <f>ROUND(I198*H198,2)</f>
        <v>0</v>
      </c>
      <c r="BL198" s="14" t="s">
        <v>132</v>
      </c>
      <c r="BM198" s="218" t="s">
        <v>683</v>
      </c>
    </row>
    <row r="199" s="2" customFormat="1">
      <c r="A199" s="35"/>
      <c r="B199" s="36"/>
      <c r="C199" s="37"/>
      <c r="D199" s="220" t="s">
        <v>134</v>
      </c>
      <c r="E199" s="37"/>
      <c r="F199" s="221" t="s">
        <v>297</v>
      </c>
      <c r="G199" s="37"/>
      <c r="H199" s="37"/>
      <c r="I199" s="222"/>
      <c r="J199" s="37"/>
      <c r="K199" s="37"/>
      <c r="L199" s="41"/>
      <c r="M199" s="223"/>
      <c r="N199" s="22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134</v>
      </c>
      <c r="AU199" s="14" t="s">
        <v>22</v>
      </c>
    </row>
    <row r="200" s="2" customFormat="1" ht="24.15" customHeight="1">
      <c r="A200" s="35"/>
      <c r="B200" s="36"/>
      <c r="C200" s="207" t="s">
        <v>283</v>
      </c>
      <c r="D200" s="207" t="s">
        <v>127</v>
      </c>
      <c r="E200" s="208" t="s">
        <v>300</v>
      </c>
      <c r="F200" s="209" t="s">
        <v>301</v>
      </c>
      <c r="G200" s="210" t="s">
        <v>163</v>
      </c>
      <c r="H200" s="211">
        <v>968</v>
      </c>
      <c r="I200" s="212"/>
      <c r="J200" s="213">
        <f>ROUND(I200*H200,2)</f>
        <v>0</v>
      </c>
      <c r="K200" s="209" t="s">
        <v>131</v>
      </c>
      <c r="L200" s="41"/>
      <c r="M200" s="214" t="s">
        <v>1</v>
      </c>
      <c r="N200" s="215" t="s">
        <v>46</v>
      </c>
      <c r="O200" s="88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8" t="s">
        <v>132</v>
      </c>
      <c r="AT200" s="218" t="s">
        <v>127</v>
      </c>
      <c r="AU200" s="218" t="s">
        <v>22</v>
      </c>
      <c r="AY200" s="14" t="s">
        <v>126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4" t="s">
        <v>22</v>
      </c>
      <c r="BK200" s="219">
        <f>ROUND(I200*H200,2)</f>
        <v>0</v>
      </c>
      <c r="BL200" s="14" t="s">
        <v>132</v>
      </c>
      <c r="BM200" s="218" t="s">
        <v>684</v>
      </c>
    </row>
    <row r="201" s="2" customFormat="1">
      <c r="A201" s="35"/>
      <c r="B201" s="36"/>
      <c r="C201" s="37"/>
      <c r="D201" s="220" t="s">
        <v>134</v>
      </c>
      <c r="E201" s="37"/>
      <c r="F201" s="221" t="s">
        <v>301</v>
      </c>
      <c r="G201" s="37"/>
      <c r="H201" s="37"/>
      <c r="I201" s="222"/>
      <c r="J201" s="37"/>
      <c r="K201" s="37"/>
      <c r="L201" s="41"/>
      <c r="M201" s="223"/>
      <c r="N201" s="224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134</v>
      </c>
      <c r="AU201" s="14" t="s">
        <v>22</v>
      </c>
    </row>
    <row r="202" s="2" customFormat="1" ht="24.15" customHeight="1">
      <c r="A202" s="35"/>
      <c r="B202" s="36"/>
      <c r="C202" s="225" t="s">
        <v>287</v>
      </c>
      <c r="D202" s="225" t="s">
        <v>135</v>
      </c>
      <c r="E202" s="226" t="s">
        <v>304</v>
      </c>
      <c r="F202" s="227" t="s">
        <v>305</v>
      </c>
      <c r="G202" s="228" t="s">
        <v>163</v>
      </c>
      <c r="H202" s="229">
        <v>968</v>
      </c>
      <c r="I202" s="230"/>
      <c r="J202" s="231">
        <f>ROUND(I202*H202,2)</f>
        <v>0</v>
      </c>
      <c r="K202" s="227" t="s">
        <v>131</v>
      </c>
      <c r="L202" s="232"/>
      <c r="M202" s="233" t="s">
        <v>1</v>
      </c>
      <c r="N202" s="234" t="s">
        <v>46</v>
      </c>
      <c r="O202" s="88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8" t="s">
        <v>138</v>
      </c>
      <c r="AT202" s="218" t="s">
        <v>135</v>
      </c>
      <c r="AU202" s="218" t="s">
        <v>22</v>
      </c>
      <c r="AY202" s="14" t="s">
        <v>126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4" t="s">
        <v>22</v>
      </c>
      <c r="BK202" s="219">
        <f>ROUND(I202*H202,2)</f>
        <v>0</v>
      </c>
      <c r="BL202" s="14" t="s">
        <v>132</v>
      </c>
      <c r="BM202" s="218" t="s">
        <v>685</v>
      </c>
    </row>
    <row r="203" s="2" customFormat="1">
      <c r="A203" s="35"/>
      <c r="B203" s="36"/>
      <c r="C203" s="37"/>
      <c r="D203" s="220" t="s">
        <v>134</v>
      </c>
      <c r="E203" s="37"/>
      <c r="F203" s="221" t="s">
        <v>305</v>
      </c>
      <c r="G203" s="37"/>
      <c r="H203" s="37"/>
      <c r="I203" s="222"/>
      <c r="J203" s="37"/>
      <c r="K203" s="37"/>
      <c r="L203" s="41"/>
      <c r="M203" s="223"/>
      <c r="N203" s="224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134</v>
      </c>
      <c r="AU203" s="14" t="s">
        <v>22</v>
      </c>
    </row>
    <row r="204" s="2" customFormat="1" ht="24.15" customHeight="1">
      <c r="A204" s="35"/>
      <c r="B204" s="36"/>
      <c r="C204" s="207" t="s">
        <v>291</v>
      </c>
      <c r="D204" s="207" t="s">
        <v>127</v>
      </c>
      <c r="E204" s="208" t="s">
        <v>308</v>
      </c>
      <c r="F204" s="209" t="s">
        <v>309</v>
      </c>
      <c r="G204" s="210" t="s">
        <v>163</v>
      </c>
      <c r="H204" s="211">
        <v>968</v>
      </c>
      <c r="I204" s="212"/>
      <c r="J204" s="213">
        <f>ROUND(I204*H204,2)</f>
        <v>0</v>
      </c>
      <c r="K204" s="209" t="s">
        <v>131</v>
      </c>
      <c r="L204" s="41"/>
      <c r="M204" s="214" t="s">
        <v>1</v>
      </c>
      <c r="N204" s="215" t="s">
        <v>46</v>
      </c>
      <c r="O204" s="88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8" t="s">
        <v>132</v>
      </c>
      <c r="AT204" s="218" t="s">
        <v>127</v>
      </c>
      <c r="AU204" s="218" t="s">
        <v>22</v>
      </c>
      <c r="AY204" s="14" t="s">
        <v>126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4" t="s">
        <v>22</v>
      </c>
      <c r="BK204" s="219">
        <f>ROUND(I204*H204,2)</f>
        <v>0</v>
      </c>
      <c r="BL204" s="14" t="s">
        <v>132</v>
      </c>
      <c r="BM204" s="218" t="s">
        <v>686</v>
      </c>
    </row>
    <row r="205" s="2" customFormat="1">
      <c r="A205" s="35"/>
      <c r="B205" s="36"/>
      <c r="C205" s="37"/>
      <c r="D205" s="220" t="s">
        <v>134</v>
      </c>
      <c r="E205" s="37"/>
      <c r="F205" s="221" t="s">
        <v>309</v>
      </c>
      <c r="G205" s="37"/>
      <c r="H205" s="37"/>
      <c r="I205" s="222"/>
      <c r="J205" s="37"/>
      <c r="K205" s="37"/>
      <c r="L205" s="41"/>
      <c r="M205" s="223"/>
      <c r="N205" s="224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134</v>
      </c>
      <c r="AU205" s="14" t="s">
        <v>22</v>
      </c>
    </row>
    <row r="206" s="2" customFormat="1" ht="24.15" customHeight="1">
      <c r="A206" s="35"/>
      <c r="B206" s="36"/>
      <c r="C206" s="207" t="s">
        <v>295</v>
      </c>
      <c r="D206" s="207" t="s">
        <v>127</v>
      </c>
      <c r="E206" s="208" t="s">
        <v>312</v>
      </c>
      <c r="F206" s="209" t="s">
        <v>313</v>
      </c>
      <c r="G206" s="210" t="s">
        <v>130</v>
      </c>
      <c r="H206" s="211">
        <v>3</v>
      </c>
      <c r="I206" s="212"/>
      <c r="J206" s="213">
        <f>ROUND(I206*H206,2)</f>
        <v>0</v>
      </c>
      <c r="K206" s="209" t="s">
        <v>131</v>
      </c>
      <c r="L206" s="41"/>
      <c r="M206" s="214" t="s">
        <v>1</v>
      </c>
      <c r="N206" s="215" t="s">
        <v>46</v>
      </c>
      <c r="O206" s="88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8" t="s">
        <v>132</v>
      </c>
      <c r="AT206" s="218" t="s">
        <v>127</v>
      </c>
      <c r="AU206" s="218" t="s">
        <v>22</v>
      </c>
      <c r="AY206" s="14" t="s">
        <v>126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4" t="s">
        <v>22</v>
      </c>
      <c r="BK206" s="219">
        <f>ROUND(I206*H206,2)</f>
        <v>0</v>
      </c>
      <c r="BL206" s="14" t="s">
        <v>132</v>
      </c>
      <c r="BM206" s="218" t="s">
        <v>687</v>
      </c>
    </row>
    <row r="207" s="2" customFormat="1">
      <c r="A207" s="35"/>
      <c r="B207" s="36"/>
      <c r="C207" s="37"/>
      <c r="D207" s="220" t="s">
        <v>134</v>
      </c>
      <c r="E207" s="37"/>
      <c r="F207" s="221" t="s">
        <v>313</v>
      </c>
      <c r="G207" s="37"/>
      <c r="H207" s="37"/>
      <c r="I207" s="222"/>
      <c r="J207" s="37"/>
      <c r="K207" s="37"/>
      <c r="L207" s="41"/>
      <c r="M207" s="223"/>
      <c r="N207" s="224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134</v>
      </c>
      <c r="AU207" s="14" t="s">
        <v>22</v>
      </c>
    </row>
    <row r="208" s="2" customFormat="1" ht="24.15" customHeight="1">
      <c r="A208" s="35"/>
      <c r="B208" s="36"/>
      <c r="C208" s="207" t="s">
        <v>299</v>
      </c>
      <c r="D208" s="207" t="s">
        <v>127</v>
      </c>
      <c r="E208" s="208" t="s">
        <v>316</v>
      </c>
      <c r="F208" s="209" t="s">
        <v>317</v>
      </c>
      <c r="G208" s="210" t="s">
        <v>130</v>
      </c>
      <c r="H208" s="211">
        <v>3</v>
      </c>
      <c r="I208" s="212"/>
      <c r="J208" s="213">
        <f>ROUND(I208*H208,2)</f>
        <v>0</v>
      </c>
      <c r="K208" s="209" t="s">
        <v>131</v>
      </c>
      <c r="L208" s="41"/>
      <c r="M208" s="214" t="s">
        <v>1</v>
      </c>
      <c r="N208" s="215" t="s">
        <v>46</v>
      </c>
      <c r="O208" s="88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8" t="s">
        <v>132</v>
      </c>
      <c r="AT208" s="218" t="s">
        <v>127</v>
      </c>
      <c r="AU208" s="218" t="s">
        <v>22</v>
      </c>
      <c r="AY208" s="14" t="s">
        <v>126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4" t="s">
        <v>22</v>
      </c>
      <c r="BK208" s="219">
        <f>ROUND(I208*H208,2)</f>
        <v>0</v>
      </c>
      <c r="BL208" s="14" t="s">
        <v>132</v>
      </c>
      <c r="BM208" s="218" t="s">
        <v>688</v>
      </c>
    </row>
    <row r="209" s="2" customFormat="1">
      <c r="A209" s="35"/>
      <c r="B209" s="36"/>
      <c r="C209" s="37"/>
      <c r="D209" s="220" t="s">
        <v>134</v>
      </c>
      <c r="E209" s="37"/>
      <c r="F209" s="221" t="s">
        <v>317</v>
      </c>
      <c r="G209" s="37"/>
      <c r="H209" s="37"/>
      <c r="I209" s="222"/>
      <c r="J209" s="37"/>
      <c r="K209" s="37"/>
      <c r="L209" s="41"/>
      <c r="M209" s="223"/>
      <c r="N209" s="224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134</v>
      </c>
      <c r="AU209" s="14" t="s">
        <v>22</v>
      </c>
    </row>
    <row r="210" s="2" customFormat="1" ht="24.15" customHeight="1">
      <c r="A210" s="35"/>
      <c r="B210" s="36"/>
      <c r="C210" s="207" t="s">
        <v>303</v>
      </c>
      <c r="D210" s="207" t="s">
        <v>127</v>
      </c>
      <c r="E210" s="208" t="s">
        <v>320</v>
      </c>
      <c r="F210" s="209" t="s">
        <v>321</v>
      </c>
      <c r="G210" s="210" t="s">
        <v>130</v>
      </c>
      <c r="H210" s="211">
        <v>3</v>
      </c>
      <c r="I210" s="212"/>
      <c r="J210" s="213">
        <f>ROUND(I210*H210,2)</f>
        <v>0</v>
      </c>
      <c r="K210" s="209" t="s">
        <v>131</v>
      </c>
      <c r="L210" s="41"/>
      <c r="M210" s="214" t="s">
        <v>1</v>
      </c>
      <c r="N210" s="215" t="s">
        <v>46</v>
      </c>
      <c r="O210" s="88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8" t="s">
        <v>132</v>
      </c>
      <c r="AT210" s="218" t="s">
        <v>127</v>
      </c>
      <c r="AU210" s="218" t="s">
        <v>22</v>
      </c>
      <c r="AY210" s="14" t="s">
        <v>126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4" t="s">
        <v>22</v>
      </c>
      <c r="BK210" s="219">
        <f>ROUND(I210*H210,2)</f>
        <v>0</v>
      </c>
      <c r="BL210" s="14" t="s">
        <v>132</v>
      </c>
      <c r="BM210" s="218" t="s">
        <v>689</v>
      </c>
    </row>
    <row r="211" s="2" customFormat="1">
      <c r="A211" s="35"/>
      <c r="B211" s="36"/>
      <c r="C211" s="37"/>
      <c r="D211" s="220" t="s">
        <v>134</v>
      </c>
      <c r="E211" s="37"/>
      <c r="F211" s="221" t="s">
        <v>321</v>
      </c>
      <c r="G211" s="37"/>
      <c r="H211" s="37"/>
      <c r="I211" s="222"/>
      <c r="J211" s="37"/>
      <c r="K211" s="37"/>
      <c r="L211" s="41"/>
      <c r="M211" s="223"/>
      <c r="N211" s="224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134</v>
      </c>
      <c r="AU211" s="14" t="s">
        <v>22</v>
      </c>
    </row>
    <row r="212" s="2" customFormat="1" ht="24.15" customHeight="1">
      <c r="A212" s="35"/>
      <c r="B212" s="36"/>
      <c r="C212" s="207" t="s">
        <v>307</v>
      </c>
      <c r="D212" s="207" t="s">
        <v>127</v>
      </c>
      <c r="E212" s="208" t="s">
        <v>690</v>
      </c>
      <c r="F212" s="209" t="s">
        <v>691</v>
      </c>
      <c r="G212" s="210" t="s">
        <v>130</v>
      </c>
      <c r="H212" s="211">
        <v>1</v>
      </c>
      <c r="I212" s="212"/>
      <c r="J212" s="213">
        <f>ROUND(I212*H212,2)</f>
        <v>0</v>
      </c>
      <c r="K212" s="209" t="s">
        <v>131</v>
      </c>
      <c r="L212" s="41"/>
      <c r="M212" s="214" t="s">
        <v>1</v>
      </c>
      <c r="N212" s="215" t="s">
        <v>46</v>
      </c>
      <c r="O212" s="88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8" t="s">
        <v>132</v>
      </c>
      <c r="AT212" s="218" t="s">
        <v>127</v>
      </c>
      <c r="AU212" s="218" t="s">
        <v>22</v>
      </c>
      <c r="AY212" s="14" t="s">
        <v>126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4" t="s">
        <v>22</v>
      </c>
      <c r="BK212" s="219">
        <f>ROUND(I212*H212,2)</f>
        <v>0</v>
      </c>
      <c r="BL212" s="14" t="s">
        <v>132</v>
      </c>
      <c r="BM212" s="218" t="s">
        <v>692</v>
      </c>
    </row>
    <row r="213" s="2" customFormat="1">
      <c r="A213" s="35"/>
      <c r="B213" s="36"/>
      <c r="C213" s="37"/>
      <c r="D213" s="220" t="s">
        <v>134</v>
      </c>
      <c r="E213" s="37"/>
      <c r="F213" s="221" t="s">
        <v>691</v>
      </c>
      <c r="G213" s="37"/>
      <c r="H213" s="37"/>
      <c r="I213" s="222"/>
      <c r="J213" s="37"/>
      <c r="K213" s="37"/>
      <c r="L213" s="41"/>
      <c r="M213" s="223"/>
      <c r="N213" s="224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134</v>
      </c>
      <c r="AU213" s="14" t="s">
        <v>22</v>
      </c>
    </row>
    <row r="214" s="2" customFormat="1" ht="24.15" customHeight="1">
      <c r="A214" s="35"/>
      <c r="B214" s="36"/>
      <c r="C214" s="225" t="s">
        <v>311</v>
      </c>
      <c r="D214" s="225" t="s">
        <v>135</v>
      </c>
      <c r="E214" s="226" t="s">
        <v>693</v>
      </c>
      <c r="F214" s="227" t="s">
        <v>694</v>
      </c>
      <c r="G214" s="228" t="s">
        <v>130</v>
      </c>
      <c r="H214" s="229">
        <v>1</v>
      </c>
      <c r="I214" s="230"/>
      <c r="J214" s="231">
        <f>ROUND(I214*H214,2)</f>
        <v>0</v>
      </c>
      <c r="K214" s="227" t="s">
        <v>131</v>
      </c>
      <c r="L214" s="232"/>
      <c r="M214" s="233" t="s">
        <v>1</v>
      </c>
      <c r="N214" s="234" t="s">
        <v>46</v>
      </c>
      <c r="O214" s="88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8" t="s">
        <v>138</v>
      </c>
      <c r="AT214" s="218" t="s">
        <v>135</v>
      </c>
      <c r="AU214" s="218" t="s">
        <v>22</v>
      </c>
      <c r="AY214" s="14" t="s">
        <v>126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4" t="s">
        <v>22</v>
      </c>
      <c r="BK214" s="219">
        <f>ROUND(I214*H214,2)</f>
        <v>0</v>
      </c>
      <c r="BL214" s="14" t="s">
        <v>132</v>
      </c>
      <c r="BM214" s="218" t="s">
        <v>695</v>
      </c>
    </row>
    <row r="215" s="2" customFormat="1">
      <c r="A215" s="35"/>
      <c r="B215" s="36"/>
      <c r="C215" s="37"/>
      <c r="D215" s="220" t="s">
        <v>134</v>
      </c>
      <c r="E215" s="37"/>
      <c r="F215" s="221" t="s">
        <v>694</v>
      </c>
      <c r="G215" s="37"/>
      <c r="H215" s="37"/>
      <c r="I215" s="222"/>
      <c r="J215" s="37"/>
      <c r="K215" s="37"/>
      <c r="L215" s="41"/>
      <c r="M215" s="223"/>
      <c r="N215" s="224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134</v>
      </c>
      <c r="AU215" s="14" t="s">
        <v>22</v>
      </c>
    </row>
    <row r="216" s="2" customFormat="1" ht="24.15" customHeight="1">
      <c r="A216" s="35"/>
      <c r="B216" s="36"/>
      <c r="C216" s="207" t="s">
        <v>315</v>
      </c>
      <c r="D216" s="207" t="s">
        <v>127</v>
      </c>
      <c r="E216" s="208" t="s">
        <v>696</v>
      </c>
      <c r="F216" s="209" t="s">
        <v>697</v>
      </c>
      <c r="G216" s="210" t="s">
        <v>130</v>
      </c>
      <c r="H216" s="211">
        <v>2</v>
      </c>
      <c r="I216" s="212"/>
      <c r="J216" s="213">
        <f>ROUND(I216*H216,2)</f>
        <v>0</v>
      </c>
      <c r="K216" s="209" t="s">
        <v>131</v>
      </c>
      <c r="L216" s="41"/>
      <c r="M216" s="214" t="s">
        <v>1</v>
      </c>
      <c r="N216" s="215" t="s">
        <v>46</v>
      </c>
      <c r="O216" s="88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8" t="s">
        <v>132</v>
      </c>
      <c r="AT216" s="218" t="s">
        <v>127</v>
      </c>
      <c r="AU216" s="218" t="s">
        <v>22</v>
      </c>
      <c r="AY216" s="14" t="s">
        <v>126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4" t="s">
        <v>22</v>
      </c>
      <c r="BK216" s="219">
        <f>ROUND(I216*H216,2)</f>
        <v>0</v>
      </c>
      <c r="BL216" s="14" t="s">
        <v>132</v>
      </c>
      <c r="BM216" s="218" t="s">
        <v>698</v>
      </c>
    </row>
    <row r="217" s="2" customFormat="1">
      <c r="A217" s="35"/>
      <c r="B217" s="36"/>
      <c r="C217" s="37"/>
      <c r="D217" s="220" t="s">
        <v>134</v>
      </c>
      <c r="E217" s="37"/>
      <c r="F217" s="221" t="s">
        <v>697</v>
      </c>
      <c r="G217" s="37"/>
      <c r="H217" s="37"/>
      <c r="I217" s="222"/>
      <c r="J217" s="37"/>
      <c r="K217" s="37"/>
      <c r="L217" s="41"/>
      <c r="M217" s="223"/>
      <c r="N217" s="224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134</v>
      </c>
      <c r="AU217" s="14" t="s">
        <v>22</v>
      </c>
    </row>
    <row r="218" s="2" customFormat="1" ht="24.15" customHeight="1">
      <c r="A218" s="35"/>
      <c r="B218" s="36"/>
      <c r="C218" s="225" t="s">
        <v>319</v>
      </c>
      <c r="D218" s="225" t="s">
        <v>135</v>
      </c>
      <c r="E218" s="226" t="s">
        <v>699</v>
      </c>
      <c r="F218" s="227" t="s">
        <v>700</v>
      </c>
      <c r="G218" s="228" t="s">
        <v>130</v>
      </c>
      <c r="H218" s="229">
        <v>2</v>
      </c>
      <c r="I218" s="230"/>
      <c r="J218" s="231">
        <f>ROUND(I218*H218,2)</f>
        <v>0</v>
      </c>
      <c r="K218" s="227" t="s">
        <v>131</v>
      </c>
      <c r="L218" s="232"/>
      <c r="M218" s="233" t="s">
        <v>1</v>
      </c>
      <c r="N218" s="234" t="s">
        <v>46</v>
      </c>
      <c r="O218" s="88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8" t="s">
        <v>138</v>
      </c>
      <c r="AT218" s="218" t="s">
        <v>135</v>
      </c>
      <c r="AU218" s="218" t="s">
        <v>22</v>
      </c>
      <c r="AY218" s="14" t="s">
        <v>126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4" t="s">
        <v>22</v>
      </c>
      <c r="BK218" s="219">
        <f>ROUND(I218*H218,2)</f>
        <v>0</v>
      </c>
      <c r="BL218" s="14" t="s">
        <v>132</v>
      </c>
      <c r="BM218" s="218" t="s">
        <v>701</v>
      </c>
    </row>
    <row r="219" s="2" customFormat="1">
      <c r="A219" s="35"/>
      <c r="B219" s="36"/>
      <c r="C219" s="37"/>
      <c r="D219" s="220" t="s">
        <v>134</v>
      </c>
      <c r="E219" s="37"/>
      <c r="F219" s="221" t="s">
        <v>700</v>
      </c>
      <c r="G219" s="37"/>
      <c r="H219" s="37"/>
      <c r="I219" s="222"/>
      <c r="J219" s="37"/>
      <c r="K219" s="37"/>
      <c r="L219" s="41"/>
      <c r="M219" s="223"/>
      <c r="N219" s="224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134</v>
      </c>
      <c r="AU219" s="14" t="s">
        <v>22</v>
      </c>
    </row>
    <row r="220" s="2" customFormat="1" ht="24.15" customHeight="1">
      <c r="A220" s="35"/>
      <c r="B220" s="36"/>
      <c r="C220" s="207" t="s">
        <v>323</v>
      </c>
      <c r="D220" s="207" t="s">
        <v>127</v>
      </c>
      <c r="E220" s="208" t="s">
        <v>324</v>
      </c>
      <c r="F220" s="209" t="s">
        <v>325</v>
      </c>
      <c r="G220" s="210" t="s">
        <v>130</v>
      </c>
      <c r="H220" s="211">
        <v>4</v>
      </c>
      <c r="I220" s="212"/>
      <c r="J220" s="213">
        <f>ROUND(I220*H220,2)</f>
        <v>0</v>
      </c>
      <c r="K220" s="209" t="s">
        <v>131</v>
      </c>
      <c r="L220" s="41"/>
      <c r="M220" s="214" t="s">
        <v>1</v>
      </c>
      <c r="N220" s="215" t="s">
        <v>46</v>
      </c>
      <c r="O220" s="88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8" t="s">
        <v>132</v>
      </c>
      <c r="AT220" s="218" t="s">
        <v>127</v>
      </c>
      <c r="AU220" s="218" t="s">
        <v>22</v>
      </c>
      <c r="AY220" s="14" t="s">
        <v>126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4" t="s">
        <v>22</v>
      </c>
      <c r="BK220" s="219">
        <f>ROUND(I220*H220,2)</f>
        <v>0</v>
      </c>
      <c r="BL220" s="14" t="s">
        <v>132</v>
      </c>
      <c r="BM220" s="218" t="s">
        <v>702</v>
      </c>
    </row>
    <row r="221" s="2" customFormat="1">
      <c r="A221" s="35"/>
      <c r="B221" s="36"/>
      <c r="C221" s="37"/>
      <c r="D221" s="220" t="s">
        <v>134</v>
      </c>
      <c r="E221" s="37"/>
      <c r="F221" s="221" t="s">
        <v>325</v>
      </c>
      <c r="G221" s="37"/>
      <c r="H221" s="37"/>
      <c r="I221" s="222"/>
      <c r="J221" s="37"/>
      <c r="K221" s="37"/>
      <c r="L221" s="41"/>
      <c r="M221" s="223"/>
      <c r="N221" s="224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134</v>
      </c>
      <c r="AU221" s="14" t="s">
        <v>22</v>
      </c>
    </row>
    <row r="222" s="2" customFormat="1" ht="24.15" customHeight="1">
      <c r="A222" s="35"/>
      <c r="B222" s="36"/>
      <c r="C222" s="225" t="s">
        <v>327</v>
      </c>
      <c r="D222" s="225" t="s">
        <v>135</v>
      </c>
      <c r="E222" s="226" t="s">
        <v>328</v>
      </c>
      <c r="F222" s="227" t="s">
        <v>329</v>
      </c>
      <c r="G222" s="228" t="s">
        <v>130</v>
      </c>
      <c r="H222" s="229">
        <v>4</v>
      </c>
      <c r="I222" s="230"/>
      <c r="J222" s="231">
        <f>ROUND(I222*H222,2)</f>
        <v>0</v>
      </c>
      <c r="K222" s="227" t="s">
        <v>131</v>
      </c>
      <c r="L222" s="232"/>
      <c r="M222" s="233" t="s">
        <v>1</v>
      </c>
      <c r="N222" s="234" t="s">
        <v>46</v>
      </c>
      <c r="O222" s="88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8" t="s">
        <v>138</v>
      </c>
      <c r="AT222" s="218" t="s">
        <v>135</v>
      </c>
      <c r="AU222" s="218" t="s">
        <v>22</v>
      </c>
      <c r="AY222" s="14" t="s">
        <v>126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4" t="s">
        <v>22</v>
      </c>
      <c r="BK222" s="219">
        <f>ROUND(I222*H222,2)</f>
        <v>0</v>
      </c>
      <c r="BL222" s="14" t="s">
        <v>132</v>
      </c>
      <c r="BM222" s="218" t="s">
        <v>703</v>
      </c>
    </row>
    <row r="223" s="2" customFormat="1">
      <c r="A223" s="35"/>
      <c r="B223" s="36"/>
      <c r="C223" s="37"/>
      <c r="D223" s="220" t="s">
        <v>134</v>
      </c>
      <c r="E223" s="37"/>
      <c r="F223" s="221" t="s">
        <v>329</v>
      </c>
      <c r="G223" s="37"/>
      <c r="H223" s="37"/>
      <c r="I223" s="222"/>
      <c r="J223" s="37"/>
      <c r="K223" s="37"/>
      <c r="L223" s="41"/>
      <c r="M223" s="223"/>
      <c r="N223" s="224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134</v>
      </c>
      <c r="AU223" s="14" t="s">
        <v>22</v>
      </c>
    </row>
    <row r="224" s="2" customFormat="1" ht="24.15" customHeight="1">
      <c r="A224" s="35"/>
      <c r="B224" s="36"/>
      <c r="C224" s="207" t="s">
        <v>331</v>
      </c>
      <c r="D224" s="207" t="s">
        <v>127</v>
      </c>
      <c r="E224" s="208" t="s">
        <v>332</v>
      </c>
      <c r="F224" s="209" t="s">
        <v>333</v>
      </c>
      <c r="G224" s="210" t="s">
        <v>130</v>
      </c>
      <c r="H224" s="211">
        <v>11</v>
      </c>
      <c r="I224" s="212"/>
      <c r="J224" s="213">
        <f>ROUND(I224*H224,2)</f>
        <v>0</v>
      </c>
      <c r="K224" s="209" t="s">
        <v>131</v>
      </c>
      <c r="L224" s="41"/>
      <c r="M224" s="214" t="s">
        <v>1</v>
      </c>
      <c r="N224" s="215" t="s">
        <v>46</v>
      </c>
      <c r="O224" s="88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8" t="s">
        <v>132</v>
      </c>
      <c r="AT224" s="218" t="s">
        <v>127</v>
      </c>
      <c r="AU224" s="218" t="s">
        <v>22</v>
      </c>
      <c r="AY224" s="14" t="s">
        <v>126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4" t="s">
        <v>22</v>
      </c>
      <c r="BK224" s="219">
        <f>ROUND(I224*H224,2)</f>
        <v>0</v>
      </c>
      <c r="BL224" s="14" t="s">
        <v>132</v>
      </c>
      <c r="BM224" s="218" t="s">
        <v>704</v>
      </c>
    </row>
    <row r="225" s="2" customFormat="1">
      <c r="A225" s="35"/>
      <c r="B225" s="36"/>
      <c r="C225" s="37"/>
      <c r="D225" s="220" t="s">
        <v>134</v>
      </c>
      <c r="E225" s="37"/>
      <c r="F225" s="221" t="s">
        <v>333</v>
      </c>
      <c r="G225" s="37"/>
      <c r="H225" s="37"/>
      <c r="I225" s="222"/>
      <c r="J225" s="37"/>
      <c r="K225" s="37"/>
      <c r="L225" s="41"/>
      <c r="M225" s="223"/>
      <c r="N225" s="224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134</v>
      </c>
      <c r="AU225" s="14" t="s">
        <v>22</v>
      </c>
    </row>
    <row r="226" s="2" customFormat="1" ht="24.15" customHeight="1">
      <c r="A226" s="35"/>
      <c r="B226" s="36"/>
      <c r="C226" s="225" t="s">
        <v>335</v>
      </c>
      <c r="D226" s="225" t="s">
        <v>135</v>
      </c>
      <c r="E226" s="226" t="s">
        <v>336</v>
      </c>
      <c r="F226" s="227" t="s">
        <v>337</v>
      </c>
      <c r="G226" s="228" t="s">
        <v>130</v>
      </c>
      <c r="H226" s="229">
        <v>11</v>
      </c>
      <c r="I226" s="230"/>
      <c r="J226" s="231">
        <f>ROUND(I226*H226,2)</f>
        <v>0</v>
      </c>
      <c r="K226" s="227" t="s">
        <v>131</v>
      </c>
      <c r="L226" s="232"/>
      <c r="M226" s="233" t="s">
        <v>1</v>
      </c>
      <c r="N226" s="234" t="s">
        <v>46</v>
      </c>
      <c r="O226" s="88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8" t="s">
        <v>138</v>
      </c>
      <c r="AT226" s="218" t="s">
        <v>135</v>
      </c>
      <c r="AU226" s="218" t="s">
        <v>22</v>
      </c>
      <c r="AY226" s="14" t="s">
        <v>126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4" t="s">
        <v>22</v>
      </c>
      <c r="BK226" s="219">
        <f>ROUND(I226*H226,2)</f>
        <v>0</v>
      </c>
      <c r="BL226" s="14" t="s">
        <v>132</v>
      </c>
      <c r="BM226" s="218" t="s">
        <v>705</v>
      </c>
    </row>
    <row r="227" s="2" customFormat="1">
      <c r="A227" s="35"/>
      <c r="B227" s="36"/>
      <c r="C227" s="37"/>
      <c r="D227" s="220" t="s">
        <v>134</v>
      </c>
      <c r="E227" s="37"/>
      <c r="F227" s="221" t="s">
        <v>337</v>
      </c>
      <c r="G227" s="37"/>
      <c r="H227" s="37"/>
      <c r="I227" s="222"/>
      <c r="J227" s="37"/>
      <c r="K227" s="37"/>
      <c r="L227" s="41"/>
      <c r="M227" s="223"/>
      <c r="N227" s="224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134</v>
      </c>
      <c r="AU227" s="14" t="s">
        <v>22</v>
      </c>
    </row>
    <row r="228" s="2" customFormat="1" ht="24.15" customHeight="1">
      <c r="A228" s="35"/>
      <c r="B228" s="36"/>
      <c r="C228" s="207" t="s">
        <v>339</v>
      </c>
      <c r="D228" s="207" t="s">
        <v>127</v>
      </c>
      <c r="E228" s="208" t="s">
        <v>706</v>
      </c>
      <c r="F228" s="209" t="s">
        <v>707</v>
      </c>
      <c r="G228" s="210" t="s">
        <v>130</v>
      </c>
      <c r="H228" s="211">
        <v>1</v>
      </c>
      <c r="I228" s="212"/>
      <c r="J228" s="213">
        <f>ROUND(I228*H228,2)</f>
        <v>0</v>
      </c>
      <c r="K228" s="209" t="s">
        <v>131</v>
      </c>
      <c r="L228" s="41"/>
      <c r="M228" s="214" t="s">
        <v>1</v>
      </c>
      <c r="N228" s="215" t="s">
        <v>46</v>
      </c>
      <c r="O228" s="88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8" t="s">
        <v>132</v>
      </c>
      <c r="AT228" s="218" t="s">
        <v>127</v>
      </c>
      <c r="AU228" s="218" t="s">
        <v>22</v>
      </c>
      <c r="AY228" s="14" t="s">
        <v>126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4" t="s">
        <v>22</v>
      </c>
      <c r="BK228" s="219">
        <f>ROUND(I228*H228,2)</f>
        <v>0</v>
      </c>
      <c r="BL228" s="14" t="s">
        <v>132</v>
      </c>
      <c r="BM228" s="218" t="s">
        <v>708</v>
      </c>
    </row>
    <row r="229" s="2" customFormat="1">
      <c r="A229" s="35"/>
      <c r="B229" s="36"/>
      <c r="C229" s="37"/>
      <c r="D229" s="220" t="s">
        <v>134</v>
      </c>
      <c r="E229" s="37"/>
      <c r="F229" s="221" t="s">
        <v>707</v>
      </c>
      <c r="G229" s="37"/>
      <c r="H229" s="37"/>
      <c r="I229" s="222"/>
      <c r="J229" s="37"/>
      <c r="K229" s="37"/>
      <c r="L229" s="41"/>
      <c r="M229" s="223"/>
      <c r="N229" s="224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134</v>
      </c>
      <c r="AU229" s="14" t="s">
        <v>22</v>
      </c>
    </row>
    <row r="230" s="2" customFormat="1" ht="24.15" customHeight="1">
      <c r="A230" s="35"/>
      <c r="B230" s="36"/>
      <c r="C230" s="225" t="s">
        <v>343</v>
      </c>
      <c r="D230" s="225" t="s">
        <v>135</v>
      </c>
      <c r="E230" s="226" t="s">
        <v>709</v>
      </c>
      <c r="F230" s="227" t="s">
        <v>710</v>
      </c>
      <c r="G230" s="228" t="s">
        <v>130</v>
      </c>
      <c r="H230" s="229">
        <v>1</v>
      </c>
      <c r="I230" s="230"/>
      <c r="J230" s="231">
        <f>ROUND(I230*H230,2)</f>
        <v>0</v>
      </c>
      <c r="K230" s="227" t="s">
        <v>131</v>
      </c>
      <c r="L230" s="232"/>
      <c r="M230" s="233" t="s">
        <v>1</v>
      </c>
      <c r="N230" s="234" t="s">
        <v>46</v>
      </c>
      <c r="O230" s="88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8" t="s">
        <v>138</v>
      </c>
      <c r="AT230" s="218" t="s">
        <v>135</v>
      </c>
      <c r="AU230" s="218" t="s">
        <v>22</v>
      </c>
      <c r="AY230" s="14" t="s">
        <v>126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4" t="s">
        <v>22</v>
      </c>
      <c r="BK230" s="219">
        <f>ROUND(I230*H230,2)</f>
        <v>0</v>
      </c>
      <c r="BL230" s="14" t="s">
        <v>132</v>
      </c>
      <c r="BM230" s="218" t="s">
        <v>711</v>
      </c>
    </row>
    <row r="231" s="2" customFormat="1">
      <c r="A231" s="35"/>
      <c r="B231" s="36"/>
      <c r="C231" s="37"/>
      <c r="D231" s="220" t="s">
        <v>134</v>
      </c>
      <c r="E231" s="37"/>
      <c r="F231" s="221" t="s">
        <v>710</v>
      </c>
      <c r="G231" s="37"/>
      <c r="H231" s="37"/>
      <c r="I231" s="222"/>
      <c r="J231" s="37"/>
      <c r="K231" s="37"/>
      <c r="L231" s="41"/>
      <c r="M231" s="223"/>
      <c r="N231" s="224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134</v>
      </c>
      <c r="AU231" s="14" t="s">
        <v>22</v>
      </c>
    </row>
    <row r="232" s="2" customFormat="1" ht="24.15" customHeight="1">
      <c r="A232" s="35"/>
      <c r="B232" s="36"/>
      <c r="C232" s="207" t="s">
        <v>347</v>
      </c>
      <c r="D232" s="207" t="s">
        <v>127</v>
      </c>
      <c r="E232" s="208" t="s">
        <v>340</v>
      </c>
      <c r="F232" s="209" t="s">
        <v>341</v>
      </c>
      <c r="G232" s="210" t="s">
        <v>130</v>
      </c>
      <c r="H232" s="211">
        <v>5</v>
      </c>
      <c r="I232" s="212"/>
      <c r="J232" s="213">
        <f>ROUND(I232*H232,2)</f>
        <v>0</v>
      </c>
      <c r="K232" s="209" t="s">
        <v>131</v>
      </c>
      <c r="L232" s="41"/>
      <c r="M232" s="214" t="s">
        <v>1</v>
      </c>
      <c r="N232" s="215" t="s">
        <v>46</v>
      </c>
      <c r="O232" s="88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8" t="s">
        <v>132</v>
      </c>
      <c r="AT232" s="218" t="s">
        <v>127</v>
      </c>
      <c r="AU232" s="218" t="s">
        <v>22</v>
      </c>
      <c r="AY232" s="14" t="s">
        <v>126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4" t="s">
        <v>22</v>
      </c>
      <c r="BK232" s="219">
        <f>ROUND(I232*H232,2)</f>
        <v>0</v>
      </c>
      <c r="BL232" s="14" t="s">
        <v>132</v>
      </c>
      <c r="BM232" s="218" t="s">
        <v>712</v>
      </c>
    </row>
    <row r="233" s="2" customFormat="1">
      <c r="A233" s="35"/>
      <c r="B233" s="36"/>
      <c r="C233" s="37"/>
      <c r="D233" s="220" t="s">
        <v>134</v>
      </c>
      <c r="E233" s="37"/>
      <c r="F233" s="221" t="s">
        <v>341</v>
      </c>
      <c r="G233" s="37"/>
      <c r="H233" s="37"/>
      <c r="I233" s="222"/>
      <c r="J233" s="37"/>
      <c r="K233" s="37"/>
      <c r="L233" s="41"/>
      <c r="M233" s="223"/>
      <c r="N233" s="224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134</v>
      </c>
      <c r="AU233" s="14" t="s">
        <v>22</v>
      </c>
    </row>
    <row r="234" s="2" customFormat="1" ht="24.15" customHeight="1">
      <c r="A234" s="35"/>
      <c r="B234" s="36"/>
      <c r="C234" s="225" t="s">
        <v>351</v>
      </c>
      <c r="D234" s="225" t="s">
        <v>135</v>
      </c>
      <c r="E234" s="226" t="s">
        <v>344</v>
      </c>
      <c r="F234" s="227" t="s">
        <v>345</v>
      </c>
      <c r="G234" s="228" t="s">
        <v>130</v>
      </c>
      <c r="H234" s="229">
        <v>5</v>
      </c>
      <c r="I234" s="230"/>
      <c r="J234" s="231">
        <f>ROUND(I234*H234,2)</f>
        <v>0</v>
      </c>
      <c r="K234" s="227" t="s">
        <v>131</v>
      </c>
      <c r="L234" s="232"/>
      <c r="M234" s="233" t="s">
        <v>1</v>
      </c>
      <c r="N234" s="234" t="s">
        <v>46</v>
      </c>
      <c r="O234" s="88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8" t="s">
        <v>138</v>
      </c>
      <c r="AT234" s="218" t="s">
        <v>135</v>
      </c>
      <c r="AU234" s="218" t="s">
        <v>22</v>
      </c>
      <c r="AY234" s="14" t="s">
        <v>126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4" t="s">
        <v>22</v>
      </c>
      <c r="BK234" s="219">
        <f>ROUND(I234*H234,2)</f>
        <v>0</v>
      </c>
      <c r="BL234" s="14" t="s">
        <v>132</v>
      </c>
      <c r="BM234" s="218" t="s">
        <v>713</v>
      </c>
    </row>
    <row r="235" s="2" customFormat="1">
      <c r="A235" s="35"/>
      <c r="B235" s="36"/>
      <c r="C235" s="37"/>
      <c r="D235" s="220" t="s">
        <v>134</v>
      </c>
      <c r="E235" s="37"/>
      <c r="F235" s="221" t="s">
        <v>345</v>
      </c>
      <c r="G235" s="37"/>
      <c r="H235" s="37"/>
      <c r="I235" s="222"/>
      <c r="J235" s="37"/>
      <c r="K235" s="37"/>
      <c r="L235" s="41"/>
      <c r="M235" s="223"/>
      <c r="N235" s="224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134</v>
      </c>
      <c r="AU235" s="14" t="s">
        <v>22</v>
      </c>
    </row>
    <row r="236" s="2" customFormat="1" ht="24.15" customHeight="1">
      <c r="A236" s="35"/>
      <c r="B236" s="36"/>
      <c r="C236" s="207" t="s">
        <v>355</v>
      </c>
      <c r="D236" s="207" t="s">
        <v>127</v>
      </c>
      <c r="E236" s="208" t="s">
        <v>348</v>
      </c>
      <c r="F236" s="209" t="s">
        <v>349</v>
      </c>
      <c r="G236" s="210" t="s">
        <v>130</v>
      </c>
      <c r="H236" s="211">
        <v>11</v>
      </c>
      <c r="I236" s="212"/>
      <c r="J236" s="213">
        <f>ROUND(I236*H236,2)</f>
        <v>0</v>
      </c>
      <c r="K236" s="209" t="s">
        <v>131</v>
      </c>
      <c r="L236" s="41"/>
      <c r="M236" s="214" t="s">
        <v>1</v>
      </c>
      <c r="N236" s="215" t="s">
        <v>46</v>
      </c>
      <c r="O236" s="88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8" t="s">
        <v>132</v>
      </c>
      <c r="AT236" s="218" t="s">
        <v>127</v>
      </c>
      <c r="AU236" s="218" t="s">
        <v>22</v>
      </c>
      <c r="AY236" s="14" t="s">
        <v>126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4" t="s">
        <v>22</v>
      </c>
      <c r="BK236" s="219">
        <f>ROUND(I236*H236,2)</f>
        <v>0</v>
      </c>
      <c r="BL236" s="14" t="s">
        <v>132</v>
      </c>
      <c r="BM236" s="218" t="s">
        <v>714</v>
      </c>
    </row>
    <row r="237" s="2" customFormat="1">
      <c r="A237" s="35"/>
      <c r="B237" s="36"/>
      <c r="C237" s="37"/>
      <c r="D237" s="220" t="s">
        <v>134</v>
      </c>
      <c r="E237" s="37"/>
      <c r="F237" s="221" t="s">
        <v>349</v>
      </c>
      <c r="G237" s="37"/>
      <c r="H237" s="37"/>
      <c r="I237" s="222"/>
      <c r="J237" s="37"/>
      <c r="K237" s="37"/>
      <c r="L237" s="41"/>
      <c r="M237" s="223"/>
      <c r="N237" s="224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134</v>
      </c>
      <c r="AU237" s="14" t="s">
        <v>22</v>
      </c>
    </row>
    <row r="238" s="2" customFormat="1" ht="24.15" customHeight="1">
      <c r="A238" s="35"/>
      <c r="B238" s="36"/>
      <c r="C238" s="225" t="s">
        <v>359</v>
      </c>
      <c r="D238" s="225" t="s">
        <v>135</v>
      </c>
      <c r="E238" s="226" t="s">
        <v>352</v>
      </c>
      <c r="F238" s="227" t="s">
        <v>353</v>
      </c>
      <c r="G238" s="228" t="s">
        <v>130</v>
      </c>
      <c r="H238" s="229">
        <v>11</v>
      </c>
      <c r="I238" s="230"/>
      <c r="J238" s="231">
        <f>ROUND(I238*H238,2)</f>
        <v>0</v>
      </c>
      <c r="K238" s="227" t="s">
        <v>131</v>
      </c>
      <c r="L238" s="232"/>
      <c r="M238" s="233" t="s">
        <v>1</v>
      </c>
      <c r="N238" s="234" t="s">
        <v>46</v>
      </c>
      <c r="O238" s="88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8" t="s">
        <v>138</v>
      </c>
      <c r="AT238" s="218" t="s">
        <v>135</v>
      </c>
      <c r="AU238" s="218" t="s">
        <v>22</v>
      </c>
      <c r="AY238" s="14" t="s">
        <v>126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4" t="s">
        <v>22</v>
      </c>
      <c r="BK238" s="219">
        <f>ROUND(I238*H238,2)</f>
        <v>0</v>
      </c>
      <c r="BL238" s="14" t="s">
        <v>132</v>
      </c>
      <c r="BM238" s="218" t="s">
        <v>715</v>
      </c>
    </row>
    <row r="239" s="2" customFormat="1">
      <c r="A239" s="35"/>
      <c r="B239" s="36"/>
      <c r="C239" s="37"/>
      <c r="D239" s="220" t="s">
        <v>134</v>
      </c>
      <c r="E239" s="37"/>
      <c r="F239" s="221" t="s">
        <v>353</v>
      </c>
      <c r="G239" s="37"/>
      <c r="H239" s="37"/>
      <c r="I239" s="222"/>
      <c r="J239" s="37"/>
      <c r="K239" s="37"/>
      <c r="L239" s="41"/>
      <c r="M239" s="223"/>
      <c r="N239" s="224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134</v>
      </c>
      <c r="AU239" s="14" t="s">
        <v>22</v>
      </c>
    </row>
    <row r="240" s="2" customFormat="1" ht="24.15" customHeight="1">
      <c r="A240" s="35"/>
      <c r="B240" s="36"/>
      <c r="C240" s="207" t="s">
        <v>363</v>
      </c>
      <c r="D240" s="207" t="s">
        <v>127</v>
      </c>
      <c r="E240" s="208" t="s">
        <v>585</v>
      </c>
      <c r="F240" s="209" t="s">
        <v>586</v>
      </c>
      <c r="G240" s="210" t="s">
        <v>130</v>
      </c>
      <c r="H240" s="211">
        <v>2</v>
      </c>
      <c r="I240" s="212"/>
      <c r="J240" s="213">
        <f>ROUND(I240*H240,2)</f>
        <v>0</v>
      </c>
      <c r="K240" s="209" t="s">
        <v>131</v>
      </c>
      <c r="L240" s="41"/>
      <c r="M240" s="214" t="s">
        <v>1</v>
      </c>
      <c r="N240" s="215" t="s">
        <v>46</v>
      </c>
      <c r="O240" s="88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8" t="s">
        <v>132</v>
      </c>
      <c r="AT240" s="218" t="s">
        <v>127</v>
      </c>
      <c r="AU240" s="218" t="s">
        <v>22</v>
      </c>
      <c r="AY240" s="14" t="s">
        <v>126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4" t="s">
        <v>22</v>
      </c>
      <c r="BK240" s="219">
        <f>ROUND(I240*H240,2)</f>
        <v>0</v>
      </c>
      <c r="BL240" s="14" t="s">
        <v>132</v>
      </c>
      <c r="BM240" s="218" t="s">
        <v>716</v>
      </c>
    </row>
    <row r="241" s="2" customFormat="1">
      <c r="A241" s="35"/>
      <c r="B241" s="36"/>
      <c r="C241" s="37"/>
      <c r="D241" s="220" t="s">
        <v>134</v>
      </c>
      <c r="E241" s="37"/>
      <c r="F241" s="221" t="s">
        <v>586</v>
      </c>
      <c r="G241" s="37"/>
      <c r="H241" s="37"/>
      <c r="I241" s="222"/>
      <c r="J241" s="37"/>
      <c r="K241" s="37"/>
      <c r="L241" s="41"/>
      <c r="M241" s="223"/>
      <c r="N241" s="224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134</v>
      </c>
      <c r="AU241" s="14" t="s">
        <v>22</v>
      </c>
    </row>
    <row r="242" s="2" customFormat="1" ht="24.15" customHeight="1">
      <c r="A242" s="35"/>
      <c r="B242" s="36"/>
      <c r="C242" s="225" t="s">
        <v>367</v>
      </c>
      <c r="D242" s="225" t="s">
        <v>135</v>
      </c>
      <c r="E242" s="226" t="s">
        <v>588</v>
      </c>
      <c r="F242" s="227" t="s">
        <v>589</v>
      </c>
      <c r="G242" s="228" t="s">
        <v>130</v>
      </c>
      <c r="H242" s="229">
        <v>2</v>
      </c>
      <c r="I242" s="230"/>
      <c r="J242" s="231">
        <f>ROUND(I242*H242,2)</f>
        <v>0</v>
      </c>
      <c r="K242" s="227" t="s">
        <v>131</v>
      </c>
      <c r="L242" s="232"/>
      <c r="M242" s="233" t="s">
        <v>1</v>
      </c>
      <c r="N242" s="234" t="s">
        <v>46</v>
      </c>
      <c r="O242" s="88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8" t="s">
        <v>138</v>
      </c>
      <c r="AT242" s="218" t="s">
        <v>135</v>
      </c>
      <c r="AU242" s="218" t="s">
        <v>22</v>
      </c>
      <c r="AY242" s="14" t="s">
        <v>126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4" t="s">
        <v>22</v>
      </c>
      <c r="BK242" s="219">
        <f>ROUND(I242*H242,2)</f>
        <v>0</v>
      </c>
      <c r="BL242" s="14" t="s">
        <v>132</v>
      </c>
      <c r="BM242" s="218" t="s">
        <v>717</v>
      </c>
    </row>
    <row r="243" s="2" customFormat="1">
      <c r="A243" s="35"/>
      <c r="B243" s="36"/>
      <c r="C243" s="37"/>
      <c r="D243" s="220" t="s">
        <v>134</v>
      </c>
      <c r="E243" s="37"/>
      <c r="F243" s="221" t="s">
        <v>589</v>
      </c>
      <c r="G243" s="37"/>
      <c r="H243" s="37"/>
      <c r="I243" s="222"/>
      <c r="J243" s="37"/>
      <c r="K243" s="37"/>
      <c r="L243" s="41"/>
      <c r="M243" s="223"/>
      <c r="N243" s="224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134</v>
      </c>
      <c r="AU243" s="14" t="s">
        <v>22</v>
      </c>
    </row>
    <row r="244" s="2" customFormat="1" ht="24.15" customHeight="1">
      <c r="A244" s="35"/>
      <c r="B244" s="36"/>
      <c r="C244" s="207" t="s">
        <v>371</v>
      </c>
      <c r="D244" s="207" t="s">
        <v>127</v>
      </c>
      <c r="E244" s="208" t="s">
        <v>356</v>
      </c>
      <c r="F244" s="209" t="s">
        <v>357</v>
      </c>
      <c r="G244" s="210" t="s">
        <v>130</v>
      </c>
      <c r="H244" s="211">
        <v>6</v>
      </c>
      <c r="I244" s="212"/>
      <c r="J244" s="213">
        <f>ROUND(I244*H244,2)</f>
        <v>0</v>
      </c>
      <c r="K244" s="209" t="s">
        <v>131</v>
      </c>
      <c r="L244" s="41"/>
      <c r="M244" s="214" t="s">
        <v>1</v>
      </c>
      <c r="N244" s="215" t="s">
        <v>46</v>
      </c>
      <c r="O244" s="88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8" t="s">
        <v>132</v>
      </c>
      <c r="AT244" s="218" t="s">
        <v>127</v>
      </c>
      <c r="AU244" s="218" t="s">
        <v>22</v>
      </c>
      <c r="AY244" s="14" t="s">
        <v>126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4" t="s">
        <v>22</v>
      </c>
      <c r="BK244" s="219">
        <f>ROUND(I244*H244,2)</f>
        <v>0</v>
      </c>
      <c r="BL244" s="14" t="s">
        <v>132</v>
      </c>
      <c r="BM244" s="218" t="s">
        <v>718</v>
      </c>
    </row>
    <row r="245" s="2" customFormat="1">
      <c r="A245" s="35"/>
      <c r="B245" s="36"/>
      <c r="C245" s="37"/>
      <c r="D245" s="220" t="s">
        <v>134</v>
      </c>
      <c r="E245" s="37"/>
      <c r="F245" s="221" t="s">
        <v>357</v>
      </c>
      <c r="G245" s="37"/>
      <c r="H245" s="37"/>
      <c r="I245" s="222"/>
      <c r="J245" s="37"/>
      <c r="K245" s="37"/>
      <c r="L245" s="41"/>
      <c r="M245" s="223"/>
      <c r="N245" s="224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134</v>
      </c>
      <c r="AU245" s="14" t="s">
        <v>22</v>
      </c>
    </row>
    <row r="246" s="2" customFormat="1" ht="24.15" customHeight="1">
      <c r="A246" s="35"/>
      <c r="B246" s="36"/>
      <c r="C246" s="225" t="s">
        <v>375</v>
      </c>
      <c r="D246" s="225" t="s">
        <v>135</v>
      </c>
      <c r="E246" s="226" t="s">
        <v>360</v>
      </c>
      <c r="F246" s="227" t="s">
        <v>361</v>
      </c>
      <c r="G246" s="228" t="s">
        <v>130</v>
      </c>
      <c r="H246" s="229">
        <v>6</v>
      </c>
      <c r="I246" s="230"/>
      <c r="J246" s="231">
        <f>ROUND(I246*H246,2)</f>
        <v>0</v>
      </c>
      <c r="K246" s="227" t="s">
        <v>131</v>
      </c>
      <c r="L246" s="232"/>
      <c r="M246" s="233" t="s">
        <v>1</v>
      </c>
      <c r="N246" s="234" t="s">
        <v>46</v>
      </c>
      <c r="O246" s="88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8" t="s">
        <v>138</v>
      </c>
      <c r="AT246" s="218" t="s">
        <v>135</v>
      </c>
      <c r="AU246" s="218" t="s">
        <v>22</v>
      </c>
      <c r="AY246" s="14" t="s">
        <v>126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4" t="s">
        <v>22</v>
      </c>
      <c r="BK246" s="219">
        <f>ROUND(I246*H246,2)</f>
        <v>0</v>
      </c>
      <c r="BL246" s="14" t="s">
        <v>132</v>
      </c>
      <c r="BM246" s="218" t="s">
        <v>719</v>
      </c>
    </row>
    <row r="247" s="2" customFormat="1">
      <c r="A247" s="35"/>
      <c r="B247" s="36"/>
      <c r="C247" s="37"/>
      <c r="D247" s="220" t="s">
        <v>134</v>
      </c>
      <c r="E247" s="37"/>
      <c r="F247" s="221" t="s">
        <v>361</v>
      </c>
      <c r="G247" s="37"/>
      <c r="H247" s="37"/>
      <c r="I247" s="222"/>
      <c r="J247" s="37"/>
      <c r="K247" s="37"/>
      <c r="L247" s="41"/>
      <c r="M247" s="223"/>
      <c r="N247" s="224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134</v>
      </c>
      <c r="AU247" s="14" t="s">
        <v>22</v>
      </c>
    </row>
    <row r="248" s="2" customFormat="1" ht="24.15" customHeight="1">
      <c r="A248" s="35"/>
      <c r="B248" s="36"/>
      <c r="C248" s="207" t="s">
        <v>379</v>
      </c>
      <c r="D248" s="207" t="s">
        <v>127</v>
      </c>
      <c r="E248" s="208" t="s">
        <v>720</v>
      </c>
      <c r="F248" s="209" t="s">
        <v>721</v>
      </c>
      <c r="G248" s="210" t="s">
        <v>163</v>
      </c>
      <c r="H248" s="211">
        <v>90</v>
      </c>
      <c r="I248" s="212"/>
      <c r="J248" s="213">
        <f>ROUND(I248*H248,2)</f>
        <v>0</v>
      </c>
      <c r="K248" s="209" t="s">
        <v>131</v>
      </c>
      <c r="L248" s="41"/>
      <c r="M248" s="214" t="s">
        <v>1</v>
      </c>
      <c r="N248" s="215" t="s">
        <v>46</v>
      </c>
      <c r="O248" s="88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8" t="s">
        <v>132</v>
      </c>
      <c r="AT248" s="218" t="s">
        <v>127</v>
      </c>
      <c r="AU248" s="218" t="s">
        <v>22</v>
      </c>
      <c r="AY248" s="14" t="s">
        <v>126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4" t="s">
        <v>22</v>
      </c>
      <c r="BK248" s="219">
        <f>ROUND(I248*H248,2)</f>
        <v>0</v>
      </c>
      <c r="BL248" s="14" t="s">
        <v>132</v>
      </c>
      <c r="BM248" s="218" t="s">
        <v>722</v>
      </c>
    </row>
    <row r="249" s="2" customFormat="1">
      <c r="A249" s="35"/>
      <c r="B249" s="36"/>
      <c r="C249" s="37"/>
      <c r="D249" s="220" t="s">
        <v>134</v>
      </c>
      <c r="E249" s="37"/>
      <c r="F249" s="221" t="s">
        <v>721</v>
      </c>
      <c r="G249" s="37"/>
      <c r="H249" s="37"/>
      <c r="I249" s="222"/>
      <c r="J249" s="37"/>
      <c r="K249" s="37"/>
      <c r="L249" s="41"/>
      <c r="M249" s="223"/>
      <c r="N249" s="224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134</v>
      </c>
      <c r="AU249" s="14" t="s">
        <v>22</v>
      </c>
    </row>
    <row r="250" s="2" customFormat="1" ht="24.15" customHeight="1">
      <c r="A250" s="35"/>
      <c r="B250" s="36"/>
      <c r="C250" s="225" t="s">
        <v>383</v>
      </c>
      <c r="D250" s="225" t="s">
        <v>135</v>
      </c>
      <c r="E250" s="226" t="s">
        <v>296</v>
      </c>
      <c r="F250" s="227" t="s">
        <v>297</v>
      </c>
      <c r="G250" s="228" t="s">
        <v>163</v>
      </c>
      <c r="H250" s="229">
        <v>90</v>
      </c>
      <c r="I250" s="230"/>
      <c r="J250" s="231">
        <f>ROUND(I250*H250,2)</f>
        <v>0</v>
      </c>
      <c r="K250" s="227" t="s">
        <v>131</v>
      </c>
      <c r="L250" s="232"/>
      <c r="M250" s="233" t="s">
        <v>1</v>
      </c>
      <c r="N250" s="234" t="s">
        <v>46</v>
      </c>
      <c r="O250" s="88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8" t="s">
        <v>138</v>
      </c>
      <c r="AT250" s="218" t="s">
        <v>135</v>
      </c>
      <c r="AU250" s="218" t="s">
        <v>22</v>
      </c>
      <c r="AY250" s="14" t="s">
        <v>126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4" t="s">
        <v>22</v>
      </c>
      <c r="BK250" s="219">
        <f>ROUND(I250*H250,2)</f>
        <v>0</v>
      </c>
      <c r="BL250" s="14" t="s">
        <v>132</v>
      </c>
      <c r="BM250" s="218" t="s">
        <v>723</v>
      </c>
    </row>
    <row r="251" s="2" customFormat="1">
      <c r="A251" s="35"/>
      <c r="B251" s="36"/>
      <c r="C251" s="37"/>
      <c r="D251" s="220" t="s">
        <v>134</v>
      </c>
      <c r="E251" s="37"/>
      <c r="F251" s="221" t="s">
        <v>297</v>
      </c>
      <c r="G251" s="37"/>
      <c r="H251" s="37"/>
      <c r="I251" s="222"/>
      <c r="J251" s="37"/>
      <c r="K251" s="37"/>
      <c r="L251" s="41"/>
      <c r="M251" s="223"/>
      <c r="N251" s="224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134</v>
      </c>
      <c r="AU251" s="14" t="s">
        <v>22</v>
      </c>
    </row>
    <row r="252" s="2" customFormat="1" ht="24.15" customHeight="1">
      <c r="A252" s="35"/>
      <c r="B252" s="36"/>
      <c r="C252" s="207" t="s">
        <v>132</v>
      </c>
      <c r="D252" s="207" t="s">
        <v>127</v>
      </c>
      <c r="E252" s="208" t="s">
        <v>364</v>
      </c>
      <c r="F252" s="209" t="s">
        <v>365</v>
      </c>
      <c r="G252" s="210" t="s">
        <v>130</v>
      </c>
      <c r="H252" s="211">
        <v>28</v>
      </c>
      <c r="I252" s="212"/>
      <c r="J252" s="213">
        <f>ROUND(I252*H252,2)</f>
        <v>0</v>
      </c>
      <c r="K252" s="209" t="s">
        <v>131</v>
      </c>
      <c r="L252" s="41"/>
      <c r="M252" s="214" t="s">
        <v>1</v>
      </c>
      <c r="N252" s="215" t="s">
        <v>46</v>
      </c>
      <c r="O252" s="88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8" t="s">
        <v>132</v>
      </c>
      <c r="AT252" s="218" t="s">
        <v>127</v>
      </c>
      <c r="AU252" s="218" t="s">
        <v>22</v>
      </c>
      <c r="AY252" s="14" t="s">
        <v>126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4" t="s">
        <v>22</v>
      </c>
      <c r="BK252" s="219">
        <f>ROUND(I252*H252,2)</f>
        <v>0</v>
      </c>
      <c r="BL252" s="14" t="s">
        <v>132</v>
      </c>
      <c r="BM252" s="218" t="s">
        <v>724</v>
      </c>
    </row>
    <row r="253" s="2" customFormat="1">
      <c r="A253" s="35"/>
      <c r="B253" s="36"/>
      <c r="C253" s="37"/>
      <c r="D253" s="220" t="s">
        <v>134</v>
      </c>
      <c r="E253" s="37"/>
      <c r="F253" s="221" t="s">
        <v>365</v>
      </c>
      <c r="G253" s="37"/>
      <c r="H253" s="37"/>
      <c r="I253" s="222"/>
      <c r="J253" s="37"/>
      <c r="K253" s="37"/>
      <c r="L253" s="41"/>
      <c r="M253" s="223"/>
      <c r="N253" s="224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134</v>
      </c>
      <c r="AU253" s="14" t="s">
        <v>22</v>
      </c>
    </row>
    <row r="254" s="2" customFormat="1" ht="24.15" customHeight="1">
      <c r="A254" s="35"/>
      <c r="B254" s="36"/>
      <c r="C254" s="225" t="s">
        <v>390</v>
      </c>
      <c r="D254" s="225" t="s">
        <v>135</v>
      </c>
      <c r="E254" s="226" t="s">
        <v>368</v>
      </c>
      <c r="F254" s="227" t="s">
        <v>369</v>
      </c>
      <c r="G254" s="228" t="s">
        <v>130</v>
      </c>
      <c r="H254" s="229">
        <v>28</v>
      </c>
      <c r="I254" s="230"/>
      <c r="J254" s="231">
        <f>ROUND(I254*H254,2)</f>
        <v>0</v>
      </c>
      <c r="K254" s="227" t="s">
        <v>131</v>
      </c>
      <c r="L254" s="232"/>
      <c r="M254" s="233" t="s">
        <v>1</v>
      </c>
      <c r="N254" s="234" t="s">
        <v>46</v>
      </c>
      <c r="O254" s="88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8" t="s">
        <v>138</v>
      </c>
      <c r="AT254" s="218" t="s">
        <v>135</v>
      </c>
      <c r="AU254" s="218" t="s">
        <v>22</v>
      </c>
      <c r="AY254" s="14" t="s">
        <v>126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4" t="s">
        <v>22</v>
      </c>
      <c r="BK254" s="219">
        <f>ROUND(I254*H254,2)</f>
        <v>0</v>
      </c>
      <c r="BL254" s="14" t="s">
        <v>132</v>
      </c>
      <c r="BM254" s="218" t="s">
        <v>725</v>
      </c>
    </row>
    <row r="255" s="2" customFormat="1">
      <c r="A255" s="35"/>
      <c r="B255" s="36"/>
      <c r="C255" s="37"/>
      <c r="D255" s="220" t="s">
        <v>134</v>
      </c>
      <c r="E255" s="37"/>
      <c r="F255" s="221" t="s">
        <v>369</v>
      </c>
      <c r="G255" s="37"/>
      <c r="H255" s="37"/>
      <c r="I255" s="222"/>
      <c r="J255" s="37"/>
      <c r="K255" s="37"/>
      <c r="L255" s="41"/>
      <c r="M255" s="223"/>
      <c r="N255" s="224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134</v>
      </c>
      <c r="AU255" s="14" t="s">
        <v>22</v>
      </c>
    </row>
    <row r="256" s="2" customFormat="1" ht="24.15" customHeight="1">
      <c r="A256" s="35"/>
      <c r="B256" s="36"/>
      <c r="C256" s="207" t="s">
        <v>394</v>
      </c>
      <c r="D256" s="207" t="s">
        <v>127</v>
      </c>
      <c r="E256" s="208" t="s">
        <v>595</v>
      </c>
      <c r="F256" s="209" t="s">
        <v>596</v>
      </c>
      <c r="G256" s="210" t="s">
        <v>130</v>
      </c>
      <c r="H256" s="211">
        <v>4</v>
      </c>
      <c r="I256" s="212"/>
      <c r="J256" s="213">
        <f>ROUND(I256*H256,2)</f>
        <v>0</v>
      </c>
      <c r="K256" s="209" t="s">
        <v>131</v>
      </c>
      <c r="L256" s="41"/>
      <c r="M256" s="214" t="s">
        <v>1</v>
      </c>
      <c r="N256" s="215" t="s">
        <v>46</v>
      </c>
      <c r="O256" s="88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8" t="s">
        <v>132</v>
      </c>
      <c r="AT256" s="218" t="s">
        <v>127</v>
      </c>
      <c r="AU256" s="218" t="s">
        <v>22</v>
      </c>
      <c r="AY256" s="14" t="s">
        <v>126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4" t="s">
        <v>22</v>
      </c>
      <c r="BK256" s="219">
        <f>ROUND(I256*H256,2)</f>
        <v>0</v>
      </c>
      <c r="BL256" s="14" t="s">
        <v>132</v>
      </c>
      <c r="BM256" s="218" t="s">
        <v>726</v>
      </c>
    </row>
    <row r="257" s="2" customFormat="1">
      <c r="A257" s="35"/>
      <c r="B257" s="36"/>
      <c r="C257" s="37"/>
      <c r="D257" s="220" t="s">
        <v>134</v>
      </c>
      <c r="E257" s="37"/>
      <c r="F257" s="221" t="s">
        <v>596</v>
      </c>
      <c r="G257" s="37"/>
      <c r="H257" s="37"/>
      <c r="I257" s="222"/>
      <c r="J257" s="37"/>
      <c r="K257" s="37"/>
      <c r="L257" s="41"/>
      <c r="M257" s="223"/>
      <c r="N257" s="224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134</v>
      </c>
      <c r="AU257" s="14" t="s">
        <v>22</v>
      </c>
    </row>
    <row r="258" s="2" customFormat="1" ht="24.15" customHeight="1">
      <c r="A258" s="35"/>
      <c r="B258" s="36"/>
      <c r="C258" s="225" t="s">
        <v>398</v>
      </c>
      <c r="D258" s="225" t="s">
        <v>135</v>
      </c>
      <c r="E258" s="226" t="s">
        <v>598</v>
      </c>
      <c r="F258" s="227" t="s">
        <v>599</v>
      </c>
      <c r="G258" s="228" t="s">
        <v>130</v>
      </c>
      <c r="H258" s="229">
        <v>4</v>
      </c>
      <c r="I258" s="230"/>
      <c r="J258" s="231">
        <f>ROUND(I258*H258,2)</f>
        <v>0</v>
      </c>
      <c r="K258" s="227" t="s">
        <v>131</v>
      </c>
      <c r="L258" s="232"/>
      <c r="M258" s="233" t="s">
        <v>1</v>
      </c>
      <c r="N258" s="234" t="s">
        <v>46</v>
      </c>
      <c r="O258" s="88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8" t="s">
        <v>138</v>
      </c>
      <c r="AT258" s="218" t="s">
        <v>135</v>
      </c>
      <c r="AU258" s="218" t="s">
        <v>22</v>
      </c>
      <c r="AY258" s="14" t="s">
        <v>126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4" t="s">
        <v>22</v>
      </c>
      <c r="BK258" s="219">
        <f>ROUND(I258*H258,2)</f>
        <v>0</v>
      </c>
      <c r="BL258" s="14" t="s">
        <v>132</v>
      </c>
      <c r="BM258" s="218" t="s">
        <v>727</v>
      </c>
    </row>
    <row r="259" s="2" customFormat="1">
      <c r="A259" s="35"/>
      <c r="B259" s="36"/>
      <c r="C259" s="37"/>
      <c r="D259" s="220" t="s">
        <v>134</v>
      </c>
      <c r="E259" s="37"/>
      <c r="F259" s="221" t="s">
        <v>599</v>
      </c>
      <c r="G259" s="37"/>
      <c r="H259" s="37"/>
      <c r="I259" s="222"/>
      <c r="J259" s="37"/>
      <c r="K259" s="37"/>
      <c r="L259" s="41"/>
      <c r="M259" s="223"/>
      <c r="N259" s="224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134</v>
      </c>
      <c r="AU259" s="14" t="s">
        <v>22</v>
      </c>
    </row>
    <row r="260" s="2" customFormat="1" ht="24.15" customHeight="1">
      <c r="A260" s="35"/>
      <c r="B260" s="36"/>
      <c r="C260" s="207" t="s">
        <v>404</v>
      </c>
      <c r="D260" s="207" t="s">
        <v>127</v>
      </c>
      <c r="E260" s="208" t="s">
        <v>372</v>
      </c>
      <c r="F260" s="209" t="s">
        <v>373</v>
      </c>
      <c r="G260" s="210" t="s">
        <v>130</v>
      </c>
      <c r="H260" s="211">
        <v>16</v>
      </c>
      <c r="I260" s="212"/>
      <c r="J260" s="213">
        <f>ROUND(I260*H260,2)</f>
        <v>0</v>
      </c>
      <c r="K260" s="209" t="s">
        <v>131</v>
      </c>
      <c r="L260" s="41"/>
      <c r="M260" s="214" t="s">
        <v>1</v>
      </c>
      <c r="N260" s="215" t="s">
        <v>46</v>
      </c>
      <c r="O260" s="88"/>
      <c r="P260" s="216">
        <f>O260*H260</f>
        <v>0</v>
      </c>
      <c r="Q260" s="216">
        <v>0</v>
      </c>
      <c r="R260" s="216">
        <f>Q260*H260</f>
        <v>0</v>
      </c>
      <c r="S260" s="216">
        <v>0</v>
      </c>
      <c r="T260" s="21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8" t="s">
        <v>132</v>
      </c>
      <c r="AT260" s="218" t="s">
        <v>127</v>
      </c>
      <c r="AU260" s="218" t="s">
        <v>22</v>
      </c>
      <c r="AY260" s="14" t="s">
        <v>126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4" t="s">
        <v>22</v>
      </c>
      <c r="BK260" s="219">
        <f>ROUND(I260*H260,2)</f>
        <v>0</v>
      </c>
      <c r="BL260" s="14" t="s">
        <v>132</v>
      </c>
      <c r="BM260" s="218" t="s">
        <v>728</v>
      </c>
    </row>
    <row r="261" s="2" customFormat="1">
      <c r="A261" s="35"/>
      <c r="B261" s="36"/>
      <c r="C261" s="37"/>
      <c r="D261" s="220" t="s">
        <v>134</v>
      </c>
      <c r="E261" s="37"/>
      <c r="F261" s="221" t="s">
        <v>373</v>
      </c>
      <c r="G261" s="37"/>
      <c r="H261" s="37"/>
      <c r="I261" s="222"/>
      <c r="J261" s="37"/>
      <c r="K261" s="37"/>
      <c r="L261" s="41"/>
      <c r="M261" s="223"/>
      <c r="N261" s="224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134</v>
      </c>
      <c r="AU261" s="14" t="s">
        <v>22</v>
      </c>
    </row>
    <row r="262" s="2" customFormat="1" ht="24.15" customHeight="1">
      <c r="A262" s="35"/>
      <c r="B262" s="36"/>
      <c r="C262" s="225" t="s">
        <v>408</v>
      </c>
      <c r="D262" s="225" t="s">
        <v>135</v>
      </c>
      <c r="E262" s="226" t="s">
        <v>376</v>
      </c>
      <c r="F262" s="227" t="s">
        <v>377</v>
      </c>
      <c r="G262" s="228" t="s">
        <v>130</v>
      </c>
      <c r="H262" s="229">
        <v>16</v>
      </c>
      <c r="I262" s="230"/>
      <c r="J262" s="231">
        <f>ROUND(I262*H262,2)</f>
        <v>0</v>
      </c>
      <c r="K262" s="227" t="s">
        <v>131</v>
      </c>
      <c r="L262" s="232"/>
      <c r="M262" s="233" t="s">
        <v>1</v>
      </c>
      <c r="N262" s="234" t="s">
        <v>46</v>
      </c>
      <c r="O262" s="88"/>
      <c r="P262" s="216">
        <f>O262*H262</f>
        <v>0</v>
      </c>
      <c r="Q262" s="216">
        <v>0</v>
      </c>
      <c r="R262" s="216">
        <f>Q262*H262</f>
        <v>0</v>
      </c>
      <c r="S262" s="216">
        <v>0</v>
      </c>
      <c r="T262" s="21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8" t="s">
        <v>138</v>
      </c>
      <c r="AT262" s="218" t="s">
        <v>135</v>
      </c>
      <c r="AU262" s="218" t="s">
        <v>22</v>
      </c>
      <c r="AY262" s="14" t="s">
        <v>126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4" t="s">
        <v>22</v>
      </c>
      <c r="BK262" s="219">
        <f>ROUND(I262*H262,2)</f>
        <v>0</v>
      </c>
      <c r="BL262" s="14" t="s">
        <v>132</v>
      </c>
      <c r="BM262" s="218" t="s">
        <v>729</v>
      </c>
    </row>
    <row r="263" s="2" customFormat="1">
      <c r="A263" s="35"/>
      <c r="B263" s="36"/>
      <c r="C263" s="37"/>
      <c r="D263" s="220" t="s">
        <v>134</v>
      </c>
      <c r="E263" s="37"/>
      <c r="F263" s="221" t="s">
        <v>377</v>
      </c>
      <c r="G263" s="37"/>
      <c r="H263" s="37"/>
      <c r="I263" s="222"/>
      <c r="J263" s="37"/>
      <c r="K263" s="37"/>
      <c r="L263" s="41"/>
      <c r="M263" s="223"/>
      <c r="N263" s="224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134</v>
      </c>
      <c r="AU263" s="14" t="s">
        <v>22</v>
      </c>
    </row>
    <row r="264" s="2" customFormat="1" ht="24.15" customHeight="1">
      <c r="A264" s="35"/>
      <c r="B264" s="36"/>
      <c r="C264" s="207" t="s">
        <v>412</v>
      </c>
      <c r="D264" s="207" t="s">
        <v>127</v>
      </c>
      <c r="E264" s="208" t="s">
        <v>380</v>
      </c>
      <c r="F264" s="209" t="s">
        <v>381</v>
      </c>
      <c r="G264" s="210" t="s">
        <v>130</v>
      </c>
      <c r="H264" s="211">
        <v>9</v>
      </c>
      <c r="I264" s="212"/>
      <c r="J264" s="213">
        <f>ROUND(I264*H264,2)</f>
        <v>0</v>
      </c>
      <c r="K264" s="209" t="s">
        <v>131</v>
      </c>
      <c r="L264" s="41"/>
      <c r="M264" s="214" t="s">
        <v>1</v>
      </c>
      <c r="N264" s="215" t="s">
        <v>46</v>
      </c>
      <c r="O264" s="88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8" t="s">
        <v>132</v>
      </c>
      <c r="AT264" s="218" t="s">
        <v>127</v>
      </c>
      <c r="AU264" s="218" t="s">
        <v>22</v>
      </c>
      <c r="AY264" s="14" t="s">
        <v>126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4" t="s">
        <v>22</v>
      </c>
      <c r="BK264" s="219">
        <f>ROUND(I264*H264,2)</f>
        <v>0</v>
      </c>
      <c r="BL264" s="14" t="s">
        <v>132</v>
      </c>
      <c r="BM264" s="218" t="s">
        <v>730</v>
      </c>
    </row>
    <row r="265" s="2" customFormat="1">
      <c r="A265" s="35"/>
      <c r="B265" s="36"/>
      <c r="C265" s="37"/>
      <c r="D265" s="220" t="s">
        <v>134</v>
      </c>
      <c r="E265" s="37"/>
      <c r="F265" s="221" t="s">
        <v>381</v>
      </c>
      <c r="G265" s="37"/>
      <c r="H265" s="37"/>
      <c r="I265" s="222"/>
      <c r="J265" s="37"/>
      <c r="K265" s="37"/>
      <c r="L265" s="41"/>
      <c r="M265" s="223"/>
      <c r="N265" s="224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134</v>
      </c>
      <c r="AU265" s="14" t="s">
        <v>22</v>
      </c>
    </row>
    <row r="266" s="2" customFormat="1" ht="24.15" customHeight="1">
      <c r="A266" s="35"/>
      <c r="B266" s="36"/>
      <c r="C266" s="225" t="s">
        <v>416</v>
      </c>
      <c r="D266" s="225" t="s">
        <v>135</v>
      </c>
      <c r="E266" s="226" t="s">
        <v>384</v>
      </c>
      <c r="F266" s="227" t="s">
        <v>385</v>
      </c>
      <c r="G266" s="228" t="s">
        <v>130</v>
      </c>
      <c r="H266" s="229">
        <v>9</v>
      </c>
      <c r="I266" s="230"/>
      <c r="J266" s="231">
        <f>ROUND(I266*H266,2)</f>
        <v>0</v>
      </c>
      <c r="K266" s="227" t="s">
        <v>131</v>
      </c>
      <c r="L266" s="232"/>
      <c r="M266" s="233" t="s">
        <v>1</v>
      </c>
      <c r="N266" s="234" t="s">
        <v>46</v>
      </c>
      <c r="O266" s="88"/>
      <c r="P266" s="216">
        <f>O266*H266</f>
        <v>0</v>
      </c>
      <c r="Q266" s="216">
        <v>0</v>
      </c>
      <c r="R266" s="216">
        <f>Q266*H266</f>
        <v>0</v>
      </c>
      <c r="S266" s="216">
        <v>0</v>
      </c>
      <c r="T266" s="21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8" t="s">
        <v>138</v>
      </c>
      <c r="AT266" s="218" t="s">
        <v>135</v>
      </c>
      <c r="AU266" s="218" t="s">
        <v>22</v>
      </c>
      <c r="AY266" s="14" t="s">
        <v>126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4" t="s">
        <v>22</v>
      </c>
      <c r="BK266" s="219">
        <f>ROUND(I266*H266,2)</f>
        <v>0</v>
      </c>
      <c r="BL266" s="14" t="s">
        <v>132</v>
      </c>
      <c r="BM266" s="218" t="s">
        <v>731</v>
      </c>
    </row>
    <row r="267" s="2" customFormat="1">
      <c r="A267" s="35"/>
      <c r="B267" s="36"/>
      <c r="C267" s="37"/>
      <c r="D267" s="220" t="s">
        <v>134</v>
      </c>
      <c r="E267" s="37"/>
      <c r="F267" s="221" t="s">
        <v>385</v>
      </c>
      <c r="G267" s="37"/>
      <c r="H267" s="37"/>
      <c r="I267" s="222"/>
      <c r="J267" s="37"/>
      <c r="K267" s="37"/>
      <c r="L267" s="41"/>
      <c r="M267" s="223"/>
      <c r="N267" s="224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134</v>
      </c>
      <c r="AU267" s="14" t="s">
        <v>22</v>
      </c>
    </row>
    <row r="268" s="2" customFormat="1" ht="24.15" customHeight="1">
      <c r="A268" s="35"/>
      <c r="B268" s="36"/>
      <c r="C268" s="207" t="s">
        <v>420</v>
      </c>
      <c r="D268" s="207" t="s">
        <v>127</v>
      </c>
      <c r="E268" s="208" t="s">
        <v>387</v>
      </c>
      <c r="F268" s="209" t="s">
        <v>388</v>
      </c>
      <c r="G268" s="210" t="s">
        <v>130</v>
      </c>
      <c r="H268" s="211">
        <v>16</v>
      </c>
      <c r="I268" s="212"/>
      <c r="J268" s="213">
        <f>ROUND(I268*H268,2)</f>
        <v>0</v>
      </c>
      <c r="K268" s="209" t="s">
        <v>131</v>
      </c>
      <c r="L268" s="41"/>
      <c r="M268" s="214" t="s">
        <v>1</v>
      </c>
      <c r="N268" s="215" t="s">
        <v>46</v>
      </c>
      <c r="O268" s="88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8" t="s">
        <v>132</v>
      </c>
      <c r="AT268" s="218" t="s">
        <v>127</v>
      </c>
      <c r="AU268" s="218" t="s">
        <v>22</v>
      </c>
      <c r="AY268" s="14" t="s">
        <v>126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4" t="s">
        <v>22</v>
      </c>
      <c r="BK268" s="219">
        <f>ROUND(I268*H268,2)</f>
        <v>0</v>
      </c>
      <c r="BL268" s="14" t="s">
        <v>132</v>
      </c>
      <c r="BM268" s="218" t="s">
        <v>732</v>
      </c>
    </row>
    <row r="269" s="2" customFormat="1">
      <c r="A269" s="35"/>
      <c r="B269" s="36"/>
      <c r="C269" s="37"/>
      <c r="D269" s="220" t="s">
        <v>134</v>
      </c>
      <c r="E269" s="37"/>
      <c r="F269" s="221" t="s">
        <v>388</v>
      </c>
      <c r="G269" s="37"/>
      <c r="H269" s="37"/>
      <c r="I269" s="222"/>
      <c r="J269" s="37"/>
      <c r="K269" s="37"/>
      <c r="L269" s="41"/>
      <c r="M269" s="223"/>
      <c r="N269" s="224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134</v>
      </c>
      <c r="AU269" s="14" t="s">
        <v>22</v>
      </c>
    </row>
    <row r="270" s="2" customFormat="1" ht="24.15" customHeight="1">
      <c r="A270" s="35"/>
      <c r="B270" s="36"/>
      <c r="C270" s="225" t="s">
        <v>424</v>
      </c>
      <c r="D270" s="225" t="s">
        <v>135</v>
      </c>
      <c r="E270" s="226" t="s">
        <v>391</v>
      </c>
      <c r="F270" s="227" t="s">
        <v>392</v>
      </c>
      <c r="G270" s="228" t="s">
        <v>130</v>
      </c>
      <c r="H270" s="229">
        <v>16</v>
      </c>
      <c r="I270" s="230"/>
      <c r="J270" s="231">
        <f>ROUND(I270*H270,2)</f>
        <v>0</v>
      </c>
      <c r="K270" s="227" t="s">
        <v>131</v>
      </c>
      <c r="L270" s="232"/>
      <c r="M270" s="233" t="s">
        <v>1</v>
      </c>
      <c r="N270" s="234" t="s">
        <v>46</v>
      </c>
      <c r="O270" s="88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8" t="s">
        <v>138</v>
      </c>
      <c r="AT270" s="218" t="s">
        <v>135</v>
      </c>
      <c r="AU270" s="218" t="s">
        <v>22</v>
      </c>
      <c r="AY270" s="14" t="s">
        <v>126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4" t="s">
        <v>22</v>
      </c>
      <c r="BK270" s="219">
        <f>ROUND(I270*H270,2)</f>
        <v>0</v>
      </c>
      <c r="BL270" s="14" t="s">
        <v>132</v>
      </c>
      <c r="BM270" s="218" t="s">
        <v>733</v>
      </c>
    </row>
    <row r="271" s="2" customFormat="1">
      <c r="A271" s="35"/>
      <c r="B271" s="36"/>
      <c r="C271" s="37"/>
      <c r="D271" s="220" t="s">
        <v>134</v>
      </c>
      <c r="E271" s="37"/>
      <c r="F271" s="221" t="s">
        <v>392</v>
      </c>
      <c r="G271" s="37"/>
      <c r="H271" s="37"/>
      <c r="I271" s="222"/>
      <c r="J271" s="37"/>
      <c r="K271" s="37"/>
      <c r="L271" s="41"/>
      <c r="M271" s="223"/>
      <c r="N271" s="224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134</v>
      </c>
      <c r="AU271" s="14" t="s">
        <v>22</v>
      </c>
    </row>
    <row r="272" s="2" customFormat="1" ht="24.15" customHeight="1">
      <c r="A272" s="35"/>
      <c r="B272" s="36"/>
      <c r="C272" s="207" t="s">
        <v>428</v>
      </c>
      <c r="D272" s="207" t="s">
        <v>127</v>
      </c>
      <c r="E272" s="208" t="s">
        <v>395</v>
      </c>
      <c r="F272" s="209" t="s">
        <v>396</v>
      </c>
      <c r="G272" s="210" t="s">
        <v>130</v>
      </c>
      <c r="H272" s="211">
        <v>1</v>
      </c>
      <c r="I272" s="212"/>
      <c r="J272" s="213">
        <f>ROUND(I272*H272,2)</f>
        <v>0</v>
      </c>
      <c r="K272" s="209" t="s">
        <v>131</v>
      </c>
      <c r="L272" s="41"/>
      <c r="M272" s="214" t="s">
        <v>1</v>
      </c>
      <c r="N272" s="215" t="s">
        <v>46</v>
      </c>
      <c r="O272" s="88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8" t="s">
        <v>132</v>
      </c>
      <c r="AT272" s="218" t="s">
        <v>127</v>
      </c>
      <c r="AU272" s="218" t="s">
        <v>22</v>
      </c>
      <c r="AY272" s="14" t="s">
        <v>126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4" t="s">
        <v>22</v>
      </c>
      <c r="BK272" s="219">
        <f>ROUND(I272*H272,2)</f>
        <v>0</v>
      </c>
      <c r="BL272" s="14" t="s">
        <v>132</v>
      </c>
      <c r="BM272" s="218" t="s">
        <v>734</v>
      </c>
    </row>
    <row r="273" s="2" customFormat="1">
      <c r="A273" s="35"/>
      <c r="B273" s="36"/>
      <c r="C273" s="37"/>
      <c r="D273" s="220" t="s">
        <v>134</v>
      </c>
      <c r="E273" s="37"/>
      <c r="F273" s="221" t="s">
        <v>396</v>
      </c>
      <c r="G273" s="37"/>
      <c r="H273" s="37"/>
      <c r="I273" s="222"/>
      <c r="J273" s="37"/>
      <c r="K273" s="37"/>
      <c r="L273" s="41"/>
      <c r="M273" s="223"/>
      <c r="N273" s="224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134</v>
      </c>
      <c r="AU273" s="14" t="s">
        <v>22</v>
      </c>
    </row>
    <row r="274" s="2" customFormat="1" ht="24.15" customHeight="1">
      <c r="A274" s="35"/>
      <c r="B274" s="36"/>
      <c r="C274" s="207" t="s">
        <v>432</v>
      </c>
      <c r="D274" s="207" t="s">
        <v>127</v>
      </c>
      <c r="E274" s="208" t="s">
        <v>399</v>
      </c>
      <c r="F274" s="209" t="s">
        <v>400</v>
      </c>
      <c r="G274" s="210" t="s">
        <v>175</v>
      </c>
      <c r="H274" s="211">
        <v>128</v>
      </c>
      <c r="I274" s="212"/>
      <c r="J274" s="213">
        <f>ROUND(I274*H274,2)</f>
        <v>0</v>
      </c>
      <c r="K274" s="209" t="s">
        <v>131</v>
      </c>
      <c r="L274" s="41"/>
      <c r="M274" s="214" t="s">
        <v>1</v>
      </c>
      <c r="N274" s="215" t="s">
        <v>46</v>
      </c>
      <c r="O274" s="88"/>
      <c r="P274" s="216">
        <f>O274*H274</f>
        <v>0</v>
      </c>
      <c r="Q274" s="216">
        <v>0</v>
      </c>
      <c r="R274" s="216">
        <f>Q274*H274</f>
        <v>0</v>
      </c>
      <c r="S274" s="216">
        <v>0</v>
      </c>
      <c r="T274" s="21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8" t="s">
        <v>132</v>
      </c>
      <c r="AT274" s="218" t="s">
        <v>127</v>
      </c>
      <c r="AU274" s="218" t="s">
        <v>22</v>
      </c>
      <c r="AY274" s="14" t="s">
        <v>126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4" t="s">
        <v>22</v>
      </c>
      <c r="BK274" s="219">
        <f>ROUND(I274*H274,2)</f>
        <v>0</v>
      </c>
      <c r="BL274" s="14" t="s">
        <v>132</v>
      </c>
      <c r="BM274" s="218" t="s">
        <v>735</v>
      </c>
    </row>
    <row r="275" s="2" customFormat="1">
      <c r="A275" s="35"/>
      <c r="B275" s="36"/>
      <c r="C275" s="37"/>
      <c r="D275" s="220" t="s">
        <v>134</v>
      </c>
      <c r="E275" s="37"/>
      <c r="F275" s="221" t="s">
        <v>400</v>
      </c>
      <c r="G275" s="37"/>
      <c r="H275" s="37"/>
      <c r="I275" s="222"/>
      <c r="J275" s="37"/>
      <c r="K275" s="37"/>
      <c r="L275" s="41"/>
      <c r="M275" s="223"/>
      <c r="N275" s="224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134</v>
      </c>
      <c r="AU275" s="14" t="s">
        <v>22</v>
      </c>
    </row>
    <row r="276" s="11" customFormat="1" ht="25.92" customHeight="1">
      <c r="A276" s="11"/>
      <c r="B276" s="193"/>
      <c r="C276" s="194"/>
      <c r="D276" s="195" t="s">
        <v>80</v>
      </c>
      <c r="E276" s="196" t="s">
        <v>402</v>
      </c>
      <c r="F276" s="196" t="s">
        <v>403</v>
      </c>
      <c r="G276" s="194"/>
      <c r="H276" s="194"/>
      <c r="I276" s="197"/>
      <c r="J276" s="198">
        <f>BK276</f>
        <v>0</v>
      </c>
      <c r="K276" s="194"/>
      <c r="L276" s="199"/>
      <c r="M276" s="200"/>
      <c r="N276" s="201"/>
      <c r="O276" s="201"/>
      <c r="P276" s="202">
        <f>P277+SUM(P278:P309)</f>
        <v>0</v>
      </c>
      <c r="Q276" s="201"/>
      <c r="R276" s="202">
        <f>R277+SUM(R278:R309)</f>
        <v>0</v>
      </c>
      <c r="S276" s="201"/>
      <c r="T276" s="203">
        <f>T277+SUM(T278:T309)</f>
        <v>0</v>
      </c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R276" s="204" t="s">
        <v>125</v>
      </c>
      <c r="AT276" s="205" t="s">
        <v>80</v>
      </c>
      <c r="AU276" s="205" t="s">
        <v>81</v>
      </c>
      <c r="AY276" s="204" t="s">
        <v>126</v>
      </c>
      <c r="BK276" s="206">
        <f>BK277+SUM(BK278:BK309)</f>
        <v>0</v>
      </c>
    </row>
    <row r="277" s="2" customFormat="1" ht="24.15" customHeight="1">
      <c r="A277" s="35"/>
      <c r="B277" s="36"/>
      <c r="C277" s="207" t="s">
        <v>436</v>
      </c>
      <c r="D277" s="207" t="s">
        <v>127</v>
      </c>
      <c r="E277" s="208" t="s">
        <v>405</v>
      </c>
      <c r="F277" s="209" t="s">
        <v>406</v>
      </c>
      <c r="G277" s="210" t="s">
        <v>142</v>
      </c>
      <c r="H277" s="211">
        <v>33.600000000000001</v>
      </c>
      <c r="I277" s="212"/>
      <c r="J277" s="213">
        <f>ROUND(I277*H277,2)</f>
        <v>0</v>
      </c>
      <c r="K277" s="209" t="s">
        <v>131</v>
      </c>
      <c r="L277" s="41"/>
      <c r="M277" s="214" t="s">
        <v>1</v>
      </c>
      <c r="N277" s="215" t="s">
        <v>46</v>
      </c>
      <c r="O277" s="88"/>
      <c r="P277" s="216">
        <f>O277*H277</f>
        <v>0</v>
      </c>
      <c r="Q277" s="216">
        <v>0</v>
      </c>
      <c r="R277" s="216">
        <f>Q277*H277</f>
        <v>0</v>
      </c>
      <c r="S277" s="216">
        <v>0</v>
      </c>
      <c r="T277" s="21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8" t="s">
        <v>132</v>
      </c>
      <c r="AT277" s="218" t="s">
        <v>127</v>
      </c>
      <c r="AU277" s="218" t="s">
        <v>22</v>
      </c>
      <c r="AY277" s="14" t="s">
        <v>126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4" t="s">
        <v>22</v>
      </c>
      <c r="BK277" s="219">
        <f>ROUND(I277*H277,2)</f>
        <v>0</v>
      </c>
      <c r="BL277" s="14" t="s">
        <v>132</v>
      </c>
      <c r="BM277" s="218" t="s">
        <v>736</v>
      </c>
    </row>
    <row r="278" s="2" customFormat="1">
      <c r="A278" s="35"/>
      <c r="B278" s="36"/>
      <c r="C278" s="37"/>
      <c r="D278" s="220" t="s">
        <v>134</v>
      </c>
      <c r="E278" s="37"/>
      <c r="F278" s="221" t="s">
        <v>406</v>
      </c>
      <c r="G278" s="37"/>
      <c r="H278" s="37"/>
      <c r="I278" s="222"/>
      <c r="J278" s="37"/>
      <c r="K278" s="37"/>
      <c r="L278" s="41"/>
      <c r="M278" s="223"/>
      <c r="N278" s="224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134</v>
      </c>
      <c r="AU278" s="14" t="s">
        <v>22</v>
      </c>
    </row>
    <row r="279" s="2" customFormat="1" ht="24.15" customHeight="1">
      <c r="A279" s="35"/>
      <c r="B279" s="36"/>
      <c r="C279" s="207" t="s">
        <v>440</v>
      </c>
      <c r="D279" s="207" t="s">
        <v>127</v>
      </c>
      <c r="E279" s="208" t="s">
        <v>409</v>
      </c>
      <c r="F279" s="209" t="s">
        <v>410</v>
      </c>
      <c r="G279" s="210" t="s">
        <v>130</v>
      </c>
      <c r="H279" s="211">
        <v>14</v>
      </c>
      <c r="I279" s="212"/>
      <c r="J279" s="213">
        <f>ROUND(I279*H279,2)</f>
        <v>0</v>
      </c>
      <c r="K279" s="209" t="s">
        <v>131</v>
      </c>
      <c r="L279" s="41"/>
      <c r="M279" s="214" t="s">
        <v>1</v>
      </c>
      <c r="N279" s="215" t="s">
        <v>46</v>
      </c>
      <c r="O279" s="88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8" t="s">
        <v>132</v>
      </c>
      <c r="AT279" s="218" t="s">
        <v>127</v>
      </c>
      <c r="AU279" s="218" t="s">
        <v>22</v>
      </c>
      <c r="AY279" s="14" t="s">
        <v>126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4" t="s">
        <v>22</v>
      </c>
      <c r="BK279" s="219">
        <f>ROUND(I279*H279,2)</f>
        <v>0</v>
      </c>
      <c r="BL279" s="14" t="s">
        <v>132</v>
      </c>
      <c r="BM279" s="218" t="s">
        <v>737</v>
      </c>
    </row>
    <row r="280" s="2" customFormat="1">
      <c r="A280" s="35"/>
      <c r="B280" s="36"/>
      <c r="C280" s="37"/>
      <c r="D280" s="220" t="s">
        <v>134</v>
      </c>
      <c r="E280" s="37"/>
      <c r="F280" s="221" t="s">
        <v>410</v>
      </c>
      <c r="G280" s="37"/>
      <c r="H280" s="37"/>
      <c r="I280" s="222"/>
      <c r="J280" s="37"/>
      <c r="K280" s="37"/>
      <c r="L280" s="41"/>
      <c r="M280" s="223"/>
      <c r="N280" s="224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134</v>
      </c>
      <c r="AU280" s="14" t="s">
        <v>22</v>
      </c>
    </row>
    <row r="281" s="2" customFormat="1" ht="24.15" customHeight="1">
      <c r="A281" s="35"/>
      <c r="B281" s="36"/>
      <c r="C281" s="207" t="s">
        <v>444</v>
      </c>
      <c r="D281" s="207" t="s">
        <v>127</v>
      </c>
      <c r="E281" s="208" t="s">
        <v>413</v>
      </c>
      <c r="F281" s="209" t="s">
        <v>414</v>
      </c>
      <c r="G281" s="210" t="s">
        <v>130</v>
      </c>
      <c r="H281" s="211">
        <v>2</v>
      </c>
      <c r="I281" s="212"/>
      <c r="J281" s="213">
        <f>ROUND(I281*H281,2)</f>
        <v>0</v>
      </c>
      <c r="K281" s="209" t="s">
        <v>131</v>
      </c>
      <c r="L281" s="41"/>
      <c r="M281" s="214" t="s">
        <v>1</v>
      </c>
      <c r="N281" s="215" t="s">
        <v>46</v>
      </c>
      <c r="O281" s="88"/>
      <c r="P281" s="216">
        <f>O281*H281</f>
        <v>0</v>
      </c>
      <c r="Q281" s="216">
        <v>0</v>
      </c>
      <c r="R281" s="216">
        <f>Q281*H281</f>
        <v>0</v>
      </c>
      <c r="S281" s="216">
        <v>0</v>
      </c>
      <c r="T281" s="21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8" t="s">
        <v>132</v>
      </c>
      <c r="AT281" s="218" t="s">
        <v>127</v>
      </c>
      <c r="AU281" s="218" t="s">
        <v>22</v>
      </c>
      <c r="AY281" s="14" t="s">
        <v>126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4" t="s">
        <v>22</v>
      </c>
      <c r="BK281" s="219">
        <f>ROUND(I281*H281,2)</f>
        <v>0</v>
      </c>
      <c r="BL281" s="14" t="s">
        <v>132</v>
      </c>
      <c r="BM281" s="218" t="s">
        <v>738</v>
      </c>
    </row>
    <row r="282" s="2" customFormat="1">
      <c r="A282" s="35"/>
      <c r="B282" s="36"/>
      <c r="C282" s="37"/>
      <c r="D282" s="220" t="s">
        <v>134</v>
      </c>
      <c r="E282" s="37"/>
      <c r="F282" s="221" t="s">
        <v>414</v>
      </c>
      <c r="G282" s="37"/>
      <c r="H282" s="37"/>
      <c r="I282" s="222"/>
      <c r="J282" s="37"/>
      <c r="K282" s="37"/>
      <c r="L282" s="41"/>
      <c r="M282" s="223"/>
      <c r="N282" s="224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134</v>
      </c>
      <c r="AU282" s="14" t="s">
        <v>22</v>
      </c>
    </row>
    <row r="283" s="2" customFormat="1" ht="24.15" customHeight="1">
      <c r="A283" s="35"/>
      <c r="B283" s="36"/>
      <c r="C283" s="207" t="s">
        <v>448</v>
      </c>
      <c r="D283" s="207" t="s">
        <v>127</v>
      </c>
      <c r="E283" s="208" t="s">
        <v>417</v>
      </c>
      <c r="F283" s="209" t="s">
        <v>418</v>
      </c>
      <c r="G283" s="210" t="s">
        <v>130</v>
      </c>
      <c r="H283" s="211">
        <v>16</v>
      </c>
      <c r="I283" s="212"/>
      <c r="J283" s="213">
        <f>ROUND(I283*H283,2)</f>
        <v>0</v>
      </c>
      <c r="K283" s="209" t="s">
        <v>131</v>
      </c>
      <c r="L283" s="41"/>
      <c r="M283" s="214" t="s">
        <v>1</v>
      </c>
      <c r="N283" s="215" t="s">
        <v>46</v>
      </c>
      <c r="O283" s="88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8" t="s">
        <v>132</v>
      </c>
      <c r="AT283" s="218" t="s">
        <v>127</v>
      </c>
      <c r="AU283" s="218" t="s">
        <v>22</v>
      </c>
      <c r="AY283" s="14" t="s">
        <v>126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4" t="s">
        <v>22</v>
      </c>
      <c r="BK283" s="219">
        <f>ROUND(I283*H283,2)</f>
        <v>0</v>
      </c>
      <c r="BL283" s="14" t="s">
        <v>132</v>
      </c>
      <c r="BM283" s="218" t="s">
        <v>739</v>
      </c>
    </row>
    <row r="284" s="2" customFormat="1">
      <c r="A284" s="35"/>
      <c r="B284" s="36"/>
      <c r="C284" s="37"/>
      <c r="D284" s="220" t="s">
        <v>134</v>
      </c>
      <c r="E284" s="37"/>
      <c r="F284" s="221" t="s">
        <v>418</v>
      </c>
      <c r="G284" s="37"/>
      <c r="H284" s="37"/>
      <c r="I284" s="222"/>
      <c r="J284" s="37"/>
      <c r="K284" s="37"/>
      <c r="L284" s="41"/>
      <c r="M284" s="223"/>
      <c r="N284" s="224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134</v>
      </c>
      <c r="AU284" s="14" t="s">
        <v>22</v>
      </c>
    </row>
    <row r="285" s="2" customFormat="1" ht="24.15" customHeight="1">
      <c r="A285" s="35"/>
      <c r="B285" s="36"/>
      <c r="C285" s="207" t="s">
        <v>452</v>
      </c>
      <c r="D285" s="207" t="s">
        <v>127</v>
      </c>
      <c r="E285" s="208" t="s">
        <v>421</v>
      </c>
      <c r="F285" s="209" t="s">
        <v>422</v>
      </c>
      <c r="G285" s="210" t="s">
        <v>130</v>
      </c>
      <c r="H285" s="211">
        <v>14</v>
      </c>
      <c r="I285" s="212"/>
      <c r="J285" s="213">
        <f>ROUND(I285*H285,2)</f>
        <v>0</v>
      </c>
      <c r="K285" s="209" t="s">
        <v>131</v>
      </c>
      <c r="L285" s="41"/>
      <c r="M285" s="214" t="s">
        <v>1</v>
      </c>
      <c r="N285" s="215" t="s">
        <v>46</v>
      </c>
      <c r="O285" s="88"/>
      <c r="P285" s="216">
        <f>O285*H285</f>
        <v>0</v>
      </c>
      <c r="Q285" s="216">
        <v>0</v>
      </c>
      <c r="R285" s="216">
        <f>Q285*H285</f>
        <v>0</v>
      </c>
      <c r="S285" s="216">
        <v>0</v>
      </c>
      <c r="T285" s="21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8" t="s">
        <v>132</v>
      </c>
      <c r="AT285" s="218" t="s">
        <v>127</v>
      </c>
      <c r="AU285" s="218" t="s">
        <v>22</v>
      </c>
      <c r="AY285" s="14" t="s">
        <v>126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4" t="s">
        <v>22</v>
      </c>
      <c r="BK285" s="219">
        <f>ROUND(I285*H285,2)</f>
        <v>0</v>
      </c>
      <c r="BL285" s="14" t="s">
        <v>132</v>
      </c>
      <c r="BM285" s="218" t="s">
        <v>740</v>
      </c>
    </row>
    <row r="286" s="2" customFormat="1">
      <c r="A286" s="35"/>
      <c r="B286" s="36"/>
      <c r="C286" s="37"/>
      <c r="D286" s="220" t="s">
        <v>134</v>
      </c>
      <c r="E286" s="37"/>
      <c r="F286" s="221" t="s">
        <v>422</v>
      </c>
      <c r="G286" s="37"/>
      <c r="H286" s="37"/>
      <c r="I286" s="222"/>
      <c r="J286" s="37"/>
      <c r="K286" s="37"/>
      <c r="L286" s="41"/>
      <c r="M286" s="223"/>
      <c r="N286" s="224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134</v>
      </c>
      <c r="AU286" s="14" t="s">
        <v>22</v>
      </c>
    </row>
    <row r="287" s="2" customFormat="1" ht="24.15" customHeight="1">
      <c r="A287" s="35"/>
      <c r="B287" s="36"/>
      <c r="C287" s="207" t="s">
        <v>456</v>
      </c>
      <c r="D287" s="207" t="s">
        <v>127</v>
      </c>
      <c r="E287" s="208" t="s">
        <v>425</v>
      </c>
      <c r="F287" s="209" t="s">
        <v>426</v>
      </c>
      <c r="G287" s="210" t="s">
        <v>130</v>
      </c>
      <c r="H287" s="211">
        <v>155</v>
      </c>
      <c r="I287" s="212"/>
      <c r="J287" s="213">
        <f>ROUND(I287*H287,2)</f>
        <v>0</v>
      </c>
      <c r="K287" s="209" t="s">
        <v>131</v>
      </c>
      <c r="L287" s="41"/>
      <c r="M287" s="214" t="s">
        <v>1</v>
      </c>
      <c r="N287" s="215" t="s">
        <v>46</v>
      </c>
      <c r="O287" s="88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8" t="s">
        <v>132</v>
      </c>
      <c r="AT287" s="218" t="s">
        <v>127</v>
      </c>
      <c r="AU287" s="218" t="s">
        <v>22</v>
      </c>
      <c r="AY287" s="14" t="s">
        <v>126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4" t="s">
        <v>22</v>
      </c>
      <c r="BK287" s="219">
        <f>ROUND(I287*H287,2)</f>
        <v>0</v>
      </c>
      <c r="BL287" s="14" t="s">
        <v>132</v>
      </c>
      <c r="BM287" s="218" t="s">
        <v>741</v>
      </c>
    </row>
    <row r="288" s="2" customFormat="1">
      <c r="A288" s="35"/>
      <c r="B288" s="36"/>
      <c r="C288" s="37"/>
      <c r="D288" s="220" t="s">
        <v>134</v>
      </c>
      <c r="E288" s="37"/>
      <c r="F288" s="221" t="s">
        <v>426</v>
      </c>
      <c r="G288" s="37"/>
      <c r="H288" s="37"/>
      <c r="I288" s="222"/>
      <c r="J288" s="37"/>
      <c r="K288" s="37"/>
      <c r="L288" s="41"/>
      <c r="M288" s="223"/>
      <c r="N288" s="224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134</v>
      </c>
      <c r="AU288" s="14" t="s">
        <v>22</v>
      </c>
    </row>
    <row r="289" s="2" customFormat="1" ht="24.15" customHeight="1">
      <c r="A289" s="35"/>
      <c r="B289" s="36"/>
      <c r="C289" s="207" t="s">
        <v>460</v>
      </c>
      <c r="D289" s="207" t="s">
        <v>127</v>
      </c>
      <c r="E289" s="208" t="s">
        <v>429</v>
      </c>
      <c r="F289" s="209" t="s">
        <v>430</v>
      </c>
      <c r="G289" s="210" t="s">
        <v>130</v>
      </c>
      <c r="H289" s="211">
        <v>3</v>
      </c>
      <c r="I289" s="212"/>
      <c r="J289" s="213">
        <f>ROUND(I289*H289,2)</f>
        <v>0</v>
      </c>
      <c r="K289" s="209" t="s">
        <v>131</v>
      </c>
      <c r="L289" s="41"/>
      <c r="M289" s="214" t="s">
        <v>1</v>
      </c>
      <c r="N289" s="215" t="s">
        <v>46</v>
      </c>
      <c r="O289" s="88"/>
      <c r="P289" s="216">
        <f>O289*H289</f>
        <v>0</v>
      </c>
      <c r="Q289" s="216">
        <v>0</v>
      </c>
      <c r="R289" s="216">
        <f>Q289*H289</f>
        <v>0</v>
      </c>
      <c r="S289" s="216">
        <v>0</v>
      </c>
      <c r="T289" s="21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8" t="s">
        <v>132</v>
      </c>
      <c r="AT289" s="218" t="s">
        <v>127</v>
      </c>
      <c r="AU289" s="218" t="s">
        <v>22</v>
      </c>
      <c r="AY289" s="14" t="s">
        <v>126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14" t="s">
        <v>22</v>
      </c>
      <c r="BK289" s="219">
        <f>ROUND(I289*H289,2)</f>
        <v>0</v>
      </c>
      <c r="BL289" s="14" t="s">
        <v>132</v>
      </c>
      <c r="BM289" s="218" t="s">
        <v>742</v>
      </c>
    </row>
    <row r="290" s="2" customFormat="1">
      <c r="A290" s="35"/>
      <c r="B290" s="36"/>
      <c r="C290" s="37"/>
      <c r="D290" s="220" t="s">
        <v>134</v>
      </c>
      <c r="E290" s="37"/>
      <c r="F290" s="221" t="s">
        <v>430</v>
      </c>
      <c r="G290" s="37"/>
      <c r="H290" s="37"/>
      <c r="I290" s="222"/>
      <c r="J290" s="37"/>
      <c r="K290" s="37"/>
      <c r="L290" s="41"/>
      <c r="M290" s="223"/>
      <c r="N290" s="224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134</v>
      </c>
      <c r="AU290" s="14" t="s">
        <v>22</v>
      </c>
    </row>
    <row r="291" s="2" customFormat="1" ht="24.15" customHeight="1">
      <c r="A291" s="35"/>
      <c r="B291" s="36"/>
      <c r="C291" s="207" t="s">
        <v>464</v>
      </c>
      <c r="D291" s="207" t="s">
        <v>127</v>
      </c>
      <c r="E291" s="208" t="s">
        <v>616</v>
      </c>
      <c r="F291" s="209" t="s">
        <v>617</v>
      </c>
      <c r="G291" s="210" t="s">
        <v>130</v>
      </c>
      <c r="H291" s="211">
        <v>4</v>
      </c>
      <c r="I291" s="212"/>
      <c r="J291" s="213">
        <f>ROUND(I291*H291,2)</f>
        <v>0</v>
      </c>
      <c r="K291" s="209" t="s">
        <v>131</v>
      </c>
      <c r="L291" s="41"/>
      <c r="M291" s="214" t="s">
        <v>1</v>
      </c>
      <c r="N291" s="215" t="s">
        <v>46</v>
      </c>
      <c r="O291" s="88"/>
      <c r="P291" s="216">
        <f>O291*H291</f>
        <v>0</v>
      </c>
      <c r="Q291" s="216">
        <v>0</v>
      </c>
      <c r="R291" s="216">
        <f>Q291*H291</f>
        <v>0</v>
      </c>
      <c r="S291" s="216">
        <v>0</v>
      </c>
      <c r="T291" s="21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8" t="s">
        <v>132</v>
      </c>
      <c r="AT291" s="218" t="s">
        <v>127</v>
      </c>
      <c r="AU291" s="218" t="s">
        <v>22</v>
      </c>
      <c r="AY291" s="14" t="s">
        <v>126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4" t="s">
        <v>22</v>
      </c>
      <c r="BK291" s="219">
        <f>ROUND(I291*H291,2)</f>
        <v>0</v>
      </c>
      <c r="BL291" s="14" t="s">
        <v>132</v>
      </c>
      <c r="BM291" s="218" t="s">
        <v>743</v>
      </c>
    </row>
    <row r="292" s="2" customFormat="1">
      <c r="A292" s="35"/>
      <c r="B292" s="36"/>
      <c r="C292" s="37"/>
      <c r="D292" s="220" t="s">
        <v>134</v>
      </c>
      <c r="E292" s="37"/>
      <c r="F292" s="221" t="s">
        <v>617</v>
      </c>
      <c r="G292" s="37"/>
      <c r="H292" s="37"/>
      <c r="I292" s="222"/>
      <c r="J292" s="37"/>
      <c r="K292" s="37"/>
      <c r="L292" s="41"/>
      <c r="M292" s="223"/>
      <c r="N292" s="224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134</v>
      </c>
      <c r="AU292" s="14" t="s">
        <v>22</v>
      </c>
    </row>
    <row r="293" s="2" customFormat="1" ht="24.15" customHeight="1">
      <c r="A293" s="35"/>
      <c r="B293" s="36"/>
      <c r="C293" s="207" t="s">
        <v>470</v>
      </c>
      <c r="D293" s="207" t="s">
        <v>127</v>
      </c>
      <c r="E293" s="208" t="s">
        <v>437</v>
      </c>
      <c r="F293" s="209" t="s">
        <v>438</v>
      </c>
      <c r="G293" s="210" t="s">
        <v>130</v>
      </c>
      <c r="H293" s="211">
        <v>4</v>
      </c>
      <c r="I293" s="212"/>
      <c r="J293" s="213">
        <f>ROUND(I293*H293,2)</f>
        <v>0</v>
      </c>
      <c r="K293" s="209" t="s">
        <v>131</v>
      </c>
      <c r="L293" s="41"/>
      <c r="M293" s="214" t="s">
        <v>1</v>
      </c>
      <c r="N293" s="215" t="s">
        <v>46</v>
      </c>
      <c r="O293" s="88"/>
      <c r="P293" s="216">
        <f>O293*H293</f>
        <v>0</v>
      </c>
      <c r="Q293" s="216">
        <v>0</v>
      </c>
      <c r="R293" s="216">
        <f>Q293*H293</f>
        <v>0</v>
      </c>
      <c r="S293" s="216">
        <v>0</v>
      </c>
      <c r="T293" s="21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8" t="s">
        <v>132</v>
      </c>
      <c r="AT293" s="218" t="s">
        <v>127</v>
      </c>
      <c r="AU293" s="218" t="s">
        <v>22</v>
      </c>
      <c r="AY293" s="14" t="s">
        <v>126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4" t="s">
        <v>22</v>
      </c>
      <c r="BK293" s="219">
        <f>ROUND(I293*H293,2)</f>
        <v>0</v>
      </c>
      <c r="BL293" s="14" t="s">
        <v>132</v>
      </c>
      <c r="BM293" s="218" t="s">
        <v>744</v>
      </c>
    </row>
    <row r="294" s="2" customFormat="1">
      <c r="A294" s="35"/>
      <c r="B294" s="36"/>
      <c r="C294" s="37"/>
      <c r="D294" s="220" t="s">
        <v>134</v>
      </c>
      <c r="E294" s="37"/>
      <c r="F294" s="221" t="s">
        <v>438</v>
      </c>
      <c r="G294" s="37"/>
      <c r="H294" s="37"/>
      <c r="I294" s="222"/>
      <c r="J294" s="37"/>
      <c r="K294" s="37"/>
      <c r="L294" s="41"/>
      <c r="M294" s="223"/>
      <c r="N294" s="224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134</v>
      </c>
      <c r="AU294" s="14" t="s">
        <v>22</v>
      </c>
    </row>
    <row r="295" s="2" customFormat="1" ht="24.15" customHeight="1">
      <c r="A295" s="35"/>
      <c r="B295" s="36"/>
      <c r="C295" s="207" t="s">
        <v>475</v>
      </c>
      <c r="D295" s="207" t="s">
        <v>127</v>
      </c>
      <c r="E295" s="208" t="s">
        <v>441</v>
      </c>
      <c r="F295" s="209" t="s">
        <v>442</v>
      </c>
      <c r="G295" s="210" t="s">
        <v>130</v>
      </c>
      <c r="H295" s="211">
        <v>1</v>
      </c>
      <c r="I295" s="212"/>
      <c r="J295" s="213">
        <f>ROUND(I295*H295,2)</f>
        <v>0</v>
      </c>
      <c r="K295" s="209" t="s">
        <v>131</v>
      </c>
      <c r="L295" s="41"/>
      <c r="M295" s="214" t="s">
        <v>1</v>
      </c>
      <c r="N295" s="215" t="s">
        <v>46</v>
      </c>
      <c r="O295" s="88"/>
      <c r="P295" s="216">
        <f>O295*H295</f>
        <v>0</v>
      </c>
      <c r="Q295" s="216">
        <v>0</v>
      </c>
      <c r="R295" s="216">
        <f>Q295*H295</f>
        <v>0</v>
      </c>
      <c r="S295" s="216">
        <v>0</v>
      </c>
      <c r="T295" s="21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8" t="s">
        <v>132</v>
      </c>
      <c r="AT295" s="218" t="s">
        <v>127</v>
      </c>
      <c r="AU295" s="218" t="s">
        <v>22</v>
      </c>
      <c r="AY295" s="14" t="s">
        <v>126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14" t="s">
        <v>22</v>
      </c>
      <c r="BK295" s="219">
        <f>ROUND(I295*H295,2)</f>
        <v>0</v>
      </c>
      <c r="BL295" s="14" t="s">
        <v>132</v>
      </c>
      <c r="BM295" s="218" t="s">
        <v>745</v>
      </c>
    </row>
    <row r="296" s="2" customFormat="1">
      <c r="A296" s="35"/>
      <c r="B296" s="36"/>
      <c r="C296" s="37"/>
      <c r="D296" s="220" t="s">
        <v>134</v>
      </c>
      <c r="E296" s="37"/>
      <c r="F296" s="221" t="s">
        <v>442</v>
      </c>
      <c r="G296" s="37"/>
      <c r="H296" s="37"/>
      <c r="I296" s="222"/>
      <c r="J296" s="37"/>
      <c r="K296" s="37"/>
      <c r="L296" s="41"/>
      <c r="M296" s="223"/>
      <c r="N296" s="224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134</v>
      </c>
      <c r="AU296" s="14" t="s">
        <v>22</v>
      </c>
    </row>
    <row r="297" s="2" customFormat="1" ht="24.15" customHeight="1">
      <c r="A297" s="35"/>
      <c r="B297" s="36"/>
      <c r="C297" s="207" t="s">
        <v>479</v>
      </c>
      <c r="D297" s="207" t="s">
        <v>127</v>
      </c>
      <c r="E297" s="208" t="s">
        <v>445</v>
      </c>
      <c r="F297" s="209" t="s">
        <v>446</v>
      </c>
      <c r="G297" s="210" t="s">
        <v>163</v>
      </c>
      <c r="H297" s="211">
        <v>1084</v>
      </c>
      <c r="I297" s="212"/>
      <c r="J297" s="213">
        <f>ROUND(I297*H297,2)</f>
        <v>0</v>
      </c>
      <c r="K297" s="209" t="s">
        <v>131</v>
      </c>
      <c r="L297" s="41"/>
      <c r="M297" s="214" t="s">
        <v>1</v>
      </c>
      <c r="N297" s="215" t="s">
        <v>46</v>
      </c>
      <c r="O297" s="88"/>
      <c r="P297" s="216">
        <f>O297*H297</f>
        <v>0</v>
      </c>
      <c r="Q297" s="216">
        <v>0</v>
      </c>
      <c r="R297" s="216">
        <f>Q297*H297</f>
        <v>0</v>
      </c>
      <c r="S297" s="216">
        <v>0</v>
      </c>
      <c r="T297" s="21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8" t="s">
        <v>132</v>
      </c>
      <c r="AT297" s="218" t="s">
        <v>127</v>
      </c>
      <c r="AU297" s="218" t="s">
        <v>22</v>
      </c>
      <c r="AY297" s="14" t="s">
        <v>126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4" t="s">
        <v>22</v>
      </c>
      <c r="BK297" s="219">
        <f>ROUND(I297*H297,2)</f>
        <v>0</v>
      </c>
      <c r="BL297" s="14" t="s">
        <v>132</v>
      </c>
      <c r="BM297" s="218" t="s">
        <v>746</v>
      </c>
    </row>
    <row r="298" s="2" customFormat="1">
      <c r="A298" s="35"/>
      <c r="B298" s="36"/>
      <c r="C298" s="37"/>
      <c r="D298" s="220" t="s">
        <v>134</v>
      </c>
      <c r="E298" s="37"/>
      <c r="F298" s="221" t="s">
        <v>446</v>
      </c>
      <c r="G298" s="37"/>
      <c r="H298" s="37"/>
      <c r="I298" s="222"/>
      <c r="J298" s="37"/>
      <c r="K298" s="37"/>
      <c r="L298" s="41"/>
      <c r="M298" s="223"/>
      <c r="N298" s="224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134</v>
      </c>
      <c r="AU298" s="14" t="s">
        <v>22</v>
      </c>
    </row>
    <row r="299" s="2" customFormat="1" ht="24.15" customHeight="1">
      <c r="A299" s="35"/>
      <c r="B299" s="36"/>
      <c r="C299" s="207" t="s">
        <v>484</v>
      </c>
      <c r="D299" s="207" t="s">
        <v>127</v>
      </c>
      <c r="E299" s="208" t="s">
        <v>449</v>
      </c>
      <c r="F299" s="209" t="s">
        <v>450</v>
      </c>
      <c r="G299" s="210" t="s">
        <v>163</v>
      </c>
      <c r="H299" s="211">
        <v>1084</v>
      </c>
      <c r="I299" s="212"/>
      <c r="J299" s="213">
        <f>ROUND(I299*H299,2)</f>
        <v>0</v>
      </c>
      <c r="K299" s="209" t="s">
        <v>131</v>
      </c>
      <c r="L299" s="41"/>
      <c r="M299" s="214" t="s">
        <v>1</v>
      </c>
      <c r="N299" s="215" t="s">
        <v>46</v>
      </c>
      <c r="O299" s="88"/>
      <c r="P299" s="216">
        <f>O299*H299</f>
        <v>0</v>
      </c>
      <c r="Q299" s="216">
        <v>0</v>
      </c>
      <c r="R299" s="216">
        <f>Q299*H299</f>
        <v>0</v>
      </c>
      <c r="S299" s="216">
        <v>0</v>
      </c>
      <c r="T299" s="21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8" t="s">
        <v>132</v>
      </c>
      <c r="AT299" s="218" t="s">
        <v>127</v>
      </c>
      <c r="AU299" s="218" t="s">
        <v>22</v>
      </c>
      <c r="AY299" s="14" t="s">
        <v>126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14" t="s">
        <v>22</v>
      </c>
      <c r="BK299" s="219">
        <f>ROUND(I299*H299,2)</f>
        <v>0</v>
      </c>
      <c r="BL299" s="14" t="s">
        <v>132</v>
      </c>
      <c r="BM299" s="218" t="s">
        <v>747</v>
      </c>
    </row>
    <row r="300" s="2" customFormat="1">
      <c r="A300" s="35"/>
      <c r="B300" s="36"/>
      <c r="C300" s="37"/>
      <c r="D300" s="220" t="s">
        <v>134</v>
      </c>
      <c r="E300" s="37"/>
      <c r="F300" s="221" t="s">
        <v>450</v>
      </c>
      <c r="G300" s="37"/>
      <c r="H300" s="37"/>
      <c r="I300" s="222"/>
      <c r="J300" s="37"/>
      <c r="K300" s="37"/>
      <c r="L300" s="41"/>
      <c r="M300" s="223"/>
      <c r="N300" s="224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134</v>
      </c>
      <c r="AU300" s="14" t="s">
        <v>22</v>
      </c>
    </row>
    <row r="301" s="2" customFormat="1" ht="24.15" customHeight="1">
      <c r="A301" s="35"/>
      <c r="B301" s="36"/>
      <c r="C301" s="207" t="s">
        <v>488</v>
      </c>
      <c r="D301" s="207" t="s">
        <v>127</v>
      </c>
      <c r="E301" s="208" t="s">
        <v>453</v>
      </c>
      <c r="F301" s="209" t="s">
        <v>454</v>
      </c>
      <c r="G301" s="210" t="s">
        <v>130</v>
      </c>
      <c r="H301" s="211">
        <v>4</v>
      </c>
      <c r="I301" s="212"/>
      <c r="J301" s="213">
        <f>ROUND(I301*H301,2)</f>
        <v>0</v>
      </c>
      <c r="K301" s="209" t="s">
        <v>131</v>
      </c>
      <c r="L301" s="41"/>
      <c r="M301" s="214" t="s">
        <v>1</v>
      </c>
      <c r="N301" s="215" t="s">
        <v>46</v>
      </c>
      <c r="O301" s="88"/>
      <c r="P301" s="216">
        <f>O301*H301</f>
        <v>0</v>
      </c>
      <c r="Q301" s="216">
        <v>0</v>
      </c>
      <c r="R301" s="216">
        <f>Q301*H301</f>
        <v>0</v>
      </c>
      <c r="S301" s="216">
        <v>0</v>
      </c>
      <c r="T301" s="21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8" t="s">
        <v>132</v>
      </c>
      <c r="AT301" s="218" t="s">
        <v>127</v>
      </c>
      <c r="AU301" s="218" t="s">
        <v>22</v>
      </c>
      <c r="AY301" s="14" t="s">
        <v>126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14" t="s">
        <v>22</v>
      </c>
      <c r="BK301" s="219">
        <f>ROUND(I301*H301,2)</f>
        <v>0</v>
      </c>
      <c r="BL301" s="14" t="s">
        <v>132</v>
      </c>
      <c r="BM301" s="218" t="s">
        <v>748</v>
      </c>
    </row>
    <row r="302" s="2" customFormat="1">
      <c r="A302" s="35"/>
      <c r="B302" s="36"/>
      <c r="C302" s="37"/>
      <c r="D302" s="220" t="s">
        <v>134</v>
      </c>
      <c r="E302" s="37"/>
      <c r="F302" s="221" t="s">
        <v>454</v>
      </c>
      <c r="G302" s="37"/>
      <c r="H302" s="37"/>
      <c r="I302" s="222"/>
      <c r="J302" s="37"/>
      <c r="K302" s="37"/>
      <c r="L302" s="41"/>
      <c r="M302" s="223"/>
      <c r="N302" s="224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134</v>
      </c>
      <c r="AU302" s="14" t="s">
        <v>22</v>
      </c>
    </row>
    <row r="303" s="2" customFormat="1" ht="24.15" customHeight="1">
      <c r="A303" s="35"/>
      <c r="B303" s="36"/>
      <c r="C303" s="207" t="s">
        <v>492</v>
      </c>
      <c r="D303" s="207" t="s">
        <v>127</v>
      </c>
      <c r="E303" s="208" t="s">
        <v>457</v>
      </c>
      <c r="F303" s="209" t="s">
        <v>458</v>
      </c>
      <c r="G303" s="210" t="s">
        <v>163</v>
      </c>
      <c r="H303" s="211">
        <v>1084</v>
      </c>
      <c r="I303" s="212"/>
      <c r="J303" s="213">
        <f>ROUND(I303*H303,2)</f>
        <v>0</v>
      </c>
      <c r="K303" s="209" t="s">
        <v>131</v>
      </c>
      <c r="L303" s="41"/>
      <c r="M303" s="214" t="s">
        <v>1</v>
      </c>
      <c r="N303" s="215" t="s">
        <v>46</v>
      </c>
      <c r="O303" s="88"/>
      <c r="P303" s="216">
        <f>O303*H303</f>
        <v>0</v>
      </c>
      <c r="Q303" s="216">
        <v>0</v>
      </c>
      <c r="R303" s="216">
        <f>Q303*H303</f>
        <v>0</v>
      </c>
      <c r="S303" s="216">
        <v>0</v>
      </c>
      <c r="T303" s="21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8" t="s">
        <v>132</v>
      </c>
      <c r="AT303" s="218" t="s">
        <v>127</v>
      </c>
      <c r="AU303" s="218" t="s">
        <v>22</v>
      </c>
      <c r="AY303" s="14" t="s">
        <v>126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4" t="s">
        <v>22</v>
      </c>
      <c r="BK303" s="219">
        <f>ROUND(I303*H303,2)</f>
        <v>0</v>
      </c>
      <c r="BL303" s="14" t="s">
        <v>132</v>
      </c>
      <c r="BM303" s="218" t="s">
        <v>749</v>
      </c>
    </row>
    <row r="304" s="2" customFormat="1">
      <c r="A304" s="35"/>
      <c r="B304" s="36"/>
      <c r="C304" s="37"/>
      <c r="D304" s="220" t="s">
        <v>134</v>
      </c>
      <c r="E304" s="37"/>
      <c r="F304" s="221" t="s">
        <v>458</v>
      </c>
      <c r="G304" s="37"/>
      <c r="H304" s="37"/>
      <c r="I304" s="222"/>
      <c r="J304" s="37"/>
      <c r="K304" s="37"/>
      <c r="L304" s="41"/>
      <c r="M304" s="223"/>
      <c r="N304" s="224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134</v>
      </c>
      <c r="AU304" s="14" t="s">
        <v>22</v>
      </c>
    </row>
    <row r="305" s="2" customFormat="1" ht="24.15" customHeight="1">
      <c r="A305" s="35"/>
      <c r="B305" s="36"/>
      <c r="C305" s="207" t="s">
        <v>496</v>
      </c>
      <c r="D305" s="207" t="s">
        <v>127</v>
      </c>
      <c r="E305" s="208" t="s">
        <v>461</v>
      </c>
      <c r="F305" s="209" t="s">
        <v>462</v>
      </c>
      <c r="G305" s="210" t="s">
        <v>130</v>
      </c>
      <c r="H305" s="211">
        <v>16</v>
      </c>
      <c r="I305" s="212"/>
      <c r="J305" s="213">
        <f>ROUND(I305*H305,2)</f>
        <v>0</v>
      </c>
      <c r="K305" s="209" t="s">
        <v>131</v>
      </c>
      <c r="L305" s="41"/>
      <c r="M305" s="214" t="s">
        <v>1</v>
      </c>
      <c r="N305" s="215" t="s">
        <v>46</v>
      </c>
      <c r="O305" s="88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8" t="s">
        <v>132</v>
      </c>
      <c r="AT305" s="218" t="s">
        <v>127</v>
      </c>
      <c r="AU305" s="218" t="s">
        <v>22</v>
      </c>
      <c r="AY305" s="14" t="s">
        <v>126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4" t="s">
        <v>22</v>
      </c>
      <c r="BK305" s="219">
        <f>ROUND(I305*H305,2)</f>
        <v>0</v>
      </c>
      <c r="BL305" s="14" t="s">
        <v>132</v>
      </c>
      <c r="BM305" s="218" t="s">
        <v>750</v>
      </c>
    </row>
    <row r="306" s="2" customFormat="1">
      <c r="A306" s="35"/>
      <c r="B306" s="36"/>
      <c r="C306" s="37"/>
      <c r="D306" s="220" t="s">
        <v>134</v>
      </c>
      <c r="E306" s="37"/>
      <c r="F306" s="221" t="s">
        <v>462</v>
      </c>
      <c r="G306" s="37"/>
      <c r="H306" s="37"/>
      <c r="I306" s="222"/>
      <c r="J306" s="37"/>
      <c r="K306" s="37"/>
      <c r="L306" s="41"/>
      <c r="M306" s="223"/>
      <c r="N306" s="224"/>
      <c r="O306" s="88"/>
      <c r="P306" s="88"/>
      <c r="Q306" s="88"/>
      <c r="R306" s="88"/>
      <c r="S306" s="88"/>
      <c r="T306" s="89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134</v>
      </c>
      <c r="AU306" s="14" t="s">
        <v>22</v>
      </c>
    </row>
    <row r="307" s="2" customFormat="1" ht="24.15" customHeight="1">
      <c r="A307" s="35"/>
      <c r="B307" s="36"/>
      <c r="C307" s="207" t="s">
        <v>502</v>
      </c>
      <c r="D307" s="207" t="s">
        <v>127</v>
      </c>
      <c r="E307" s="208" t="s">
        <v>465</v>
      </c>
      <c r="F307" s="209" t="s">
        <v>466</v>
      </c>
      <c r="G307" s="210" t="s">
        <v>175</v>
      </c>
      <c r="H307" s="211">
        <v>44</v>
      </c>
      <c r="I307" s="212"/>
      <c r="J307" s="213">
        <f>ROUND(I307*H307,2)</f>
        <v>0</v>
      </c>
      <c r="K307" s="209" t="s">
        <v>131</v>
      </c>
      <c r="L307" s="41"/>
      <c r="M307" s="214" t="s">
        <v>1</v>
      </c>
      <c r="N307" s="215" t="s">
        <v>46</v>
      </c>
      <c r="O307" s="88"/>
      <c r="P307" s="216">
        <f>O307*H307</f>
        <v>0</v>
      </c>
      <c r="Q307" s="216">
        <v>0</v>
      </c>
      <c r="R307" s="216">
        <f>Q307*H307</f>
        <v>0</v>
      </c>
      <c r="S307" s="216">
        <v>0</v>
      </c>
      <c r="T307" s="21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8" t="s">
        <v>132</v>
      </c>
      <c r="AT307" s="218" t="s">
        <v>127</v>
      </c>
      <c r="AU307" s="218" t="s">
        <v>22</v>
      </c>
      <c r="AY307" s="14" t="s">
        <v>126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4" t="s">
        <v>22</v>
      </c>
      <c r="BK307" s="219">
        <f>ROUND(I307*H307,2)</f>
        <v>0</v>
      </c>
      <c r="BL307" s="14" t="s">
        <v>132</v>
      </c>
      <c r="BM307" s="218" t="s">
        <v>751</v>
      </c>
    </row>
    <row r="308" s="2" customFormat="1">
      <c r="A308" s="35"/>
      <c r="B308" s="36"/>
      <c r="C308" s="37"/>
      <c r="D308" s="220" t="s">
        <v>134</v>
      </c>
      <c r="E308" s="37"/>
      <c r="F308" s="221" t="s">
        <v>466</v>
      </c>
      <c r="G308" s="37"/>
      <c r="H308" s="37"/>
      <c r="I308" s="222"/>
      <c r="J308" s="37"/>
      <c r="K308" s="37"/>
      <c r="L308" s="41"/>
      <c r="M308" s="223"/>
      <c r="N308" s="224"/>
      <c r="O308" s="88"/>
      <c r="P308" s="88"/>
      <c r="Q308" s="88"/>
      <c r="R308" s="88"/>
      <c r="S308" s="88"/>
      <c r="T308" s="89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134</v>
      </c>
      <c r="AU308" s="14" t="s">
        <v>22</v>
      </c>
    </row>
    <row r="309" s="11" customFormat="1" ht="22.8" customHeight="1">
      <c r="A309" s="11"/>
      <c r="B309" s="193"/>
      <c r="C309" s="194"/>
      <c r="D309" s="195" t="s">
        <v>80</v>
      </c>
      <c r="E309" s="246" t="s">
        <v>468</v>
      </c>
      <c r="F309" s="246" t="s">
        <v>469</v>
      </c>
      <c r="G309" s="194"/>
      <c r="H309" s="194"/>
      <c r="I309" s="197"/>
      <c r="J309" s="247">
        <f>BK309</f>
        <v>0</v>
      </c>
      <c r="K309" s="194"/>
      <c r="L309" s="199"/>
      <c r="M309" s="200"/>
      <c r="N309" s="201"/>
      <c r="O309" s="201"/>
      <c r="P309" s="202">
        <f>SUM(P310:P315)</f>
        <v>0</v>
      </c>
      <c r="Q309" s="201"/>
      <c r="R309" s="202">
        <f>SUM(R310:R315)</f>
        <v>0</v>
      </c>
      <c r="S309" s="201"/>
      <c r="T309" s="203">
        <f>SUM(T310:T315)</f>
        <v>0</v>
      </c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R309" s="204" t="s">
        <v>125</v>
      </c>
      <c r="AT309" s="205" t="s">
        <v>80</v>
      </c>
      <c r="AU309" s="205" t="s">
        <v>22</v>
      </c>
      <c r="AY309" s="204" t="s">
        <v>126</v>
      </c>
      <c r="BK309" s="206">
        <f>SUM(BK310:BK315)</f>
        <v>0</v>
      </c>
    </row>
    <row r="310" s="2" customFormat="1" ht="24.15" customHeight="1">
      <c r="A310" s="35"/>
      <c r="B310" s="36"/>
      <c r="C310" s="207" t="s">
        <v>508</v>
      </c>
      <c r="D310" s="207" t="s">
        <v>127</v>
      </c>
      <c r="E310" s="208" t="s">
        <v>471</v>
      </c>
      <c r="F310" s="209" t="s">
        <v>472</v>
      </c>
      <c r="G310" s="210" t="s">
        <v>473</v>
      </c>
      <c r="H310" s="211">
        <v>305.23000000000002</v>
      </c>
      <c r="I310" s="212"/>
      <c r="J310" s="213">
        <f>ROUND(I310*H310,2)</f>
        <v>0</v>
      </c>
      <c r="K310" s="209" t="s">
        <v>131</v>
      </c>
      <c r="L310" s="41"/>
      <c r="M310" s="214" t="s">
        <v>1</v>
      </c>
      <c r="N310" s="215" t="s">
        <v>46</v>
      </c>
      <c r="O310" s="88"/>
      <c r="P310" s="216">
        <f>O310*H310</f>
        <v>0</v>
      </c>
      <c r="Q310" s="216">
        <v>0</v>
      </c>
      <c r="R310" s="216">
        <f>Q310*H310</f>
        <v>0</v>
      </c>
      <c r="S310" s="216">
        <v>0</v>
      </c>
      <c r="T310" s="21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8" t="s">
        <v>132</v>
      </c>
      <c r="AT310" s="218" t="s">
        <v>127</v>
      </c>
      <c r="AU310" s="218" t="s">
        <v>90</v>
      </c>
      <c r="AY310" s="14" t="s">
        <v>126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14" t="s">
        <v>22</v>
      </c>
      <c r="BK310" s="219">
        <f>ROUND(I310*H310,2)</f>
        <v>0</v>
      </c>
      <c r="BL310" s="14" t="s">
        <v>132</v>
      </c>
      <c r="BM310" s="218" t="s">
        <v>752</v>
      </c>
    </row>
    <row r="311" s="2" customFormat="1">
      <c r="A311" s="35"/>
      <c r="B311" s="36"/>
      <c r="C311" s="37"/>
      <c r="D311" s="220" t="s">
        <v>134</v>
      </c>
      <c r="E311" s="37"/>
      <c r="F311" s="221" t="s">
        <v>472</v>
      </c>
      <c r="G311" s="37"/>
      <c r="H311" s="37"/>
      <c r="I311" s="222"/>
      <c r="J311" s="37"/>
      <c r="K311" s="37"/>
      <c r="L311" s="41"/>
      <c r="M311" s="223"/>
      <c r="N311" s="224"/>
      <c r="O311" s="88"/>
      <c r="P311" s="88"/>
      <c r="Q311" s="88"/>
      <c r="R311" s="88"/>
      <c r="S311" s="88"/>
      <c r="T311" s="89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134</v>
      </c>
      <c r="AU311" s="14" t="s">
        <v>90</v>
      </c>
    </row>
    <row r="312" s="2" customFormat="1" ht="24.15" customHeight="1">
      <c r="A312" s="35"/>
      <c r="B312" s="36"/>
      <c r="C312" s="207" t="s">
        <v>630</v>
      </c>
      <c r="D312" s="207" t="s">
        <v>127</v>
      </c>
      <c r="E312" s="208" t="s">
        <v>476</v>
      </c>
      <c r="F312" s="209" t="s">
        <v>477</v>
      </c>
      <c r="G312" s="210" t="s">
        <v>473</v>
      </c>
      <c r="H312" s="211">
        <v>304.56</v>
      </c>
      <c r="I312" s="212"/>
      <c r="J312" s="213">
        <f>ROUND(I312*H312,2)</f>
        <v>0</v>
      </c>
      <c r="K312" s="209" t="s">
        <v>131</v>
      </c>
      <c r="L312" s="41"/>
      <c r="M312" s="214" t="s">
        <v>1</v>
      </c>
      <c r="N312" s="215" t="s">
        <v>46</v>
      </c>
      <c r="O312" s="88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8" t="s">
        <v>132</v>
      </c>
      <c r="AT312" s="218" t="s">
        <v>127</v>
      </c>
      <c r="AU312" s="218" t="s">
        <v>90</v>
      </c>
      <c r="AY312" s="14" t="s">
        <v>126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4" t="s">
        <v>22</v>
      </c>
      <c r="BK312" s="219">
        <f>ROUND(I312*H312,2)</f>
        <v>0</v>
      </c>
      <c r="BL312" s="14" t="s">
        <v>132</v>
      </c>
      <c r="BM312" s="218" t="s">
        <v>753</v>
      </c>
    </row>
    <row r="313" s="2" customFormat="1">
      <c r="A313" s="35"/>
      <c r="B313" s="36"/>
      <c r="C313" s="37"/>
      <c r="D313" s="220" t="s">
        <v>134</v>
      </c>
      <c r="E313" s="37"/>
      <c r="F313" s="221" t="s">
        <v>477</v>
      </c>
      <c r="G313" s="37"/>
      <c r="H313" s="37"/>
      <c r="I313" s="222"/>
      <c r="J313" s="37"/>
      <c r="K313" s="37"/>
      <c r="L313" s="41"/>
      <c r="M313" s="223"/>
      <c r="N313" s="224"/>
      <c r="O313" s="88"/>
      <c r="P313" s="88"/>
      <c r="Q313" s="88"/>
      <c r="R313" s="88"/>
      <c r="S313" s="88"/>
      <c r="T313" s="89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134</v>
      </c>
      <c r="AU313" s="14" t="s">
        <v>90</v>
      </c>
    </row>
    <row r="314" s="2" customFormat="1" ht="24.15" customHeight="1">
      <c r="A314" s="35"/>
      <c r="B314" s="36"/>
      <c r="C314" s="207" t="s">
        <v>632</v>
      </c>
      <c r="D314" s="207" t="s">
        <v>127</v>
      </c>
      <c r="E314" s="208" t="s">
        <v>480</v>
      </c>
      <c r="F314" s="209" t="s">
        <v>481</v>
      </c>
      <c r="G314" s="210" t="s">
        <v>473</v>
      </c>
      <c r="H314" s="211">
        <v>0.67000000000000004</v>
      </c>
      <c r="I314" s="212"/>
      <c r="J314" s="213">
        <f>ROUND(I314*H314,2)</f>
        <v>0</v>
      </c>
      <c r="K314" s="209" t="s">
        <v>131</v>
      </c>
      <c r="L314" s="41"/>
      <c r="M314" s="214" t="s">
        <v>1</v>
      </c>
      <c r="N314" s="215" t="s">
        <v>46</v>
      </c>
      <c r="O314" s="88"/>
      <c r="P314" s="216">
        <f>O314*H314</f>
        <v>0</v>
      </c>
      <c r="Q314" s="216">
        <v>0</v>
      </c>
      <c r="R314" s="216">
        <f>Q314*H314</f>
        <v>0</v>
      </c>
      <c r="S314" s="216">
        <v>0</v>
      </c>
      <c r="T314" s="21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8" t="s">
        <v>132</v>
      </c>
      <c r="AT314" s="218" t="s">
        <v>127</v>
      </c>
      <c r="AU314" s="218" t="s">
        <v>90</v>
      </c>
      <c r="AY314" s="14" t="s">
        <v>126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14" t="s">
        <v>22</v>
      </c>
      <c r="BK314" s="219">
        <f>ROUND(I314*H314,2)</f>
        <v>0</v>
      </c>
      <c r="BL314" s="14" t="s">
        <v>132</v>
      </c>
      <c r="BM314" s="218" t="s">
        <v>754</v>
      </c>
    </row>
    <row r="315" s="2" customFormat="1">
      <c r="A315" s="35"/>
      <c r="B315" s="36"/>
      <c r="C315" s="37"/>
      <c r="D315" s="220" t="s">
        <v>134</v>
      </c>
      <c r="E315" s="37"/>
      <c r="F315" s="221" t="s">
        <v>481</v>
      </c>
      <c r="G315" s="37"/>
      <c r="H315" s="37"/>
      <c r="I315" s="222"/>
      <c r="J315" s="37"/>
      <c r="K315" s="37"/>
      <c r="L315" s="41"/>
      <c r="M315" s="223"/>
      <c r="N315" s="224"/>
      <c r="O315" s="88"/>
      <c r="P315" s="88"/>
      <c r="Q315" s="88"/>
      <c r="R315" s="88"/>
      <c r="S315" s="88"/>
      <c r="T315" s="89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134</v>
      </c>
      <c r="AU315" s="14" t="s">
        <v>90</v>
      </c>
    </row>
    <row r="316" s="11" customFormat="1" ht="25.92" customHeight="1">
      <c r="A316" s="11"/>
      <c r="B316" s="193"/>
      <c r="C316" s="194"/>
      <c r="D316" s="195" t="s">
        <v>80</v>
      </c>
      <c r="E316" s="196" t="s">
        <v>80</v>
      </c>
      <c r="F316" s="196" t="s">
        <v>483</v>
      </c>
      <c r="G316" s="194"/>
      <c r="H316" s="194"/>
      <c r="I316" s="197"/>
      <c r="J316" s="198">
        <f>BK316</f>
        <v>0</v>
      </c>
      <c r="K316" s="194"/>
      <c r="L316" s="199"/>
      <c r="M316" s="200"/>
      <c r="N316" s="201"/>
      <c r="O316" s="201"/>
      <c r="P316" s="202">
        <f>SUM(P317:P324)</f>
        <v>0</v>
      </c>
      <c r="Q316" s="201"/>
      <c r="R316" s="202">
        <f>SUM(R317:R324)</f>
        <v>0</v>
      </c>
      <c r="S316" s="201"/>
      <c r="T316" s="203">
        <f>SUM(T317:T324)</f>
        <v>0</v>
      </c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R316" s="204" t="s">
        <v>125</v>
      </c>
      <c r="AT316" s="205" t="s">
        <v>80</v>
      </c>
      <c r="AU316" s="205" t="s">
        <v>81</v>
      </c>
      <c r="AY316" s="204" t="s">
        <v>126</v>
      </c>
      <c r="BK316" s="206">
        <f>SUM(BK317:BK324)</f>
        <v>0</v>
      </c>
    </row>
    <row r="317" s="2" customFormat="1" ht="24.15" customHeight="1">
      <c r="A317" s="35"/>
      <c r="B317" s="36"/>
      <c r="C317" s="225" t="s">
        <v>634</v>
      </c>
      <c r="D317" s="225" t="s">
        <v>135</v>
      </c>
      <c r="E317" s="226" t="s">
        <v>485</v>
      </c>
      <c r="F317" s="227" t="s">
        <v>486</v>
      </c>
      <c r="G317" s="228" t="s">
        <v>130</v>
      </c>
      <c r="H317" s="229">
        <v>176</v>
      </c>
      <c r="I317" s="230"/>
      <c r="J317" s="231">
        <f>ROUND(I317*H317,2)</f>
        <v>0</v>
      </c>
      <c r="K317" s="227" t="s">
        <v>131</v>
      </c>
      <c r="L317" s="232"/>
      <c r="M317" s="233" t="s">
        <v>1</v>
      </c>
      <c r="N317" s="234" t="s">
        <v>46</v>
      </c>
      <c r="O317" s="88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8" t="s">
        <v>138</v>
      </c>
      <c r="AT317" s="218" t="s">
        <v>135</v>
      </c>
      <c r="AU317" s="218" t="s">
        <v>22</v>
      </c>
      <c r="AY317" s="14" t="s">
        <v>126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4" t="s">
        <v>22</v>
      </c>
      <c r="BK317" s="219">
        <f>ROUND(I317*H317,2)</f>
        <v>0</v>
      </c>
      <c r="BL317" s="14" t="s">
        <v>132</v>
      </c>
      <c r="BM317" s="218" t="s">
        <v>755</v>
      </c>
    </row>
    <row r="318" s="2" customFormat="1">
      <c r="A318" s="35"/>
      <c r="B318" s="36"/>
      <c r="C318" s="37"/>
      <c r="D318" s="220" t="s">
        <v>134</v>
      </c>
      <c r="E318" s="37"/>
      <c r="F318" s="221" t="s">
        <v>486</v>
      </c>
      <c r="G318" s="37"/>
      <c r="H318" s="37"/>
      <c r="I318" s="222"/>
      <c r="J318" s="37"/>
      <c r="K318" s="37"/>
      <c r="L318" s="41"/>
      <c r="M318" s="223"/>
      <c r="N318" s="224"/>
      <c r="O318" s="88"/>
      <c r="P318" s="88"/>
      <c r="Q318" s="88"/>
      <c r="R318" s="88"/>
      <c r="S318" s="88"/>
      <c r="T318" s="89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134</v>
      </c>
      <c r="AU318" s="14" t="s">
        <v>22</v>
      </c>
    </row>
    <row r="319" s="2" customFormat="1" ht="24.15" customHeight="1">
      <c r="A319" s="35"/>
      <c r="B319" s="36"/>
      <c r="C319" s="207" t="s">
        <v>636</v>
      </c>
      <c r="D319" s="207" t="s">
        <v>127</v>
      </c>
      <c r="E319" s="208" t="s">
        <v>489</v>
      </c>
      <c r="F319" s="209" t="s">
        <v>490</v>
      </c>
      <c r="G319" s="210" t="s">
        <v>142</v>
      </c>
      <c r="H319" s="211">
        <v>55</v>
      </c>
      <c r="I319" s="212"/>
      <c r="J319" s="213">
        <f>ROUND(I319*H319,2)</f>
        <v>0</v>
      </c>
      <c r="K319" s="209" t="s">
        <v>131</v>
      </c>
      <c r="L319" s="41"/>
      <c r="M319" s="214" t="s">
        <v>1</v>
      </c>
      <c r="N319" s="215" t="s">
        <v>46</v>
      </c>
      <c r="O319" s="88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8" t="s">
        <v>132</v>
      </c>
      <c r="AT319" s="218" t="s">
        <v>127</v>
      </c>
      <c r="AU319" s="218" t="s">
        <v>22</v>
      </c>
      <c r="AY319" s="14" t="s">
        <v>126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4" t="s">
        <v>22</v>
      </c>
      <c r="BK319" s="219">
        <f>ROUND(I319*H319,2)</f>
        <v>0</v>
      </c>
      <c r="BL319" s="14" t="s">
        <v>132</v>
      </c>
      <c r="BM319" s="218" t="s">
        <v>756</v>
      </c>
    </row>
    <row r="320" s="2" customFormat="1">
      <c r="A320" s="35"/>
      <c r="B320" s="36"/>
      <c r="C320" s="37"/>
      <c r="D320" s="220" t="s">
        <v>134</v>
      </c>
      <c r="E320" s="37"/>
      <c r="F320" s="221" t="s">
        <v>490</v>
      </c>
      <c r="G320" s="37"/>
      <c r="H320" s="37"/>
      <c r="I320" s="222"/>
      <c r="J320" s="37"/>
      <c r="K320" s="37"/>
      <c r="L320" s="41"/>
      <c r="M320" s="223"/>
      <c r="N320" s="224"/>
      <c r="O320" s="88"/>
      <c r="P320" s="88"/>
      <c r="Q320" s="88"/>
      <c r="R320" s="88"/>
      <c r="S320" s="88"/>
      <c r="T320" s="89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4" t="s">
        <v>134</v>
      </c>
      <c r="AU320" s="14" t="s">
        <v>22</v>
      </c>
    </row>
    <row r="321" s="2" customFormat="1" ht="24.15" customHeight="1">
      <c r="A321" s="35"/>
      <c r="B321" s="36"/>
      <c r="C321" s="207" t="s">
        <v>638</v>
      </c>
      <c r="D321" s="207" t="s">
        <v>127</v>
      </c>
      <c r="E321" s="208" t="s">
        <v>493</v>
      </c>
      <c r="F321" s="209" t="s">
        <v>494</v>
      </c>
      <c r="G321" s="210" t="s">
        <v>163</v>
      </c>
      <c r="H321" s="211">
        <v>55</v>
      </c>
      <c r="I321" s="212"/>
      <c r="J321" s="213">
        <f>ROUND(I321*H321,2)</f>
        <v>0</v>
      </c>
      <c r="K321" s="209" t="s">
        <v>131</v>
      </c>
      <c r="L321" s="41"/>
      <c r="M321" s="214" t="s">
        <v>1</v>
      </c>
      <c r="N321" s="215" t="s">
        <v>46</v>
      </c>
      <c r="O321" s="88"/>
      <c r="P321" s="216">
        <f>O321*H321</f>
        <v>0</v>
      </c>
      <c r="Q321" s="216">
        <v>0</v>
      </c>
      <c r="R321" s="216">
        <f>Q321*H321</f>
        <v>0</v>
      </c>
      <c r="S321" s="216">
        <v>0</v>
      </c>
      <c r="T321" s="21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8" t="s">
        <v>132</v>
      </c>
      <c r="AT321" s="218" t="s">
        <v>127</v>
      </c>
      <c r="AU321" s="218" t="s">
        <v>22</v>
      </c>
      <c r="AY321" s="14" t="s">
        <v>126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14" t="s">
        <v>22</v>
      </c>
      <c r="BK321" s="219">
        <f>ROUND(I321*H321,2)</f>
        <v>0</v>
      </c>
      <c r="BL321" s="14" t="s">
        <v>132</v>
      </c>
      <c r="BM321" s="218" t="s">
        <v>757</v>
      </c>
    </row>
    <row r="322" s="2" customFormat="1">
      <c r="A322" s="35"/>
      <c r="B322" s="36"/>
      <c r="C322" s="37"/>
      <c r="D322" s="220" t="s">
        <v>134</v>
      </c>
      <c r="E322" s="37"/>
      <c r="F322" s="221" t="s">
        <v>494</v>
      </c>
      <c r="G322" s="37"/>
      <c r="H322" s="37"/>
      <c r="I322" s="222"/>
      <c r="J322" s="37"/>
      <c r="K322" s="37"/>
      <c r="L322" s="41"/>
      <c r="M322" s="223"/>
      <c r="N322" s="224"/>
      <c r="O322" s="88"/>
      <c r="P322" s="88"/>
      <c r="Q322" s="88"/>
      <c r="R322" s="88"/>
      <c r="S322" s="88"/>
      <c r="T322" s="89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134</v>
      </c>
      <c r="AU322" s="14" t="s">
        <v>22</v>
      </c>
    </row>
    <row r="323" s="2" customFormat="1" ht="24.15" customHeight="1">
      <c r="A323" s="35"/>
      <c r="B323" s="36"/>
      <c r="C323" s="207" t="s">
        <v>640</v>
      </c>
      <c r="D323" s="207" t="s">
        <v>127</v>
      </c>
      <c r="E323" s="208" t="s">
        <v>497</v>
      </c>
      <c r="F323" s="209" t="s">
        <v>498</v>
      </c>
      <c r="G323" s="210" t="s">
        <v>175</v>
      </c>
      <c r="H323" s="211">
        <v>28</v>
      </c>
      <c r="I323" s="212"/>
      <c r="J323" s="213">
        <f>ROUND(I323*H323,2)</f>
        <v>0</v>
      </c>
      <c r="K323" s="209" t="s">
        <v>131</v>
      </c>
      <c r="L323" s="41"/>
      <c r="M323" s="214" t="s">
        <v>1</v>
      </c>
      <c r="N323" s="215" t="s">
        <v>46</v>
      </c>
      <c r="O323" s="88"/>
      <c r="P323" s="216">
        <f>O323*H323</f>
        <v>0</v>
      </c>
      <c r="Q323" s="216">
        <v>0</v>
      </c>
      <c r="R323" s="216">
        <f>Q323*H323</f>
        <v>0</v>
      </c>
      <c r="S323" s="216">
        <v>0</v>
      </c>
      <c r="T323" s="21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8" t="s">
        <v>132</v>
      </c>
      <c r="AT323" s="218" t="s">
        <v>127</v>
      </c>
      <c r="AU323" s="218" t="s">
        <v>22</v>
      </c>
      <c r="AY323" s="14" t="s">
        <v>126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4" t="s">
        <v>22</v>
      </c>
      <c r="BK323" s="219">
        <f>ROUND(I323*H323,2)</f>
        <v>0</v>
      </c>
      <c r="BL323" s="14" t="s">
        <v>132</v>
      </c>
      <c r="BM323" s="218" t="s">
        <v>758</v>
      </c>
    </row>
    <row r="324" s="2" customFormat="1">
      <c r="A324" s="35"/>
      <c r="B324" s="36"/>
      <c r="C324" s="37"/>
      <c r="D324" s="220" t="s">
        <v>134</v>
      </c>
      <c r="E324" s="37"/>
      <c r="F324" s="221" t="s">
        <v>498</v>
      </c>
      <c r="G324" s="37"/>
      <c r="H324" s="37"/>
      <c r="I324" s="222"/>
      <c r="J324" s="37"/>
      <c r="K324" s="37"/>
      <c r="L324" s="41"/>
      <c r="M324" s="236"/>
      <c r="N324" s="237"/>
      <c r="O324" s="238"/>
      <c r="P324" s="238"/>
      <c r="Q324" s="238"/>
      <c r="R324" s="238"/>
      <c r="S324" s="238"/>
      <c r="T324" s="239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134</v>
      </c>
      <c r="AU324" s="14" t="s">
        <v>22</v>
      </c>
    </row>
    <row r="325" s="2" customFormat="1" ht="6.96" customHeight="1">
      <c r="A325" s="35"/>
      <c r="B325" s="63"/>
      <c r="C325" s="64"/>
      <c r="D325" s="64"/>
      <c r="E325" s="64"/>
      <c r="F325" s="64"/>
      <c r="G325" s="64"/>
      <c r="H325" s="64"/>
      <c r="I325" s="64"/>
      <c r="J325" s="64"/>
      <c r="K325" s="64"/>
      <c r="L325" s="41"/>
      <c r="M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</row>
  </sheetData>
  <sheetProtection sheet="1" autoFilter="0" formatColumns="0" formatRows="0" objects="1" scenarios="1" spinCount="100000" saltValue="CEjnCmiQ0kqVgP+eWmqC+eTiOLRJpJsZDzqFMNTwpY8YdbdjwM4N0MbgW4C6dPlDN1Ix/RLb+HZ+4GWd1nGQTw==" hashValue="KG/SjkBG9PP4v3FKtBdhPZR9dUwT+OPoLwif0GSgx95Kuu/UJ4UA/JyTQb7OSCV0a8cotkpazDlhCmxd8RJ5qg==" algorithmName="SHA-512" password="CC35"/>
  <autoFilter ref="C121:K32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2020-09-15T05:19:35Z</dcterms:created>
  <dcterms:modified xsi:type="dcterms:W3CDTF">2020-09-15T05:19:40Z</dcterms:modified>
</cp:coreProperties>
</file>