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2020-19 - Oprava přejezdu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'2020-19 - Oprava přejezdu...'!$C$124:$K$855</definedName>
    <definedName name="_xlnm.Print_Area" localSheetId="1">'2020-19 - Oprava přejezdu...'!$C$4:$J$76,'2020-19 - Oprava přejezdu...'!$C$82:$J$106,'2020-19 - Oprava přejezdu...'!$C$112:$J$855</definedName>
    <definedName name="_xlnm.Print_Titles" localSheetId="1">'2020-19 - Oprava přejezdu...'!$124:$124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1"/>
  <c r="BH821"/>
  <c r="BG821"/>
  <c r="BF821"/>
  <c r="T821"/>
  <c r="R821"/>
  <c r="P821"/>
  <c r="BI816"/>
  <c r="BH816"/>
  <c r="BG816"/>
  <c r="BF816"/>
  <c r="T816"/>
  <c r="R816"/>
  <c r="P816"/>
  <c r="BI812"/>
  <c r="BH812"/>
  <c r="BG812"/>
  <c r="BF812"/>
  <c r="T812"/>
  <c r="R812"/>
  <c r="P812"/>
  <c r="BI807"/>
  <c r="BH807"/>
  <c r="BG807"/>
  <c r="BF807"/>
  <c r="T807"/>
  <c r="R807"/>
  <c r="P807"/>
  <c r="BI803"/>
  <c r="BH803"/>
  <c r="BG803"/>
  <c r="BF803"/>
  <c r="T803"/>
  <c r="R803"/>
  <c r="P803"/>
  <c r="BI799"/>
  <c r="BH799"/>
  <c r="BG799"/>
  <c r="BF799"/>
  <c r="T799"/>
  <c r="R799"/>
  <c r="P799"/>
  <c r="BI791"/>
  <c r="BH791"/>
  <c r="BG791"/>
  <c r="BF791"/>
  <c r="T791"/>
  <c r="R791"/>
  <c r="P791"/>
  <c r="BI787"/>
  <c r="BH787"/>
  <c r="BG787"/>
  <c r="BF787"/>
  <c r="T787"/>
  <c r="R787"/>
  <c r="P787"/>
  <c r="BI783"/>
  <c r="BH783"/>
  <c r="BG783"/>
  <c r="BF783"/>
  <c r="T783"/>
  <c r="R783"/>
  <c r="P783"/>
  <c r="BI779"/>
  <c r="BH779"/>
  <c r="BG779"/>
  <c r="BF779"/>
  <c r="T779"/>
  <c r="R779"/>
  <c r="P779"/>
  <c r="BI775"/>
  <c r="BH775"/>
  <c r="BG775"/>
  <c r="BF775"/>
  <c r="T775"/>
  <c r="R775"/>
  <c r="P775"/>
  <c r="BI771"/>
  <c r="BH771"/>
  <c r="BG771"/>
  <c r="BF771"/>
  <c r="T771"/>
  <c r="R771"/>
  <c r="P771"/>
  <c r="BI767"/>
  <c r="BH767"/>
  <c r="BG767"/>
  <c r="BF767"/>
  <c r="T767"/>
  <c r="R767"/>
  <c r="P767"/>
  <c r="BI763"/>
  <c r="BH763"/>
  <c r="BG763"/>
  <c r="BF763"/>
  <c r="T763"/>
  <c r="R763"/>
  <c r="P763"/>
  <c r="BI759"/>
  <c r="BH759"/>
  <c r="BG759"/>
  <c r="BF759"/>
  <c r="T759"/>
  <c r="R759"/>
  <c r="P759"/>
  <c r="BI755"/>
  <c r="BH755"/>
  <c r="BG755"/>
  <c r="BF755"/>
  <c r="T755"/>
  <c r="R755"/>
  <c r="P755"/>
  <c r="BI751"/>
  <c r="BH751"/>
  <c r="BG751"/>
  <c r="BF751"/>
  <c r="T751"/>
  <c r="R751"/>
  <c r="P751"/>
  <c r="BI747"/>
  <c r="BH747"/>
  <c r="BG747"/>
  <c r="BF747"/>
  <c r="T747"/>
  <c r="R747"/>
  <c r="P747"/>
  <c r="BI743"/>
  <c r="BH743"/>
  <c r="BG743"/>
  <c r="BF743"/>
  <c r="T743"/>
  <c r="R743"/>
  <c r="P743"/>
  <c r="BI738"/>
  <c r="BH738"/>
  <c r="BG738"/>
  <c r="BF738"/>
  <c r="T738"/>
  <c r="R738"/>
  <c r="P738"/>
  <c r="BI734"/>
  <c r="BH734"/>
  <c r="BG734"/>
  <c r="BF734"/>
  <c r="T734"/>
  <c r="R734"/>
  <c r="P734"/>
  <c r="BI730"/>
  <c r="BH730"/>
  <c r="BG730"/>
  <c r="BF730"/>
  <c r="T730"/>
  <c r="R730"/>
  <c r="P730"/>
  <c r="BI726"/>
  <c r="BH726"/>
  <c r="BG726"/>
  <c r="BF726"/>
  <c r="T726"/>
  <c r="R726"/>
  <c r="P726"/>
  <c r="BI722"/>
  <c r="BH722"/>
  <c r="BG722"/>
  <c r="BF722"/>
  <c r="T722"/>
  <c r="R722"/>
  <c r="P722"/>
  <c r="BI718"/>
  <c r="BH718"/>
  <c r="BG718"/>
  <c r="BF718"/>
  <c r="T718"/>
  <c r="R718"/>
  <c r="P718"/>
  <c r="BI714"/>
  <c r="BH714"/>
  <c r="BG714"/>
  <c r="BF714"/>
  <c r="T714"/>
  <c r="R714"/>
  <c r="P714"/>
  <c r="BI710"/>
  <c r="BH710"/>
  <c r="BG710"/>
  <c r="BF710"/>
  <c r="T710"/>
  <c r="R710"/>
  <c r="P710"/>
  <c r="BI706"/>
  <c r="BH706"/>
  <c r="BG706"/>
  <c r="BF706"/>
  <c r="T706"/>
  <c r="R706"/>
  <c r="P706"/>
  <c r="BI702"/>
  <c r="BH702"/>
  <c r="BG702"/>
  <c r="BF702"/>
  <c r="T702"/>
  <c r="R702"/>
  <c r="P702"/>
  <c r="BI698"/>
  <c r="BH698"/>
  <c r="BG698"/>
  <c r="BF698"/>
  <c r="T698"/>
  <c r="R698"/>
  <c r="P698"/>
  <c r="BI694"/>
  <c r="BH694"/>
  <c r="BG694"/>
  <c r="BF694"/>
  <c r="T694"/>
  <c r="R694"/>
  <c r="P694"/>
  <c r="BI690"/>
  <c r="BH690"/>
  <c r="BG690"/>
  <c r="BF690"/>
  <c r="T690"/>
  <c r="R690"/>
  <c r="P690"/>
  <c r="BI684"/>
  <c r="BH684"/>
  <c r="BG684"/>
  <c r="BF684"/>
  <c r="T684"/>
  <c r="R684"/>
  <c r="P684"/>
  <c r="BI680"/>
  <c r="BH680"/>
  <c r="BG680"/>
  <c r="BF680"/>
  <c r="T680"/>
  <c r="R680"/>
  <c r="P680"/>
  <c r="BI675"/>
  <c r="BH675"/>
  <c r="BG675"/>
  <c r="BF675"/>
  <c r="T675"/>
  <c r="R675"/>
  <c r="P675"/>
  <c r="BI670"/>
  <c r="BH670"/>
  <c r="BG670"/>
  <c r="BF670"/>
  <c r="T670"/>
  <c r="R670"/>
  <c r="P670"/>
  <c r="BI657"/>
  <c r="BH657"/>
  <c r="BG657"/>
  <c r="BF657"/>
  <c r="T657"/>
  <c r="R657"/>
  <c r="P657"/>
  <c r="BI655"/>
  <c r="BH655"/>
  <c r="BG655"/>
  <c r="BF655"/>
  <c r="T655"/>
  <c r="R655"/>
  <c r="P655"/>
  <c r="BI651"/>
  <c r="BH651"/>
  <c r="BG651"/>
  <c r="BF651"/>
  <c r="T651"/>
  <c r="R651"/>
  <c r="P651"/>
  <c r="BI646"/>
  <c r="BH646"/>
  <c r="BG646"/>
  <c r="BF646"/>
  <c r="T646"/>
  <c r="R646"/>
  <c r="P646"/>
  <c r="BI633"/>
  <c r="BH633"/>
  <c r="BG633"/>
  <c r="BF633"/>
  <c r="T633"/>
  <c r="R633"/>
  <c r="P633"/>
  <c r="BI626"/>
  <c r="BH626"/>
  <c r="BG626"/>
  <c r="BF626"/>
  <c r="T626"/>
  <c r="R626"/>
  <c r="P626"/>
  <c r="BI619"/>
  <c r="BH619"/>
  <c r="BG619"/>
  <c r="BF619"/>
  <c r="T619"/>
  <c r="R619"/>
  <c r="P619"/>
  <c r="BI614"/>
  <c r="BH614"/>
  <c r="BG614"/>
  <c r="BF614"/>
  <c r="T614"/>
  <c r="R614"/>
  <c r="P614"/>
  <c r="BI599"/>
  <c r="BH599"/>
  <c r="BG599"/>
  <c r="BF599"/>
  <c r="T599"/>
  <c r="R599"/>
  <c r="P599"/>
  <c r="BI583"/>
  <c r="BH583"/>
  <c r="BG583"/>
  <c r="BF583"/>
  <c r="T583"/>
  <c r="R583"/>
  <c r="P583"/>
  <c r="BI578"/>
  <c r="BH578"/>
  <c r="BG578"/>
  <c r="BF578"/>
  <c r="T578"/>
  <c r="R578"/>
  <c r="P578"/>
  <c r="BI573"/>
  <c r="BH573"/>
  <c r="BG573"/>
  <c r="BF573"/>
  <c r="T573"/>
  <c r="R573"/>
  <c r="P573"/>
  <c r="BI568"/>
  <c r="BH568"/>
  <c r="BG568"/>
  <c r="BF568"/>
  <c r="T568"/>
  <c r="R568"/>
  <c r="P568"/>
  <c r="BI563"/>
  <c r="BH563"/>
  <c r="BG563"/>
  <c r="BF563"/>
  <c r="T563"/>
  <c r="R563"/>
  <c r="P563"/>
  <c r="BI558"/>
  <c r="BH558"/>
  <c r="BG558"/>
  <c r="BF558"/>
  <c r="T558"/>
  <c r="R558"/>
  <c r="P558"/>
  <c r="BI553"/>
  <c r="BH553"/>
  <c r="BG553"/>
  <c r="BF553"/>
  <c r="T553"/>
  <c r="R553"/>
  <c r="P553"/>
  <c r="BI540"/>
  <c r="BH540"/>
  <c r="BG540"/>
  <c r="BF540"/>
  <c r="T540"/>
  <c r="R540"/>
  <c r="P540"/>
  <c r="BI534"/>
  <c r="BH534"/>
  <c r="BG534"/>
  <c r="BF534"/>
  <c r="T534"/>
  <c r="R534"/>
  <c r="P534"/>
  <c r="BI527"/>
  <c r="BH527"/>
  <c r="BG527"/>
  <c r="BF527"/>
  <c r="T527"/>
  <c r="R527"/>
  <c r="P527"/>
  <c r="BI522"/>
  <c r="BH522"/>
  <c r="BG522"/>
  <c r="BF522"/>
  <c r="T522"/>
  <c r="R522"/>
  <c r="P522"/>
  <c r="BI517"/>
  <c r="BH517"/>
  <c r="BG517"/>
  <c r="BF517"/>
  <c r="T517"/>
  <c r="R517"/>
  <c r="P517"/>
  <c r="BI512"/>
  <c r="BH512"/>
  <c r="BG512"/>
  <c r="BF512"/>
  <c r="T512"/>
  <c r="R512"/>
  <c r="P512"/>
  <c r="BI505"/>
  <c r="BH505"/>
  <c r="BG505"/>
  <c r="BF505"/>
  <c r="T505"/>
  <c r="R505"/>
  <c r="P505"/>
  <c r="BI500"/>
  <c r="BH500"/>
  <c r="BG500"/>
  <c r="BF500"/>
  <c r="T500"/>
  <c r="R500"/>
  <c r="P500"/>
  <c r="BI495"/>
  <c r="BH495"/>
  <c r="BG495"/>
  <c r="BF495"/>
  <c r="T495"/>
  <c r="R495"/>
  <c r="P495"/>
  <c r="BI490"/>
  <c r="BH490"/>
  <c r="BG490"/>
  <c r="BF490"/>
  <c r="T490"/>
  <c r="R490"/>
  <c r="P490"/>
  <c r="BI485"/>
  <c r="BH485"/>
  <c r="BG485"/>
  <c r="BF485"/>
  <c r="T485"/>
  <c r="R485"/>
  <c r="P485"/>
  <c r="BI480"/>
  <c r="BH480"/>
  <c r="BG480"/>
  <c r="BF480"/>
  <c r="T480"/>
  <c r="R480"/>
  <c r="P480"/>
  <c r="BI475"/>
  <c r="BH475"/>
  <c r="BG475"/>
  <c r="BF475"/>
  <c r="T475"/>
  <c r="R475"/>
  <c r="P475"/>
  <c r="BI470"/>
  <c r="BH470"/>
  <c r="BG470"/>
  <c r="BF470"/>
  <c r="T470"/>
  <c r="R470"/>
  <c r="P470"/>
  <c r="BI465"/>
  <c r="BH465"/>
  <c r="BG465"/>
  <c r="BF465"/>
  <c r="T465"/>
  <c r="R465"/>
  <c r="P465"/>
  <c r="BI460"/>
  <c r="BH460"/>
  <c r="BG460"/>
  <c r="BF460"/>
  <c r="T460"/>
  <c r="R460"/>
  <c r="P460"/>
  <c r="BI455"/>
  <c r="BH455"/>
  <c r="BG455"/>
  <c r="BF455"/>
  <c r="T455"/>
  <c r="R455"/>
  <c r="P455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35"/>
  <c r="BH435"/>
  <c r="BG435"/>
  <c r="BF435"/>
  <c r="T435"/>
  <c r="R435"/>
  <c r="P435"/>
  <c r="BI428"/>
  <c r="BH428"/>
  <c r="BG428"/>
  <c r="BF428"/>
  <c r="T428"/>
  <c r="R428"/>
  <c r="P428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5"/>
  <c r="BH405"/>
  <c r="BG405"/>
  <c r="BF405"/>
  <c r="T405"/>
  <c r="R405"/>
  <c r="P405"/>
  <c r="BI400"/>
  <c r="BH400"/>
  <c r="BG400"/>
  <c r="BF400"/>
  <c r="T400"/>
  <c r="R400"/>
  <c r="P400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1"/>
  <c r="BH381"/>
  <c r="BG381"/>
  <c r="BF381"/>
  <c r="T381"/>
  <c r="R381"/>
  <c r="P381"/>
  <c r="BI376"/>
  <c r="BH376"/>
  <c r="BG376"/>
  <c r="BF376"/>
  <c r="T376"/>
  <c r="R376"/>
  <c r="P376"/>
  <c r="BI371"/>
  <c r="BH371"/>
  <c r="BG371"/>
  <c r="BF371"/>
  <c r="T371"/>
  <c r="R371"/>
  <c r="P371"/>
  <c r="BI366"/>
  <c r="BH366"/>
  <c r="BG366"/>
  <c r="BF366"/>
  <c r="T366"/>
  <c r="R366"/>
  <c r="P366"/>
  <c r="BI361"/>
  <c r="BH361"/>
  <c r="BG361"/>
  <c r="BF361"/>
  <c r="T361"/>
  <c r="R361"/>
  <c r="P361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115"/>
  <c i="1" r="L90"/>
  <c r="AM90"/>
  <c r="AM89"/>
  <c r="L89"/>
  <c r="AM87"/>
  <c r="L87"/>
  <c r="L85"/>
  <c r="L84"/>
  <c i="2" r="BK854"/>
  <c r="BK852"/>
  <c r="J846"/>
  <c r="J842"/>
  <c r="BK838"/>
  <c r="J836"/>
  <c r="J832"/>
  <c r="J821"/>
  <c r="BK812"/>
  <c r="BK803"/>
  <c r="BK783"/>
  <c r="J779"/>
  <c r="BK771"/>
  <c r="J767"/>
  <c r="BK763"/>
  <c r="BK743"/>
  <c r="BK738"/>
  <c r="J734"/>
  <c r="J726"/>
  <c r="BK722"/>
  <c r="J718"/>
  <c r="J706"/>
  <c r="BK702"/>
  <c r="J698"/>
  <c r="BK690"/>
  <c r="J684"/>
  <c r="BK675"/>
  <c r="J670"/>
  <c r="J657"/>
  <c r="BK655"/>
  <c r="J651"/>
  <c r="BK646"/>
  <c r="J633"/>
  <c r="J619"/>
  <c r="BK614"/>
  <c r="J578"/>
  <c r="J573"/>
  <c r="J563"/>
  <c r="J558"/>
  <c r="BK553"/>
  <c r="BK527"/>
  <c r="J522"/>
  <c r="J490"/>
  <c r="J485"/>
  <c r="J450"/>
  <c r="J445"/>
  <c r="BK435"/>
  <c r="J428"/>
  <c r="J421"/>
  <c r="BK416"/>
  <c r="J411"/>
  <c r="BK405"/>
  <c r="J395"/>
  <c r="BK391"/>
  <c r="J391"/>
  <c r="BK387"/>
  <c r="BK381"/>
  <c r="J366"/>
  <c r="J361"/>
  <c r="J355"/>
  <c r="BK350"/>
  <c r="J345"/>
  <c r="BK340"/>
  <c r="BK335"/>
  <c r="BK330"/>
  <c r="BK325"/>
  <c r="J320"/>
  <c r="J315"/>
  <c r="J310"/>
  <c r="BK305"/>
  <c r="J300"/>
  <c r="BK295"/>
  <c r="BK290"/>
  <c r="BK285"/>
  <c r="BK280"/>
  <c r="BK275"/>
  <c r="J270"/>
  <c r="BK266"/>
  <c r="BK262"/>
  <c r="J258"/>
  <c r="BK254"/>
  <c r="BK252"/>
  <c r="J250"/>
  <c r="BK245"/>
  <c r="J240"/>
  <c r="BK235"/>
  <c r="BK230"/>
  <c r="BK225"/>
  <c r="J220"/>
  <c r="BK213"/>
  <c r="BK208"/>
  <c r="BK203"/>
  <c r="J198"/>
  <c r="J193"/>
  <c r="BK188"/>
  <c r="BK182"/>
  <c r="BK178"/>
  <c r="BK176"/>
  <c r="BK174"/>
  <c r="J170"/>
  <c r="J165"/>
  <c r="J158"/>
  <c r="BK153"/>
  <c r="J148"/>
  <c r="J143"/>
  <c r="BK138"/>
  <c r="J138"/>
  <c r="BK133"/>
  <c r="J133"/>
  <c r="BK128"/>
  <c i="1" r="AS94"/>
  <c i="2" r="J844"/>
  <c r="J828"/>
  <c r="J816"/>
  <c r="J812"/>
  <c r="BK807"/>
  <c r="J803"/>
  <c r="BK799"/>
  <c r="BK787"/>
  <c r="J783"/>
  <c r="BK767"/>
  <c r="J738"/>
  <c r="BK734"/>
  <c r="J730"/>
  <c r="J722"/>
  <c r="BK714"/>
  <c r="BK710"/>
  <c r="BK706"/>
  <c r="BK698"/>
  <c r="J690"/>
  <c r="BK684"/>
  <c r="J680"/>
  <c r="BK670"/>
  <c r="BK657"/>
  <c r="J646"/>
  <c r="BK633"/>
  <c r="BK626"/>
  <c r="BK619"/>
  <c r="BK540"/>
  <c r="J534"/>
  <c r="BK500"/>
  <c r="BK495"/>
  <c r="BK490"/>
  <c r="J480"/>
  <c r="BK475"/>
  <c r="J465"/>
  <c r="BK460"/>
  <c r="BK455"/>
  <c r="BK445"/>
  <c r="BK440"/>
  <c r="J440"/>
  <c r="J435"/>
  <c r="J416"/>
  <c r="BK411"/>
  <c r="J400"/>
  <c r="J376"/>
  <c r="J371"/>
  <c r="J854"/>
  <c r="J852"/>
  <c r="BK850"/>
  <c r="BK846"/>
  <c r="BK840"/>
  <c r="J838"/>
  <c r="BK836"/>
  <c r="J834"/>
  <c r="BK832"/>
  <c r="J830"/>
  <c r="J826"/>
  <c r="BK821"/>
  <c r="BK816"/>
  <c r="J799"/>
  <c r="J791"/>
  <c r="J775"/>
  <c r="J771"/>
  <c r="BK759"/>
  <c r="BK755"/>
  <c r="J751"/>
  <c r="J747"/>
  <c r="J743"/>
  <c r="BK718"/>
  <c r="J714"/>
  <c r="J710"/>
  <c r="J702"/>
  <c r="BK694"/>
  <c r="BK680"/>
  <c r="BK651"/>
  <c r="BK583"/>
  <c r="BK573"/>
  <c r="BK568"/>
  <c r="BK563"/>
  <c r="BK558"/>
  <c r="J553"/>
  <c r="J527"/>
  <c r="BK522"/>
  <c r="BK517"/>
  <c r="BK505"/>
  <c r="J500"/>
  <c r="J495"/>
  <c r="BK480"/>
  <c r="BK470"/>
  <c r="J470"/>
  <c r="BK465"/>
  <c r="J455"/>
  <c r="J850"/>
  <c r="BK844"/>
  <c r="BK842"/>
  <c r="J840"/>
  <c r="BK834"/>
  <c r="BK830"/>
  <c r="BK828"/>
  <c r="BK826"/>
  <c r="J807"/>
  <c r="BK791"/>
  <c r="J787"/>
  <c r="BK779"/>
  <c r="BK775"/>
  <c r="J763"/>
  <c r="J759"/>
  <c r="J755"/>
  <c r="BK751"/>
  <c r="BK747"/>
  <c r="BK730"/>
  <c r="BK726"/>
  <c r="J694"/>
  <c r="J675"/>
  <c r="J655"/>
  <c r="J626"/>
  <c r="J614"/>
  <c r="BK599"/>
  <c r="J599"/>
  <c r="J583"/>
  <c r="BK578"/>
  <c r="J568"/>
  <c r="J540"/>
  <c r="BK534"/>
  <c r="J517"/>
  <c r="BK512"/>
  <c r="J512"/>
  <c r="J505"/>
  <c r="BK485"/>
  <c r="J475"/>
  <c r="J460"/>
  <c r="BK450"/>
  <c r="BK428"/>
  <c r="BK421"/>
  <c r="J405"/>
  <c r="BK400"/>
  <c r="BK395"/>
  <c r="J387"/>
  <c r="J381"/>
  <c r="BK376"/>
  <c r="BK371"/>
  <c r="BK366"/>
  <c r="BK361"/>
  <c r="BK355"/>
  <c r="J350"/>
  <c r="BK345"/>
  <c r="J340"/>
  <c r="J335"/>
  <c r="J330"/>
  <c r="J325"/>
  <c r="BK320"/>
  <c r="BK315"/>
  <c r="BK310"/>
  <c r="J305"/>
  <c r="BK300"/>
  <c r="J295"/>
  <c r="J290"/>
  <c r="J285"/>
  <c r="J280"/>
  <c r="J275"/>
  <c r="BK270"/>
  <c r="J266"/>
  <c r="J262"/>
  <c r="BK258"/>
  <c r="J254"/>
  <c r="J252"/>
  <c r="BK250"/>
  <c r="J245"/>
  <c r="BK240"/>
  <c r="J235"/>
  <c r="J230"/>
  <c r="J225"/>
  <c r="BK220"/>
  <c r="J213"/>
  <c r="J208"/>
  <c r="J203"/>
  <c r="BK198"/>
  <c r="BK193"/>
  <c r="J188"/>
  <c r="J182"/>
  <c r="J178"/>
  <c r="J176"/>
  <c r="J174"/>
  <c r="BK170"/>
  <c r="BK165"/>
  <c r="BK158"/>
  <c r="J153"/>
  <c r="BK148"/>
  <c r="BK143"/>
  <c r="J128"/>
  <c l="1" r="R127"/>
  <c r="P274"/>
  <c r="R360"/>
  <c r="T410"/>
  <c r="T539"/>
  <c r="R689"/>
  <c r="P825"/>
  <c r="T127"/>
  <c r="R274"/>
  <c r="BK360"/>
  <c r="J360"/>
  <c r="J100"/>
  <c r="P360"/>
  <c r="BK386"/>
  <c r="J386"/>
  <c r="J101"/>
  <c r="BK410"/>
  <c r="J410"/>
  <c r="J102"/>
  <c r="R410"/>
  <c r="P539"/>
  <c r="BK689"/>
  <c r="J689"/>
  <c r="J104"/>
  <c r="T689"/>
  <c r="R825"/>
  <c r="BK127"/>
  <c r="J127"/>
  <c r="J98"/>
  <c r="P127"/>
  <c r="BK274"/>
  <c r="J274"/>
  <c r="J99"/>
  <c r="T274"/>
  <c r="T360"/>
  <c r="P386"/>
  <c r="R386"/>
  <c r="T386"/>
  <c r="P410"/>
  <c r="BK539"/>
  <c r="J539"/>
  <c r="J103"/>
  <c r="R539"/>
  <c r="P689"/>
  <c r="BK825"/>
  <c r="J825"/>
  <c r="J105"/>
  <c r="T825"/>
  <c r="E85"/>
  <c r="F91"/>
  <c r="F92"/>
  <c r="BE133"/>
  <c r="BE143"/>
  <c r="BE153"/>
  <c r="BE158"/>
  <c r="BE188"/>
  <c r="BE193"/>
  <c r="BE208"/>
  <c r="BE213"/>
  <c r="BE230"/>
  <c r="BE240"/>
  <c r="BE245"/>
  <c r="BE254"/>
  <c r="BE266"/>
  <c r="BE290"/>
  <c r="BE305"/>
  <c r="BE310"/>
  <c r="BE315"/>
  <c r="BE320"/>
  <c r="BE340"/>
  <c r="BE350"/>
  <c r="BE361"/>
  <c r="BE366"/>
  <c r="BE376"/>
  <c r="BE391"/>
  <c r="BE395"/>
  <c r="BE411"/>
  <c r="BE416"/>
  <c r="BE445"/>
  <c r="BE460"/>
  <c r="BE485"/>
  <c r="BE522"/>
  <c r="BE626"/>
  <c r="BE651"/>
  <c r="BE655"/>
  <c r="BE684"/>
  <c r="BE690"/>
  <c r="BE694"/>
  <c r="BE706"/>
  <c r="BE718"/>
  <c r="BE743"/>
  <c r="BE767"/>
  <c r="BE799"/>
  <c r="BE812"/>
  <c r="BE816"/>
  <c r="BE821"/>
  <c r="BE836"/>
  <c r="BE490"/>
  <c r="BE534"/>
  <c r="BE599"/>
  <c r="BE614"/>
  <c r="BE619"/>
  <c r="BE633"/>
  <c r="BE657"/>
  <c r="BE670"/>
  <c r="BE680"/>
  <c r="BE702"/>
  <c r="BE722"/>
  <c r="BE726"/>
  <c r="BE730"/>
  <c r="BE734"/>
  <c r="BE779"/>
  <c r="BE783"/>
  <c r="BE840"/>
  <c r="BE842"/>
  <c r="BE844"/>
  <c r="BE405"/>
  <c r="BE435"/>
  <c r="BE440"/>
  <c r="BE450"/>
  <c r="BE480"/>
  <c r="BE512"/>
  <c r="BE527"/>
  <c r="BE540"/>
  <c r="BE553"/>
  <c r="BE558"/>
  <c r="BE563"/>
  <c r="BE573"/>
  <c r="BE583"/>
  <c r="BE675"/>
  <c r="BE698"/>
  <c r="BE738"/>
  <c r="BE751"/>
  <c r="BE755"/>
  <c r="BE759"/>
  <c r="BE763"/>
  <c r="BE771"/>
  <c r="BE775"/>
  <c r="BE807"/>
  <c r="BE826"/>
  <c r="BE828"/>
  <c r="BE832"/>
  <c r="BE838"/>
  <c r="BE846"/>
  <c r="BE850"/>
  <c r="BE852"/>
  <c r="BE854"/>
  <c r="J89"/>
  <c r="J91"/>
  <c r="J92"/>
  <c r="BE128"/>
  <c r="BE138"/>
  <c r="BE148"/>
  <c r="BE165"/>
  <c r="BE170"/>
  <c r="BE174"/>
  <c r="BE176"/>
  <c r="BE178"/>
  <c r="BE182"/>
  <c r="BE198"/>
  <c r="BE203"/>
  <c r="BE220"/>
  <c r="BE225"/>
  <c r="BE235"/>
  <c r="BE250"/>
  <c r="BE252"/>
  <c r="BE258"/>
  <c r="BE262"/>
  <c r="BE270"/>
  <c r="BE275"/>
  <c r="BE280"/>
  <c r="BE285"/>
  <c r="BE295"/>
  <c r="BE300"/>
  <c r="BE325"/>
  <c r="BE330"/>
  <c r="BE335"/>
  <c r="BE345"/>
  <c r="BE355"/>
  <c r="BE371"/>
  <c r="BE381"/>
  <c r="BE387"/>
  <c r="BE400"/>
  <c r="BE421"/>
  <c r="BE428"/>
  <c r="BE455"/>
  <c r="BE465"/>
  <c r="BE470"/>
  <c r="BE475"/>
  <c r="BE495"/>
  <c r="BE500"/>
  <c r="BE505"/>
  <c r="BE517"/>
  <c r="BE568"/>
  <c r="BE578"/>
  <c r="BE646"/>
  <c r="BE710"/>
  <c r="BE714"/>
  <c r="BE747"/>
  <c r="BE787"/>
  <c r="BE791"/>
  <c r="BE803"/>
  <c r="BE830"/>
  <c r="BE834"/>
  <c r="F36"/>
  <c i="1" r="BC95"/>
  <c r="BC94"/>
  <c r="AY94"/>
  <c i="2" r="F35"/>
  <c i="1" r="BB95"/>
  <c r="BB94"/>
  <c r="W31"/>
  <c i="2" r="F37"/>
  <c i="1" r="BD95"/>
  <c r="BD94"/>
  <c r="W33"/>
  <c i="2" r="F34"/>
  <c i="1" r="BA95"/>
  <c r="BA94"/>
  <c r="W30"/>
  <c i="2" r="J34"/>
  <c i="1" r="AW95"/>
  <c i="2" l="1" r="T126"/>
  <c r="T125"/>
  <c r="P126"/>
  <c r="P125"/>
  <c i="1" r="AU95"/>
  <c i="2" r="R126"/>
  <c r="R125"/>
  <c r="BK126"/>
  <c r="J126"/>
  <c r="J97"/>
  <c i="1" r="AU94"/>
  <c r="AX94"/>
  <c r="W32"/>
  <c i="2" r="F33"/>
  <c i="1" r="AZ95"/>
  <c r="AZ94"/>
  <c r="W29"/>
  <c r="AW94"/>
  <c r="AK30"/>
  <c i="2" r="J33"/>
  <c i="1" r="AV95"/>
  <c r="AT95"/>
  <c i="2" l="1" r="BK125"/>
  <c r="J125"/>
  <c i="1" r="AV94"/>
  <c r="AK29"/>
  <c i="2" r="J30"/>
  <c i="1" r="AG95"/>
  <c r="AG94"/>
  <c r="AK26"/>
  <c i="2" l="1" r="J96"/>
  <c i="1" r="AN95"/>
  <c i="2"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<sst xmlns="http://schemas.openxmlformats.org/spreadsheetml/2006/main">
  <si>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</si>
  <si>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</si>
  <si>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</si>
  <si>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</si>
  <si>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</si>
  <si>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{79be00b9-6f70-457e-8441-f85a76b2222c}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</si>
  <si>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</si>
  <si>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</si>
  <si>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</si>
  <si>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</si>
  <si>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</si>
  <si>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</si>
  <si>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</si>
  <si>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</si>
  <si>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2020-19-M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</si>
  <si>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</si>
  <si>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</si>
  <si>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přejezdu P5275 v km 21,220 v úseku Chotěboř - Ždírec nad Doubravou</t>
  </si>
  <si>
    <t>KSO:</t>
  </si>
  <si>
    <t>CC-CZ:</t>
  </si>
  <si>
    <t>Místo:</t>
  </si>
  <si>
    <t xml:space="preserve"> </t>
  </si>
  <si>
    <t>Datum:</t>
  </si>
  <si>
    <t>10. 9. 2020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</si>
  <si>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</si>
  <si>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</si>
  <si>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</si>
  <si>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</si>
  <si>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</si>
  <si>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</si>
  <si>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</si>
  <si>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</si>
  <si>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</si>
  <si>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</si>
  <si>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</si>
  <si>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</si>
  <si>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</si>
  <si>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</si>
  <si>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</si>
  <si>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</si>
  <si>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</si>
  <si>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</si>
  <si>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</si>
  <si>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</si>
  <si>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</si>
  <si>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</si>
  <si>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</si>
  <si>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</si>
  <si>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</si>
  <si>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</si>
  <si>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</si>
  <si>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</si>
  <si>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</si>
  <si>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</si>
  <si>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</si>
  <si>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</si>
  <si>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</si>
  <si>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</si>
  <si>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</si>
  <si>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</si>
  <si>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</si>
  <si>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</si>
  <si>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</si>
  <si>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</si>
  <si>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</si>
  <si>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</si>
  <si>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</si>
  <si>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</si>
  <si>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</si>
  <si>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</si>
  <si>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</si>
  <si>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</si>
  <si>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</si>
  <si>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</si>
  <si>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</si>
  <si>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</si>
  <si>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</si>
  <si>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</si>
  <si>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2020-19</t>
  </si>
  <si>
    <t>STA</t>
  </si>
  <si>
    <t>1</t>
  </si>
  <si>
    <t>{22961aea-1755-4131-b943-0f0a9e78b20c}</t>
  </si>
  <si>
    <t>2</t>
  </si>
  <si>
    <t>KRYCÍ LIST SOUPISU PRACÍ</t>
  </si>
  <si>
    <t>Objekt:</t>
  </si>
  <si>
    <t>2020-19 - Oprava přejezdu P5275 v km 21,220 v úseku Chotěboř - Ždírec nad Doubravou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</si>
  <si>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</si>
  <si>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</si>
  <si>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</si>
  <si>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</si>
  <si>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</si>
  <si>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</si>
  <si>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5a - Železniční svršek</t>
  </si>
  <si>
    <t xml:space="preserve">    5 - Komunikace pozemní</t>
  </si>
  <si>
    <t xml:space="preserve">    5b - Železniční spodek</t>
  </si>
  <si>
    <t xml:space="preserve">    5c - Železniční přejezdy</t>
  </si>
  <si>
    <t xml:space="preserve">    8 - Trubní vedení a příkopy</t>
  </si>
  <si>
    <t xml:space="preserve">    9 - Ostatní konstrukce a práce, bourání</t>
  </si>
  <si>
    <t>OST - Nástupiště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</si>
  <si>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</si>
  <si>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</si>
  <si>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</si>
  <si>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</si>
  <si>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</si>
  <si>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</si>
  <si>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</si>
  <si>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</si>
  <si>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</si>
  <si>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</si>
  <si>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</si>
  <si>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</si>
  <si>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</si>
  <si>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</si>
  <si>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</si>
  <si>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</si>
  <si>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</si>
  <si>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5a</t>
  </si>
  <si>
    <t>Železniční svršek</t>
  </si>
  <si>
    <t>K</t>
  </si>
  <si>
    <t>5905023030</t>
  </si>
  <si>
    <t>Úprava povrchu stezky rozprostřením štěrkodrtě přes 5 do 10 cm</t>
  </si>
  <si>
    <t>m2</t>
  </si>
  <si>
    <t>4</t>
  </si>
  <si>
    <t>PP</t>
  </si>
  <si>
    <t>VV</t>
  </si>
  <si>
    <t>Úprava povrchu stezky v místě výměny KR</t>
  </si>
  <si>
    <t>(105)*0,8*0,15</t>
  </si>
  <si>
    <t>Součet</t>
  </si>
  <si>
    <t>M</t>
  </si>
  <si>
    <t>5955101025</t>
  </si>
  <si>
    <t>Kamenivo drcené drť frakce 4/8</t>
  </si>
  <si>
    <t>t</t>
  </si>
  <si>
    <t>8</t>
  </si>
  <si>
    <t>Dodávka kameniva pro zřízení stezky (2 t/m3)</t>
  </si>
  <si>
    <t>((105)*0,8*0,05)*2</t>
  </si>
  <si>
    <t>3</t>
  </si>
  <si>
    <t>5955101030</t>
  </si>
  <si>
    <t>Kamenivo drcené drť frakce 8/16</t>
  </si>
  <si>
    <t>6</t>
  </si>
  <si>
    <t>((105)*0,8*0,1)*2</t>
  </si>
  <si>
    <t>5905055010</t>
  </si>
  <si>
    <t>Odstranění stávajícího kolejového lože odtěžením v koleji</t>
  </si>
  <si>
    <t>m3</t>
  </si>
  <si>
    <t>Odstranění stávajícího KL v délce 31 m</t>
  </si>
  <si>
    <t>31*2,0</t>
  </si>
  <si>
    <t>5</t>
  </si>
  <si>
    <t>5905060010</t>
  </si>
  <si>
    <t>Zřízení nového kolejového lože v koleji</t>
  </si>
  <si>
    <t>10</t>
  </si>
  <si>
    <t>Zřízení nového KL v délce 31 m</t>
  </si>
  <si>
    <t>31*2</t>
  </si>
  <si>
    <t>5905105010</t>
  </si>
  <si>
    <t>Doplnění KL kamenivem ojediněle ručně v koleji</t>
  </si>
  <si>
    <t>12</t>
  </si>
  <si>
    <t xml:space="preserve">Doplnění nového KL ve zbývajícím úseku výměny </t>
  </si>
  <si>
    <t>280+3*30</t>
  </si>
  <si>
    <t>7</t>
  </si>
  <si>
    <t>5955101000</t>
  </si>
  <si>
    <t>Kamenivo drcené štěrk frakce 31,5/63 třídy BI</t>
  </si>
  <si>
    <t>14</t>
  </si>
  <si>
    <t>Dodávka kameniva pro zřízení nového KL (1,8 t/m3)</t>
  </si>
  <si>
    <t>62*1,8</t>
  </si>
  <si>
    <t>Dodávka kameniva pro doplnění nového KL ve zbývajícím úseku výměny KR (1,8 t/m3)</t>
  </si>
  <si>
    <t>370*1,8</t>
  </si>
  <si>
    <t>5909031020</t>
  </si>
  <si>
    <t>Úprava GPK koleje směrové a výškové uspořádání pražce betonové</t>
  </si>
  <si>
    <t>km</t>
  </si>
  <si>
    <t>16</t>
  </si>
  <si>
    <t>GPK</t>
  </si>
  <si>
    <t>0,070*3+0,6*2+2,5</t>
  </si>
  <si>
    <t>9</t>
  </si>
  <si>
    <t>5910135010R</t>
  </si>
  <si>
    <t>Odkopání pražcové kotvy v koleji včetně odkopání části kotvy</t>
  </si>
  <si>
    <t>kus</t>
  </si>
  <si>
    <t>18</t>
  </si>
  <si>
    <t>180</t>
  </si>
  <si>
    <t>5960101005R</t>
  </si>
  <si>
    <t>Matice pro pražcové kotvy TDHB</t>
  </si>
  <si>
    <t>20</t>
  </si>
  <si>
    <t>11</t>
  </si>
  <si>
    <t>5960101005R1</t>
  </si>
  <si>
    <t>Pásek pro pražcové kotvy TDHB</t>
  </si>
  <si>
    <t>22</t>
  </si>
  <si>
    <t>5906010125</t>
  </si>
  <si>
    <t>Ruční výměna pražce v KL zapuštěném pražec betonový příčný vystrojený</t>
  </si>
  <si>
    <t>24</t>
  </si>
  <si>
    <t>50</t>
  </si>
  <si>
    <t>13</t>
  </si>
  <si>
    <t>5956140030</t>
  </si>
  <si>
    <t>Pražec betonový příčný vystrojený včetně kompletů tv. B 91S/2 (S)</t>
  </si>
  <si>
    <t>26</t>
  </si>
  <si>
    <t xml:space="preserve">Dodávka betonových pražců B91 </t>
  </si>
  <si>
    <t>31 "antikoro"</t>
  </si>
  <si>
    <t>19</t>
  </si>
  <si>
    <t>5906055020</t>
  </si>
  <si>
    <t>Příplatek za současnou výměnu pražce s podkladnicovým upevněním a kompletů a pryžových podložek</t>
  </si>
  <si>
    <t>28</t>
  </si>
  <si>
    <t>Příplatek k výměně dřevěných / betonových pražců</t>
  </si>
  <si>
    <t>5958158025</t>
  </si>
  <si>
    <t>Podložka pryžová pod patu kolejnice WS7 149x152x7 (Vossloh)</t>
  </si>
  <si>
    <t>30</t>
  </si>
  <si>
    <t>Dodávka pryžové podložky WS7 pro betonové pražce B91</t>
  </si>
  <si>
    <t>50*2</t>
  </si>
  <si>
    <t>5958125000</t>
  </si>
  <si>
    <t>Komplety s antikorozní úpravou Skl 14 (svěrka Skl14, vrtule R1, podložka Uls7)</t>
  </si>
  <si>
    <t>32</t>
  </si>
  <si>
    <t>Dodávka antikorozních kompletů Skl14 pro betonové pražce B91</t>
  </si>
  <si>
    <t>31*4</t>
  </si>
  <si>
    <t>17</t>
  </si>
  <si>
    <t>5958128000</t>
  </si>
  <si>
    <t xml:space="preserve">Komplety Skl 14  (svěrka Skl 14, vrtule R1,podložka Uls7)</t>
  </si>
  <si>
    <t>34</t>
  </si>
  <si>
    <t>Dodávka h kompletů Skl14 pro betonové pražce B91</t>
  </si>
  <si>
    <t>19*4</t>
  </si>
  <si>
    <t>5907015045</t>
  </si>
  <si>
    <t>Ojedinělá výměna kolejnic stávající upevnění tv. S49 rozdělení "u"</t>
  </si>
  <si>
    <t>m</t>
  </si>
  <si>
    <t>36</t>
  </si>
  <si>
    <t>Výměna kolejnic v přejezdu s rozdělením "u"</t>
  </si>
  <si>
    <t>17*2</t>
  </si>
  <si>
    <t>5907015035</t>
  </si>
  <si>
    <t>Ojedinělá výměna kolejnic stávající upevnění tv. S49 rozdělení "c"</t>
  </si>
  <si>
    <t>38</t>
  </si>
  <si>
    <t xml:space="preserve">Výměna kolejnic </t>
  </si>
  <si>
    <t>((21,240606-21,209582)*1000)*2</t>
  </si>
  <si>
    <t>-odečet kolejnic v přejezdu s rozdělením "u"</t>
  </si>
  <si>
    <t>-17*2</t>
  </si>
  <si>
    <t>5957110030</t>
  </si>
  <si>
    <t>Kolejnice tv. 49 E 1, třídy R260</t>
  </si>
  <si>
    <t>40</t>
  </si>
  <si>
    <t xml:space="preserve">Dodávka kolejnic S49 v km </t>
  </si>
  <si>
    <t>2*25</t>
  </si>
  <si>
    <t>5907050020</t>
  </si>
  <si>
    <t>Dělení kolejnic řezáním nebo rozbroušením tv. S49</t>
  </si>
  <si>
    <t>44</t>
  </si>
  <si>
    <t>Dělení kolejnic stávajícího KR</t>
  </si>
  <si>
    <t>2*2</t>
  </si>
  <si>
    <t>5910020130</t>
  </si>
  <si>
    <t>Svařování kolejnic termitem plný předehřev standardní spára svar jednotlivý tv. S49</t>
  </si>
  <si>
    <t>svar</t>
  </si>
  <si>
    <t>46</t>
  </si>
  <si>
    <t>Svaření kolejnic nového KR</t>
  </si>
  <si>
    <t>2*5</t>
  </si>
  <si>
    <t>23</t>
  </si>
  <si>
    <t>5910035030</t>
  </si>
  <si>
    <t>Dosažení dovolené upínací teploty v BK prodloužením kolejnicového pásu v koleji tv. S49</t>
  </si>
  <si>
    <t>48</t>
  </si>
  <si>
    <t>Dosažení povolené ÚT BK</t>
  </si>
  <si>
    <t>1*2</t>
  </si>
  <si>
    <t>5910040020</t>
  </si>
  <si>
    <t>Umožnění volné dilatace kolejnice demontáž upevňovadel bez osazení kluzných podložek rozdělení pražců "d"</t>
  </si>
  <si>
    <t>Umožnění volné dilatace kolejnic</t>
  </si>
  <si>
    <t>600*2</t>
  </si>
  <si>
    <t>25</t>
  </si>
  <si>
    <t>5910040120</t>
  </si>
  <si>
    <t>Umožnění volné dilatace kolejnice montáž upevňovadel bez odstranění kluzných podložek rozdělení pražců "d"</t>
  </si>
  <si>
    <t>52</t>
  </si>
  <si>
    <t>5912060110R</t>
  </si>
  <si>
    <t>Demontáž zajišťovací značky včetně sloupku</t>
  </si>
  <si>
    <t>54</t>
  </si>
  <si>
    <t>27</t>
  </si>
  <si>
    <t>5912065210</t>
  </si>
  <si>
    <t>Montáž zajišťovací značky včetně sloupku a základu konzolové</t>
  </si>
  <si>
    <t>56</t>
  </si>
  <si>
    <t>5962119005</t>
  </si>
  <si>
    <t>Zajištění PPK betonový prefabrikovaný základ</t>
  </si>
  <si>
    <t>58</t>
  </si>
  <si>
    <t>29</t>
  </si>
  <si>
    <t>5962119025</t>
  </si>
  <si>
    <t>Zajištění PPK betonový sloupek pro konzolovou značku</t>
  </si>
  <si>
    <t>60</t>
  </si>
  <si>
    <t>5962119025R</t>
  </si>
  <si>
    <t>Zajištění PPK štítek konzolové a hřebové značky</t>
  </si>
  <si>
    <t>62</t>
  </si>
  <si>
    <t>31</t>
  </si>
  <si>
    <t>5915005010</t>
  </si>
  <si>
    <t>Hloubení rýh nebo jam na železničním spodku I. třídy</t>
  </si>
  <si>
    <t>64</t>
  </si>
  <si>
    <t>13*0,5"zaj.značky"</t>
  </si>
  <si>
    <t>5964161000</t>
  </si>
  <si>
    <t>Beton lehce zhutnitelný C 12/15;X0 F5 2 080 2 517</t>
  </si>
  <si>
    <t>66</t>
  </si>
  <si>
    <t>13*0,3"beton</t>
  </si>
  <si>
    <t>Komunikace pozemní</t>
  </si>
  <si>
    <t>33</t>
  </si>
  <si>
    <t>564861111_R</t>
  </si>
  <si>
    <t>Podklad ze štěrkodrtě ŠD tl 250 mm</t>
  </si>
  <si>
    <t>68</t>
  </si>
  <si>
    <t>Zřízení podkladu nové komunikace - náhrada neúnosné zeminy</t>
  </si>
  <si>
    <t>(22,7+14,7)</t>
  </si>
  <si>
    <t>573111113_R</t>
  </si>
  <si>
    <t>Postřik živičný infiltrační s posypem z asfaltu množství 1,5 kg/m2</t>
  </si>
  <si>
    <t>70</t>
  </si>
  <si>
    <t>Infiltrační postřik nové komunikace</t>
  </si>
  <si>
    <t>35</t>
  </si>
  <si>
    <t>573211109_R</t>
  </si>
  <si>
    <t>Postřik živičný spojovací z asfaltu v množství 0,50 kg/m2</t>
  </si>
  <si>
    <t>72</t>
  </si>
  <si>
    <t>Spojovací postřik nové komunikace</t>
  </si>
  <si>
    <t>(22,7+14,7)*2</t>
  </si>
  <si>
    <t>5913235020</t>
  </si>
  <si>
    <t>Dělení AB komunikace řezáním hloubky do 20 cm</t>
  </si>
  <si>
    <t>74</t>
  </si>
  <si>
    <t>Zaříznutí stávající AB komunikace</t>
  </si>
  <si>
    <t>12+12</t>
  </si>
  <si>
    <t>37</t>
  </si>
  <si>
    <t>5913240010</t>
  </si>
  <si>
    <t>Odstranění AB komunikace odtěžením nebo frézováním hloubky do 10 cm</t>
  </si>
  <si>
    <t>76</t>
  </si>
  <si>
    <t>Odstranění stávající AB komunikace</t>
  </si>
  <si>
    <t>50,9+35,4</t>
  </si>
  <si>
    <t>5913240020</t>
  </si>
  <si>
    <t>Odstranění AB komunikace odtěžením nebo frézováním hloubky do 20 cm</t>
  </si>
  <si>
    <t>78</t>
  </si>
  <si>
    <t>96,5</t>
  </si>
  <si>
    <t>39</t>
  </si>
  <si>
    <t>5913245010</t>
  </si>
  <si>
    <t>Oprava komunikace vyplněním trhlin zálivkovou hmotou</t>
  </si>
  <si>
    <t>80</t>
  </si>
  <si>
    <t>Výplň spár nové komunikace zálivkou</t>
  </si>
  <si>
    <t>12,5*4</t>
  </si>
  <si>
    <t>5963152000</t>
  </si>
  <si>
    <t>Asfaltová zálivka pro trhliny a spáry</t>
  </si>
  <si>
    <t>kg</t>
  </si>
  <si>
    <t>82</t>
  </si>
  <si>
    <t>(12,5*4)*0,1</t>
  </si>
  <si>
    <t>41</t>
  </si>
  <si>
    <t>5913255010</t>
  </si>
  <si>
    <t>Zřízení konstrukce vozovky asfaltobetonové s obrusnou vrstvou tloušťky do 5 cm</t>
  </si>
  <si>
    <t>84</t>
  </si>
  <si>
    <t>Zřízení AB krytu nové komunikace</t>
  </si>
  <si>
    <t>42</t>
  </si>
  <si>
    <t>5913255040</t>
  </si>
  <si>
    <t>Zřízení konstrukce vozovky asfaltobetonové s podkladní, ložní a obrusnou vrstvou tloušťky do 20 cm</t>
  </si>
  <si>
    <t>86</t>
  </si>
  <si>
    <t>14,8+22,9</t>
  </si>
  <si>
    <t>43</t>
  </si>
  <si>
    <t>5963146000</t>
  </si>
  <si>
    <t>Asfaltový beton ACO 11S 50/70 střednězrnný-obrusná vrstva</t>
  </si>
  <si>
    <t>88</t>
  </si>
  <si>
    <t>Dodávka asfaltobetonu pro nový kryt komunikace</t>
  </si>
  <si>
    <t>((86,3+37,7)*0,04)*2,4</t>
  </si>
  <si>
    <t>5963146010</t>
  </si>
  <si>
    <t>Asfaltový beton ACL 16S 50/70 hrubozrnný-ložní vrstva</t>
  </si>
  <si>
    <t>90</t>
  </si>
  <si>
    <t>((14,8+22,9)*0,07)*2,4</t>
  </si>
  <si>
    <t>45</t>
  </si>
  <si>
    <t>5963146020</t>
  </si>
  <si>
    <t>Asfaltový beton ACP 16S 50/70 středněznný-podkladní vrstva</t>
  </si>
  <si>
    <t>92</t>
  </si>
  <si>
    <t>((14,8+22,9)*0,08)*2,4</t>
  </si>
  <si>
    <t>5915010020</t>
  </si>
  <si>
    <t>Těžení zeminy nebo horniny železničního spodku II. třídy</t>
  </si>
  <si>
    <t>94</t>
  </si>
  <si>
    <t>Odkop zeminy pro skladbu nové komunikace</t>
  </si>
  <si>
    <t>12*2,35 "m3/m"</t>
  </si>
  <si>
    <t>47</t>
  </si>
  <si>
    <t>5915020010</t>
  </si>
  <si>
    <t>Povrchová úprava plochy železničního spodku</t>
  </si>
  <si>
    <t>96</t>
  </si>
  <si>
    <t>Zhutnění podkladu nové komunikace</t>
  </si>
  <si>
    <t>915111111_R</t>
  </si>
  <si>
    <t>Vodorovné dopravní značení dělící čáry souvislé š 125 mm základní bílá barva</t>
  </si>
  <si>
    <t>98</t>
  </si>
  <si>
    <t>Vodící čára V4 - první nátěr</t>
  </si>
  <si>
    <t>15*2</t>
  </si>
  <si>
    <t>49</t>
  </si>
  <si>
    <t>915131111_R</t>
  </si>
  <si>
    <t>Vodorovné dopravní značení přechody pro chodce, šipky, symboly základní bílá barva</t>
  </si>
  <si>
    <t>100</t>
  </si>
  <si>
    <t>Příčná čára V5 - první nátěr</t>
  </si>
  <si>
    <t>(3*0,5)*2</t>
  </si>
  <si>
    <t>5b</t>
  </si>
  <si>
    <t>Železniční spodek</t>
  </si>
  <si>
    <t>5914075430</t>
  </si>
  <si>
    <t>Zřízení konstrukční vrstvy pražcového podloží podle konstrukce typ 6</t>
  </si>
  <si>
    <t>102</t>
  </si>
  <si>
    <t>175</t>
  </si>
  <si>
    <t>51</t>
  </si>
  <si>
    <t>5955101020R</t>
  </si>
  <si>
    <t>Kamenivo zpevněné cementem</t>
  </si>
  <si>
    <t>104</t>
  </si>
  <si>
    <t>175*0,35</t>
  </si>
  <si>
    <t>5955101020</t>
  </si>
  <si>
    <t>Kamenivo drcené štěrkodrť frakce 0/32</t>
  </si>
  <si>
    <t>106</t>
  </si>
  <si>
    <t>175*0,2*1,8</t>
  </si>
  <si>
    <t>53</t>
  </si>
  <si>
    <t>108</t>
  </si>
  <si>
    <t>Odkop zeminy pro konstrukční vrstvu železničního spodku</t>
  </si>
  <si>
    <t>27*4,8</t>
  </si>
  <si>
    <t>110</t>
  </si>
  <si>
    <t>Zhutnění podkladu konstrukční vrstvy železničního spodku</t>
  </si>
  <si>
    <t>5c</t>
  </si>
  <si>
    <t>Železniční přejezdy</t>
  </si>
  <si>
    <t>55</t>
  </si>
  <si>
    <t>5913170030</t>
  </si>
  <si>
    <t>Montáž polymerové přejezdové konstrukce část vnější a vnitřní včetně závěrných zídek</t>
  </si>
  <si>
    <t>112</t>
  </si>
  <si>
    <t>13,8</t>
  </si>
  <si>
    <t>5963122001</t>
  </si>
  <si>
    <t>Přejezd z polymerového betonu kompletní sestava</t>
  </si>
  <si>
    <t>114</t>
  </si>
  <si>
    <t>57</t>
  </si>
  <si>
    <t>5964161035_R</t>
  </si>
  <si>
    <t>Železniční spodek Beton lehce zhutnitelný C 30/37</t>
  </si>
  <si>
    <t>116</t>
  </si>
  <si>
    <t>Dodávka betonu pro podklad závěrných zídek přejezdu</t>
  </si>
  <si>
    <t>(0,5*0,3*18)*2</t>
  </si>
  <si>
    <t>5913215020</t>
  </si>
  <si>
    <t>Demontáž kolejnicových dílů přejezdu ochranná kolejnice</t>
  </si>
  <si>
    <t>118</t>
  </si>
  <si>
    <t>Demontáž stávajících och.kolejnic</t>
  </si>
  <si>
    <t>2*14</t>
  </si>
  <si>
    <t>59</t>
  </si>
  <si>
    <t>5913215040</t>
  </si>
  <si>
    <t>Demontáž kolejnicových dílů přejezdu náběhový klín</t>
  </si>
  <si>
    <t>120</t>
  </si>
  <si>
    <t>Demontáž stávajících náběhových klínů</t>
  </si>
  <si>
    <t>Trubní vedení a příkopy</t>
  </si>
  <si>
    <t>5914055010</t>
  </si>
  <si>
    <t>Zřízení krytých odvodňovacích zařízení potrubí trativodu</t>
  </si>
  <si>
    <t>122</t>
  </si>
  <si>
    <t>Zřízení trativodu</t>
  </si>
  <si>
    <t>61</t>
  </si>
  <si>
    <t>5964103005</t>
  </si>
  <si>
    <t>Drenážní plastové díly trubka celoperforovaná DN 150 mm</t>
  </si>
  <si>
    <t>124</t>
  </si>
  <si>
    <t>Dodávka potrubí trativodu</t>
  </si>
  <si>
    <t>5955101013</t>
  </si>
  <si>
    <t>Kamenivo drcené štěrkodrť frakce 0/4</t>
  </si>
  <si>
    <t>126</t>
  </si>
  <si>
    <t>Dodávka kameniva pro lože trativodu (2 t/m3)</t>
  </si>
  <si>
    <t>(27*0,5*0,05)*2</t>
  </si>
  <si>
    <t>Dodávka kameniva pro lože svodného potrubí (2 t/m3)</t>
  </si>
  <si>
    <t>((6+7+1,5)*0,5*0,05)*2</t>
  </si>
  <si>
    <t>63</t>
  </si>
  <si>
    <t>5955101012</t>
  </si>
  <si>
    <t>Kamenivo drcené štěrk frakce 16/32</t>
  </si>
  <si>
    <t>128</t>
  </si>
  <si>
    <t>Výplň trativodu (1,8 t/m3)</t>
  </si>
  <si>
    <t>(27*0,5*1,0)*1,8</t>
  </si>
  <si>
    <t>Obsyp svodného potrubí (1,8 t/m3)</t>
  </si>
  <si>
    <t>((6+7+1,5)*0,5*1,2)*1,8</t>
  </si>
  <si>
    <t>130</t>
  </si>
  <si>
    <t>Beton pro obetonování svodu pod komunikací</t>
  </si>
  <si>
    <t>7*0,5*0,5</t>
  </si>
  <si>
    <t>65</t>
  </si>
  <si>
    <t>5964133005</t>
  </si>
  <si>
    <t>Geotextilie separační</t>
  </si>
  <si>
    <t>132</t>
  </si>
  <si>
    <t>Dodávka geotextilie pro opláštění trativodu</t>
  </si>
  <si>
    <t>27*(1,0+0,5+1,0)</t>
  </si>
  <si>
    <t>5914055020</t>
  </si>
  <si>
    <t>Zřízení krytých odvodňovacích zařízení šachty trativodu</t>
  </si>
  <si>
    <t>134</t>
  </si>
  <si>
    <t>Zřízení šachet Šk1,Šk2 a Šk3</t>
  </si>
  <si>
    <t>67</t>
  </si>
  <si>
    <t>5964103120_R</t>
  </si>
  <si>
    <t>Železniční spodek Drenážní plastové díly šachta průchozí DN 400/150 1 vtok/1 odtok DN 150 mm</t>
  </si>
  <si>
    <t>136</t>
  </si>
  <si>
    <t>Dodávka šachet Šk1,Šk2, Šk3</t>
  </si>
  <si>
    <t>5964103135</t>
  </si>
  <si>
    <t>Drenážní plastové díly krytka šachty plastová D 400</t>
  </si>
  <si>
    <t>138</t>
  </si>
  <si>
    <t>69</t>
  </si>
  <si>
    <t>5964161010</t>
  </si>
  <si>
    <t>Beton lehce zhutnitelný C 20/25;X0 F5 2 285 2 765</t>
  </si>
  <si>
    <t>140</t>
  </si>
  <si>
    <t>Podklad pod šachty Šk1, Šk2 a Šk3</t>
  </si>
  <si>
    <t>(0,5*0,5*0,15)*3</t>
  </si>
  <si>
    <t>5914055030</t>
  </si>
  <si>
    <t>Zřízení krytých odvodňovacích zařízení svodného potrubí</t>
  </si>
  <si>
    <t>142</t>
  </si>
  <si>
    <t>Zřízení svodného potrubí</t>
  </si>
  <si>
    <t>6+7+1,5</t>
  </si>
  <si>
    <t>71</t>
  </si>
  <si>
    <t>5964104005</t>
  </si>
  <si>
    <t>Kanalizační díly plastové trubka hladká DN 200</t>
  </si>
  <si>
    <t>144</t>
  </si>
  <si>
    <t>Dodávka svodného potrubí</t>
  </si>
  <si>
    <t>7+1,5</t>
  </si>
  <si>
    <t>5964104000</t>
  </si>
  <si>
    <t>Kanalizační díly plastové trubka hladká DN 150</t>
  </si>
  <si>
    <t>146</t>
  </si>
  <si>
    <t>73</t>
  </si>
  <si>
    <t>5914055030_R</t>
  </si>
  <si>
    <t>Zřízení krytých zařízení - chrániček</t>
  </si>
  <si>
    <t>148</t>
  </si>
  <si>
    <t>Zřízení chrániček v železničním spodku</t>
  </si>
  <si>
    <t>4*18+4*7</t>
  </si>
  <si>
    <t>7593500940</t>
  </si>
  <si>
    <t>Trasy kabelového vedení Ohebná dvouplášťová korugovaná chránička 110/92 smotek</t>
  </si>
  <si>
    <t>150</t>
  </si>
  <si>
    <t>Dodávka chrániček</t>
  </si>
  <si>
    <t>75</t>
  </si>
  <si>
    <t>5914035450</t>
  </si>
  <si>
    <t>Zřízení otevřených odvodňovacích zařízení trativodní výusť monolitická betonová konstrukce</t>
  </si>
  <si>
    <t>152</t>
  </si>
  <si>
    <t>trativodní výust</t>
  </si>
  <si>
    <t>5914100040</t>
  </si>
  <si>
    <t>Oprava ochranné konstrukce a zpevnění svahů ve styku s vodními toky a díly dlažbou</t>
  </si>
  <si>
    <t>154</t>
  </si>
  <si>
    <t>Vyústění svodného potrubí</t>
  </si>
  <si>
    <t>1*0,5</t>
  </si>
  <si>
    <t>77</t>
  </si>
  <si>
    <t>5955101045</t>
  </si>
  <si>
    <t>Lomový kámen tříděný pro rovnaniny</t>
  </si>
  <si>
    <t>156</t>
  </si>
  <si>
    <t>Dodávka kameniva pro vyústění svodného potrubí (1,8 t/m3)</t>
  </si>
  <si>
    <t>(1*0,5*0,3)*1,8</t>
  </si>
  <si>
    <t>5964161005</t>
  </si>
  <si>
    <t>Beton lehce zhutnitelný C 16/20;X0 F5 2 200 2 662</t>
  </si>
  <si>
    <t>158</t>
  </si>
  <si>
    <t>Dodávka betonu pro vyústění svodného potrubí</t>
  </si>
  <si>
    <t>1*0,5*0,2</t>
  </si>
  <si>
    <t>Dodávka betonu pro TZZ4</t>
  </si>
  <si>
    <t>19*0,65*0,15</t>
  </si>
  <si>
    <t>79</t>
  </si>
  <si>
    <t>5914015020</t>
  </si>
  <si>
    <t>Čištění odvodňovacích zařízení ručně příkop nezpevněný</t>
  </si>
  <si>
    <t>160</t>
  </si>
  <si>
    <t>(200+150)*0,2</t>
  </si>
  <si>
    <t>"uložení materiálů na terénu"</t>
  </si>
  <si>
    <t>5914035010</t>
  </si>
  <si>
    <t>Zřízení otevřených odvodňovacích zařízení příkopové tvárnice</t>
  </si>
  <si>
    <t>162</t>
  </si>
  <si>
    <t>příkop tzz</t>
  </si>
  <si>
    <t>81</t>
  </si>
  <si>
    <t>5964119010</t>
  </si>
  <si>
    <t>Příkopová tvárnice TZZ 4a</t>
  </si>
  <si>
    <t>164</t>
  </si>
  <si>
    <t>19/0,3 +0,6667</t>
  </si>
  <si>
    <t>5915005020</t>
  </si>
  <si>
    <t>Hloubení rýh nebo jam na železničním spodku II. třídy</t>
  </si>
  <si>
    <t>166</t>
  </si>
  <si>
    <t>Hloubení rýh pro trativod</t>
  </si>
  <si>
    <t>27*0,5*1,4</t>
  </si>
  <si>
    <t>Hloubení rýh pro svodné potrubí</t>
  </si>
  <si>
    <t>(6+7*1,5)*0,5*1,2</t>
  </si>
  <si>
    <t>83</t>
  </si>
  <si>
    <t>168</t>
  </si>
  <si>
    <t>Hloubení rýh pro příkop</t>
  </si>
  <si>
    <t>(19,5)*0,8</t>
  </si>
  <si>
    <t>Ostatní konstrukce a práce, bourání</t>
  </si>
  <si>
    <t>171201201_R</t>
  </si>
  <si>
    <t>Uložení sypaniny na skládky</t>
  </si>
  <si>
    <t>170</t>
  </si>
  <si>
    <t>Uložení zeminy po odkopu pro skladbu komunikace v místě stavby</t>
  </si>
  <si>
    <t>28,2</t>
  </si>
  <si>
    <t>Uložení odstraněného kameniva KL v místě stavby</t>
  </si>
  <si>
    <t>Uložení zeminy po odkopu pro železniční spodek v místě stavby</t>
  </si>
  <si>
    <t>129,6</t>
  </si>
  <si>
    <t>Uložení zeminy po hloubení rýh pro trubní vedení v místě stavby</t>
  </si>
  <si>
    <t>28,8+15,6</t>
  </si>
  <si>
    <t>nástupiště</t>
  </si>
  <si>
    <t>162+87,3</t>
  </si>
  <si>
    <t>85</t>
  </si>
  <si>
    <t>5906105010</t>
  </si>
  <si>
    <t>Demontáž pražce dřevěný</t>
  </si>
  <si>
    <t>172</t>
  </si>
  <si>
    <t>Demontáž stávajících dřevěných pražců</t>
  </si>
  <si>
    <t>5999005010</t>
  </si>
  <si>
    <t>Třídění spojovacích a upevňovacích součástí</t>
  </si>
  <si>
    <t>174</t>
  </si>
  <si>
    <t>Třídění upevňovadel z demontovaných pražců (26 kg/pražec)</t>
  </si>
  <si>
    <t>(46*26)/1000</t>
  </si>
  <si>
    <t>87</t>
  </si>
  <si>
    <t>5999005020</t>
  </si>
  <si>
    <t>Třídění pražců a kolejnicových podpor</t>
  </si>
  <si>
    <t>176</t>
  </si>
  <si>
    <t xml:space="preserve">Třídění demontovaných dřevěných a bet. pražců </t>
  </si>
  <si>
    <t>(38*80)/1000+(8*300)/1000</t>
  </si>
  <si>
    <t>5999005030</t>
  </si>
  <si>
    <t>Třídění kolejnic</t>
  </si>
  <si>
    <t>178</t>
  </si>
  <si>
    <t>Třídění demontovaných kolejnic S49 (49,4 kg/m)</t>
  </si>
  <si>
    <t>((64)*49,4)/1000</t>
  </si>
  <si>
    <t>89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</si>
  <si>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</si>
  <si>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</si>
  <si>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Doprava vyz.kolejnic</t>
  </si>
  <si>
    <t>2*(7+10)*0,049+64*0,049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</si>
  <si>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</si>
  <si>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</si>
  <si>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182</t>
  </si>
  <si>
    <t xml:space="preserve">Doprava betonu  na stavbu </t>
  </si>
  <si>
    <t>61,25*1,8+(5,4+1,75+0,113+1,953+74,571+3,9)*2,4</t>
  </si>
  <si>
    <t>91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</si>
  <si>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</si>
  <si>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</si>
  <si>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184</t>
  </si>
  <si>
    <t>Odvoz odstraněné AB konstrukce komunikace na skládku (2,4 t/m3)</t>
  </si>
  <si>
    <t>(86,3*0,05+96,5*0,14)*2,4</t>
  </si>
  <si>
    <t>Doprava asfaltobetonu nové komunikace na stavbu (2,4 t/m3)</t>
  </si>
  <si>
    <t>(11,904+6,334+7,238)</t>
  </si>
  <si>
    <t>Doprava infiltračního a spojovacího postřiku nové komunikace na stavbu (1,5 kg/m2; 0,5 kg/m2)</t>
  </si>
  <si>
    <t>(37,7*1,5)/1000</t>
  </si>
  <si>
    <t>((74,8*2)*0,5)/1000</t>
  </si>
  <si>
    <t>Doprava zálivky spár na stavbu</t>
  </si>
  <si>
    <t>5/1000</t>
  </si>
  <si>
    <t>Doprava kameniva</t>
  </si>
  <si>
    <t>8,4+16,8+777,6+63+2,075+39,96+0,27+58,86+145,8+5,616</t>
  </si>
  <si>
    <t>přeprava vyb.betonů</t>
  </si>
  <si>
    <t>8*0,3+13*0,05+51*0,5*0,06*2,5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</si>
  <si>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</si>
  <si>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</si>
  <si>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186</t>
  </si>
  <si>
    <t>odvoz zeminy na skládky</t>
  </si>
  <si>
    <t>513,5*1,8</t>
  </si>
  <si>
    <t>Odvoz upevňovadel z vyzískaných pražců na úložiště (26 kg/pražec)</t>
  </si>
  <si>
    <t>Doprava pryžových podložek WS7 na stavbu ( 0,150 kg/ks)</t>
  </si>
  <si>
    <t>(100*0,150)/1000</t>
  </si>
  <si>
    <t>Doprava kompletů Skl14 na stavbu (1,05 kg/ks)</t>
  </si>
  <si>
    <t>(100*1,05*2)/1000</t>
  </si>
  <si>
    <t>Doprava odvodnění</t>
  </si>
  <si>
    <t>0,1+0,1+0,1+0,036+0,016</t>
  </si>
  <si>
    <t>Doprava chrániček DN110 na stavbu (0,5 kg/m)</t>
  </si>
  <si>
    <t>(100*0,5)/1000</t>
  </si>
  <si>
    <t>93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</si>
  <si>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</si>
  <si>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</si>
  <si>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188</t>
  </si>
  <si>
    <t>desky, tabule Chotěboř</t>
  </si>
  <si>
    <t>38,9+0,05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</si>
  <si>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</si>
  <si>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</si>
  <si>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190</t>
  </si>
  <si>
    <t>U65, tischer do Pohledu</t>
  </si>
  <si>
    <t>15,5+17,5</t>
  </si>
  <si>
    <t>vyzískaných dřevěných pražců (80 kg/ks)</t>
  </si>
  <si>
    <t>(38*80)/1000</t>
  </si>
  <si>
    <t>95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</si>
  <si>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</si>
  <si>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</si>
  <si>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192</t>
  </si>
  <si>
    <t>dlažba, žlab</t>
  </si>
  <si>
    <t>1+6,785+7,392+0,512</t>
  </si>
  <si>
    <t>Odvoz plastů z vyzískaných dřevěných pražců na skládku (0,5 kg/pražec)</t>
  </si>
  <si>
    <t>(45*0,5)/1000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</si>
  <si>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</si>
  <si>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</si>
  <si>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194</t>
  </si>
  <si>
    <t>části nástupiště</t>
  </si>
  <si>
    <t>44,88+0,51*2+13,41+17,55+12,69</t>
  </si>
  <si>
    <t>doprava TZZ</t>
  </si>
  <si>
    <t>2,816</t>
  </si>
  <si>
    <t>Odvoz vyzískaných bet. pražců na skládku (300 kg/ks)</t>
  </si>
  <si>
    <t>(8*300)/1000</t>
  </si>
  <si>
    <t>Doprava vystrojených nových pražců B91 na stavbu (304 kg/ks)</t>
  </si>
  <si>
    <t>(50*304)/1000</t>
  </si>
  <si>
    <t>Doprava nových kolejnic S49 na stavbu (49,4 kg/m)</t>
  </si>
  <si>
    <t>(50*49,4)/1000</t>
  </si>
  <si>
    <t>97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</si>
  <si>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</si>
  <si>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</t>
  </si>
  <si>
    <t>196</t>
  </si>
  <si>
    <t xml:space="preserve">Doprava přejezdové konstrukce na stavbu </t>
  </si>
  <si>
    <t>13,8*1,2</t>
  </si>
  <si>
    <t>9903100100</t>
  </si>
  <si>
    <t>Přeprava mechanizace na místo prováděných prací o hmotnosti do 12 t přes 50 do 100 km</t>
  </si>
  <si>
    <t>198</t>
  </si>
  <si>
    <t>2 "MHS"</t>
  </si>
  <si>
    <t>99</t>
  </si>
  <si>
    <t>9903200200</t>
  </si>
  <si>
    <t>Přeprava mechanizace na místo prováděných prací o hmotnosti přes 12 t do 200 km</t>
  </si>
  <si>
    <t>200</t>
  </si>
  <si>
    <t>9902900200</t>
  </si>
  <si>
    <t>Naložení objemnějšího kusového materiálu, vybouraných hmot</t>
  </si>
  <si>
    <t>202</t>
  </si>
  <si>
    <t>Nakl vyz.nástupiště</t>
  </si>
  <si>
    <t>38,95+33</t>
  </si>
  <si>
    <t>101</t>
  </si>
  <si>
    <t>9909000100_R</t>
  </si>
  <si>
    <t>Poplatek za uložení suti nebo hmot na oficiální skládku</t>
  </si>
  <si>
    <t>204</t>
  </si>
  <si>
    <t>poplatek</t>
  </si>
  <si>
    <t>9909000400</t>
  </si>
  <si>
    <t>Poplatek za likvidaci plastových součástí</t>
  </si>
  <si>
    <t>206</t>
  </si>
  <si>
    <t>Poplatek za skládku plastů z vyzískaných dřevěných pražců (0,5 kg/pražec)</t>
  </si>
  <si>
    <t>(46*0,5)/1000</t>
  </si>
  <si>
    <t>103</t>
  </si>
  <si>
    <t>9909000600</t>
  </si>
  <si>
    <t>Poplatek za recyklaci odpadu (asfaltové směsi, kusový beton)</t>
  </si>
  <si>
    <t>208</t>
  </si>
  <si>
    <t>42,78</t>
  </si>
  <si>
    <t>9909000500</t>
  </si>
  <si>
    <t>Poplatek uložení odpadu betonových prefabrikátů</t>
  </si>
  <si>
    <t>210</t>
  </si>
  <si>
    <t xml:space="preserve">Poplatek za skládku </t>
  </si>
  <si>
    <t>OST</t>
  </si>
  <si>
    <t>Nástupiště</t>
  </si>
  <si>
    <t>105</t>
  </si>
  <si>
    <t>5914120050</t>
  </si>
  <si>
    <t>Demontáž nástupiště úrovňového Sudop K (KD,KS) 145</t>
  </si>
  <si>
    <t>262144</t>
  </si>
  <si>
    <t>212</t>
  </si>
  <si>
    <t>117</t>
  </si>
  <si>
    <t>5914130080</t>
  </si>
  <si>
    <t>Montáž nástupiště úrovňového Sudop K 230</t>
  </si>
  <si>
    <t>214</t>
  </si>
  <si>
    <t>107</t>
  </si>
  <si>
    <t>5914130080R</t>
  </si>
  <si>
    <t>Ukončení nástupiště - zídka</t>
  </si>
  <si>
    <t>216</t>
  </si>
  <si>
    <t>5914R</t>
  </si>
  <si>
    <t>Zábradlí včetně sloupku a piktogramu</t>
  </si>
  <si>
    <t>218</t>
  </si>
  <si>
    <t>109</t>
  </si>
  <si>
    <t>220</t>
  </si>
  <si>
    <t>90*1,8</t>
  </si>
  <si>
    <t>5915010010</t>
  </si>
  <si>
    <t>Těžení zeminy nebo horniny železničního spodku I. třídy</t>
  </si>
  <si>
    <t>222</t>
  </si>
  <si>
    <t>51*0,3+90*0,8</t>
  </si>
  <si>
    <t>111</t>
  </si>
  <si>
    <t>5915007020</t>
  </si>
  <si>
    <t>Zásyp jam nebo rýh sypaninou na železničním spodku se zhutněním</t>
  </si>
  <si>
    <t>224</t>
  </si>
  <si>
    <t>90*0,9</t>
  </si>
  <si>
    <t>226</t>
  </si>
  <si>
    <t>280</t>
  </si>
  <si>
    <t>113</t>
  </si>
  <si>
    <t>5913280035</t>
  </si>
  <si>
    <t>Demontáž dílů komunikace ze zámkové dlažby uložení v podsypu</t>
  </si>
  <si>
    <t>228</t>
  </si>
  <si>
    <t>5913280210</t>
  </si>
  <si>
    <t>Demontáž dílů komunikace obrubníku uložení v betonu</t>
  </si>
  <si>
    <t>230</t>
  </si>
  <si>
    <t>115</t>
  </si>
  <si>
    <t>5913285035</t>
  </si>
  <si>
    <t>Montáž dílů komunikace ze zámkové dlažby uložení v podsypu</t>
  </si>
  <si>
    <t>232</t>
  </si>
  <si>
    <t>90*0,3+51</t>
  </si>
  <si>
    <t>5913285210</t>
  </si>
  <si>
    <t>Montáž dílů komunikace obrubníku uložení v betonu</t>
  </si>
  <si>
    <t>234</t>
  </si>
  <si>
    <t>90+25</t>
  </si>
  <si>
    <t>564861112_R</t>
  </si>
  <si>
    <t>Podklad ze štěrkodrtě ŠD tl 200 mm</t>
  </si>
  <si>
    <t>236</t>
  </si>
  <si>
    <t xml:space="preserve">Zřízení podkladu </t>
  </si>
  <si>
    <t>5913322030</t>
  </si>
  <si>
    <t>Demontáž svislé dopravní značky včetně sloupku a patky</t>
  </si>
  <si>
    <t>238</t>
  </si>
  <si>
    <t>119</t>
  </si>
  <si>
    <t>5913323030</t>
  </si>
  <si>
    <t>Montáž svislé dopravní značky včetně sloupku a patky</t>
  </si>
  <si>
    <t>240</t>
  </si>
  <si>
    <t>5914035510</t>
  </si>
  <si>
    <t>Zřízení otevřených odvodňovacích zařízení silničního žlabu s mřížkou</t>
  </si>
  <si>
    <t>242</t>
  </si>
  <si>
    <t>121</t>
  </si>
  <si>
    <t>5964127000</t>
  </si>
  <si>
    <t>Odvodňovací žlaby štěrbinové betonové malé</t>
  </si>
  <si>
    <t>244</t>
  </si>
  <si>
    <t>5964147065</t>
  </si>
  <si>
    <t>Nástupištní díly konzolová deska KS 230 Z</t>
  </si>
  <si>
    <t>246</t>
  </si>
  <si>
    <t>90-2</t>
  </si>
  <si>
    <t>123</t>
  </si>
  <si>
    <t>5962110000</t>
  </si>
  <si>
    <t>Značení zastávek tabule s názvem</t>
  </si>
  <si>
    <t>248</t>
  </si>
  <si>
    <t>1,5*2</t>
  </si>
  <si>
    <t>5964147075</t>
  </si>
  <si>
    <t>Nástupištní díly konzolová deska KS 230 V pravá</t>
  </si>
  <si>
    <t>250</t>
  </si>
  <si>
    <t>125</t>
  </si>
  <si>
    <t>5964147080</t>
  </si>
  <si>
    <t>Nástupištní díly konzolová deska KS 230 V levá</t>
  </si>
  <si>
    <t>252</t>
  </si>
  <si>
    <t>5964147020</t>
  </si>
  <si>
    <t>Nástupištní díly tvárnice Tischer B</t>
  </si>
  <si>
    <t>254</t>
  </si>
  <si>
    <t>127</t>
  </si>
  <si>
    <t>5964147010</t>
  </si>
  <si>
    <t>Nástupištní díly blok úložný U95</t>
  </si>
  <si>
    <t>256</t>
  </si>
  <si>
    <t>5964147105</t>
  </si>
  <si>
    <t>Nástupištní díly výplňová deska D3</t>
  </si>
  <si>
    <t>258</t>
  </si>
  <si>
    <t>90*3</t>
  </si>
  <si>
    <t>129</t>
  </si>
  <si>
    <t>5964159005</t>
  </si>
  <si>
    <t>Obrubník chodníkový</t>
  </si>
  <si>
    <t>260</t>
  </si>
  <si>
    <t>262</t>
  </si>
  <si>
    <t>90*0,4*0,05</t>
  </si>
  <si>
    <t>90*0,4*0,03</t>
  </si>
  <si>
    <t>"zídka"2*2</t>
  </si>
  <si>
    <t>"základ na lavičky"1,5</t>
  </si>
  <si>
    <t>125*0,2</t>
  </si>
  <si>
    <t>131</t>
  </si>
  <si>
    <t>5964151005</t>
  </si>
  <si>
    <t>Dlažba zámková hladká kostka</t>
  </si>
  <si>
    <t>264</t>
  </si>
  <si>
    <t>(90*0,3+51*0,5)*1,1</t>
  </si>
  <si>
    <t>5964151030</t>
  </si>
  <si>
    <t>Dlažba zámková pro nevidomé kostka</t>
  </si>
  <si>
    <t>266</t>
  </si>
  <si>
    <t>133</t>
  </si>
  <si>
    <t>268</t>
  </si>
  <si>
    <t>90*0,25*1,8</t>
  </si>
  <si>
    <t>51*0,2*1,8</t>
  </si>
  <si>
    <t>595510102R</t>
  </si>
  <si>
    <t>Kamenivo drcené zásyp</t>
  </si>
  <si>
    <t>270</t>
  </si>
  <si>
    <t>90*0,9*1,8</t>
  </si>
  <si>
    <t>135</t>
  </si>
  <si>
    <t>272</t>
  </si>
  <si>
    <t>51*0,04*1,8</t>
  </si>
  <si>
    <t>90*0,3*0,04*1,8</t>
  </si>
  <si>
    <t>5915R</t>
  </si>
  <si>
    <t>Demontáž zábradlí</t>
  </si>
  <si>
    <t>274</t>
  </si>
  <si>
    <t>VRN</t>
  </si>
  <si>
    <t>Vedlejší rozpočtové náklady</t>
  </si>
  <si>
    <t>137</t>
  </si>
  <si>
    <t>01100200R</t>
  </si>
  <si>
    <t>Průzkumné práce pro opravy - kopané sondy</t>
  </si>
  <si>
    <t>kpl</t>
  </si>
  <si>
    <t>276</t>
  </si>
  <si>
    <t>01100201R</t>
  </si>
  <si>
    <t>Průzkumné práce pro opravy - ochrana stav.kabelových tras</t>
  </si>
  <si>
    <t>278</t>
  </si>
  <si>
    <t>139</t>
  </si>
  <si>
    <t>012203000_R</t>
  </si>
  <si>
    <t>Geodetické práce v průběhu opravy</t>
  </si>
  <si>
    <t>022101001R1</t>
  </si>
  <si>
    <t>Geodetické práce Geodetické práce - vytýčení stavby</t>
  </si>
  <si>
    <t>282</t>
  </si>
  <si>
    <t>141</t>
  </si>
  <si>
    <t>022101001R2</t>
  </si>
  <si>
    <t>Geodetické práce Geodetické práce - zaměření skutečného provedení</t>
  </si>
  <si>
    <t>284</t>
  </si>
  <si>
    <t>022101002R3</t>
  </si>
  <si>
    <t>Projekt zajištění PPK</t>
  </si>
  <si>
    <t>286</t>
  </si>
  <si>
    <t>143</t>
  </si>
  <si>
    <t>022101001R4</t>
  </si>
  <si>
    <t>Geodetické práce - kontrola APK při směrové a výškové úpravě koleje zaměřením APK</t>
  </si>
  <si>
    <t>288</t>
  </si>
  <si>
    <t>022101021R</t>
  </si>
  <si>
    <t>Autorský dozor projektanta</t>
  </si>
  <si>
    <t>hod</t>
  </si>
  <si>
    <t>290</t>
  </si>
  <si>
    <t>145</t>
  </si>
  <si>
    <t>023131001_R</t>
  </si>
  <si>
    <t>Projektové práce Dokumentace skutečného provedení železničního svršku a spodku</t>
  </si>
  <si>
    <t>292</t>
  </si>
  <si>
    <t>023131002_R</t>
  </si>
  <si>
    <t>Projektové dokumentace opravy nástupiště a ploch zastávky</t>
  </si>
  <si>
    <t>294</t>
  </si>
  <si>
    <t>147</t>
  </si>
  <si>
    <t>024101301R</t>
  </si>
  <si>
    <t>Inženýrská činnost posudky (např. statické aj.) a dozory</t>
  </si>
  <si>
    <t>296</t>
  </si>
  <si>
    <t>2 "statické zat.zkoušky"</t>
  </si>
  <si>
    <t>031111051R</t>
  </si>
  <si>
    <t>Zařízení a vybavení staveniště</t>
  </si>
  <si>
    <t>298</t>
  </si>
  <si>
    <t>149</t>
  </si>
  <si>
    <t>033131001</t>
  </si>
  <si>
    <t>Provozní vlivy Organizační zajištění prací při zřizování a udržování BK kolejí a výhybek</t>
  </si>
  <si>
    <t>300</t>
  </si>
  <si>
    <t>VRN 001_R</t>
  </si>
  <si>
    <t>Nezadatelné práce SEE a SSZT - zajistí objednatel -</t>
  </si>
  <si>
    <t>302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</si>
</sst>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2020-19-M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přejezdu P5275 v km 21,220 v úseku Chotěboř - Ždírec nad Doubravou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10. 9. 2020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37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'2020-19 - Oprava přejezdu...'!J30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'2020-19 - Oprava přejezdu...'!P125</f>
        <v>0</v>
      </c>
      <c r="AV95" s="128">
        <f>'2020-19 - Oprava přejezdu...'!J33</f>
        <v>0</v>
      </c>
      <c r="AW95" s="128">
        <f>'2020-19 - Oprava přejezdu...'!J34</f>
        <v>0</v>
      </c>
      <c r="AX95" s="128">
        <f>'2020-19 - Oprava přejezdu...'!J35</f>
        <v>0</v>
      </c>
      <c r="AY95" s="128">
        <f>'2020-19 - Oprava přejezdu...'!J36</f>
        <v>0</v>
      </c>
      <c r="AZ95" s="128">
        <f>'2020-19 - Oprava přejezdu...'!F33</f>
        <v>0</v>
      </c>
      <c r="BA95" s="128">
        <f>'2020-19 - Oprava přejezdu...'!F34</f>
        <v>0</v>
      </c>
      <c r="BB95" s="128">
        <f>'2020-19 - Oprava přejezdu...'!F35</f>
        <v>0</v>
      </c>
      <c r="BC95" s="128">
        <f>'2020-19 - Oprava přejezdu...'!F36</f>
        <v>0</v>
      </c>
      <c r="BD95" s="130">
        <f>'2020-19 - Oprava přejezdu...'!F37</f>
        <v>0</v>
      </c>
      <c r="BE95" s="7"/>
      <c r="BT95" s="131" t="s">
        <v>80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TfYjsoMy/MfwJ4knM3OsGhHUfhgm5wVuwLb29R6hfrSLSYZts/uiwNAgmFJCU92+OCJJMkti3MxleEfj5BmvdA==" hashValue="9wI1wvb+rcNnE3ixBNdTIJbvr6IxYmzN34v9nqJqfzIioEWrr3qE8IMyaitn2SqQjLKvGo96Wf/WCL2cpvsuR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0-19 - Oprava přejezd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82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3.25" customHeight="1">
      <c r="B7" s="20"/>
      <c r="E7" s="137" t="str">
        <f>'Rekapitulace stavby'!K6</f>
        <v>Oprava přejezdu P5275 v km 21,220 v úseku Chotěboř - Ždírec nad Doubravou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24.7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10. 9. 2020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ROUND((SUM(BE125:BE855)),  2)</f>
        <v>0</v>
      </c>
      <c r="G33" s="38"/>
      <c r="H33" s="38"/>
      <c r="I33" s="151">
        <v>0.20999999999999999</v>
      </c>
      <c r="J33" s="150">
        <f>ROUND(((SUM(BE125:BE855))*I33),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ROUND((SUM(BF125:BF855)),  2)</f>
        <v>0</v>
      </c>
      <c r="G34" s="38"/>
      <c r="H34" s="38"/>
      <c r="I34" s="151">
        <v>0.14999999999999999</v>
      </c>
      <c r="J34" s="150">
        <f>ROUND(((SUM(BF125:BF855))*I34),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ROUND((SUM(BG125:BG855)),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ROUND((SUM(BH125:BH855)),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ROUND((SUM(BI125:BI855)),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70" t="str">
        <f>E7</f>
        <v>Oprava přejezdu P5275 v km 21,220 v úseku Chotěboř - Ždírec nad Doubravou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4.75" customHeight="1">
      <c r="A87" s="38"/>
      <c r="B87" s="39"/>
      <c r="C87" s="40"/>
      <c r="D87" s="40"/>
      <c r="E87" s="76" t="str">
        <f>E9</f>
        <v>2020-19 - Oprava přejezdu P5275 v km 21,220 v úseku Chotěboř - Ždírec nad Doubravou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10. 9. 2020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J126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J127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J274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J360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J386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J410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97</v>
      </c>
      <c r="E103" s="184"/>
      <c r="F103" s="184"/>
      <c r="G103" s="184"/>
      <c r="H103" s="184"/>
      <c r="I103" s="184"/>
      <c r="J103" s="185">
        <f>J539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98</v>
      </c>
      <c r="E104" s="178"/>
      <c r="F104" s="178"/>
      <c r="G104" s="178"/>
      <c r="H104" s="178"/>
      <c r="I104" s="178"/>
      <c r="J104" s="179">
        <f>J689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5"/>
      <c r="C105" s="176"/>
      <c r="D105" s="177" t="s">
        <v>99</v>
      </c>
      <c r="E105" s="178"/>
      <c r="F105" s="178"/>
      <c r="G105" s="178"/>
      <c r="H105" s="178"/>
      <c r="I105" s="178"/>
      <c r="J105" s="179">
        <f>J825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3.25" customHeight="1">
      <c r="A115" s="38"/>
      <c r="B115" s="39"/>
      <c r="C115" s="40"/>
      <c r="D115" s="40"/>
      <c r="E115" s="170" t="str">
        <f>E7</f>
        <v>Oprava přejezdu P5275 v km 21,220 v úseku Chotěboř - Ždírec nad Doubravou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75" customHeight="1">
      <c r="A117" s="38"/>
      <c r="B117" s="39"/>
      <c r="C117" s="40"/>
      <c r="D117" s="40"/>
      <c r="E117" s="76" t="str">
        <f>E9</f>
        <v>2020-19 - Oprava přejezdu P5275 v km 21,220 v úseku Chotěboř - Ždírec nad Doubravou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10. 9. 2020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87"/>
      <c r="B124" s="188"/>
      <c r="C124" s="189" t="s">
        <v>101</v>
      </c>
      <c r="D124" s="190" t="s">
        <v>58</v>
      </c>
      <c r="E124" s="190" t="s">
        <v>54</v>
      </c>
      <c r="F124" s="190" t="s">
        <v>55</v>
      </c>
      <c r="G124" s="190" t="s">
        <v>102</v>
      </c>
      <c r="H124" s="190" t="s">
        <v>103</v>
      </c>
      <c r="I124" s="190" t="s">
        <v>104</v>
      </c>
      <c r="J124" s="191" t="s">
        <v>88</v>
      </c>
      <c r="K124" s="192" t="s">
        <v>105</v>
      </c>
      <c r="L124" s="193"/>
      <c r="M124" s="100" t="s">
        <v>1</v>
      </c>
      <c r="N124" s="101" t="s">
        <v>37</v>
      </c>
      <c r="O124" s="101" t="s">
        <v>106</v>
      </c>
      <c r="P124" s="101" t="s">
        <v>107</v>
      </c>
      <c r="Q124" s="101" t="s">
        <v>108</v>
      </c>
      <c r="R124" s="101" t="s">
        <v>109</v>
      </c>
      <c r="S124" s="101" t="s">
        <v>110</v>
      </c>
      <c r="T124" s="102" t="s">
        <v>111</v>
      </c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</row>
    <row r="125" s="2" customFormat="1" ht="22.8" customHeight="1">
      <c r="A125" s="38"/>
      <c r="B125" s="39"/>
      <c r="C125" s="107" t="s">
        <v>112</v>
      </c>
      <c r="D125" s="40"/>
      <c r="E125" s="40"/>
      <c r="F125" s="40"/>
      <c r="G125" s="40"/>
      <c r="H125" s="40"/>
      <c r="I125" s="40"/>
      <c r="J125" s="194">
        <f>BK125</f>
        <v>0</v>
      </c>
      <c r="K125" s="40"/>
      <c r="L125" s="44"/>
      <c r="M125" s="103"/>
      <c r="N125" s="195"/>
      <c r="O125" s="104"/>
      <c r="P125" s="196">
        <f>P126+P689+P825</f>
        <v>0</v>
      </c>
      <c r="Q125" s="104"/>
      <c r="R125" s="196">
        <f>R126+R689+R825</f>
        <v>0</v>
      </c>
      <c r="S125" s="104"/>
      <c r="T125" s="197">
        <f>T126+T689+T825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90</v>
      </c>
      <c r="BK125" s="198">
        <f>BK126+BK689+BK825</f>
        <v>0</v>
      </c>
    </row>
    <row r="126" s="12" customFormat="1" ht="25.92" customHeight="1">
      <c r="A126" s="12"/>
      <c r="B126" s="199"/>
      <c r="C126" s="200"/>
      <c r="D126" s="201" t="s">
        <v>72</v>
      </c>
      <c r="E126" s="202" t="s">
        <v>113</v>
      </c>
      <c r="F126" s="202" t="s">
        <v>114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P127+P274+P360+P386+P410+P539</f>
        <v>0</v>
      </c>
      <c r="Q126" s="207"/>
      <c r="R126" s="208">
        <f>R127+R274+R360+R386+R410+R539</f>
        <v>0</v>
      </c>
      <c r="S126" s="207"/>
      <c r="T126" s="209">
        <f>T127+T274+T360+T386+T410+T539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80</v>
      </c>
      <c r="AT126" s="211" t="s">
        <v>72</v>
      </c>
      <c r="AU126" s="211" t="s">
        <v>73</v>
      </c>
      <c r="AY126" s="210" t="s">
        <v>115</v>
      </c>
      <c r="BK126" s="212">
        <f>BK127+BK274+BK360+BK386+BK410+BK539</f>
        <v>0</v>
      </c>
    </row>
    <row r="127" s="12" customFormat="1" ht="22.8" customHeight="1">
      <c r="A127" s="12"/>
      <c r="B127" s="199"/>
      <c r="C127" s="200"/>
      <c r="D127" s="201" t="s">
        <v>72</v>
      </c>
      <c r="E127" s="213" t="s">
        <v>116</v>
      </c>
      <c r="F127" s="213" t="s">
        <v>117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SUM(P128:P273)</f>
        <v>0</v>
      </c>
      <c r="Q127" s="207"/>
      <c r="R127" s="208">
        <f>SUM(R128:R273)</f>
        <v>0</v>
      </c>
      <c r="S127" s="207"/>
      <c r="T127" s="209">
        <f>SUM(T128:T273)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80</v>
      </c>
      <c r="AT127" s="211" t="s">
        <v>72</v>
      </c>
      <c r="AU127" s="211" t="s">
        <v>80</v>
      </c>
      <c r="AY127" s="210" t="s">
        <v>115</v>
      </c>
      <c r="BK127" s="212">
        <f>SUM(BK128:BK273)</f>
        <v>0</v>
      </c>
    </row>
    <row r="128" s="2" customFormat="1" ht="24.15" customHeight="1">
      <c r="A128" s="38"/>
      <c r="B128" s="39"/>
      <c r="C128" s="215" t="s">
        <v>80</v>
      </c>
      <c r="D128" s="215" t="s">
        <v>118</v>
      </c>
      <c r="E128" s="216" t="s">
        <v>119</v>
      </c>
      <c r="F128" s="217" t="s">
        <v>120</v>
      </c>
      <c r="G128" s="218" t="s">
        <v>121</v>
      </c>
      <c r="H128" s="219">
        <v>12.6</v>
      </c>
      <c r="I128" s="220"/>
      <c r="J128" s="221">
        <f>ROUND(I128*H128,2)</f>
        <v>0</v>
      </c>
      <c r="K128" s="222"/>
      <c r="L128" s="44"/>
      <c r="M128" s="223" t="s">
        <v>1</v>
      </c>
      <c r="N128" s="224" t="s">
        <v>38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122</v>
      </c>
      <c r="AT128" s="227" t="s">
        <v>118</v>
      </c>
      <c r="AU128" s="227" t="s">
        <v>82</v>
      </c>
      <c r="AY128" s="17" t="s">
        <v>115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80</v>
      </c>
      <c r="BK128" s="228">
        <f>ROUND(I128*H128,2)</f>
        <v>0</v>
      </c>
      <c r="BL128" s="17" t="s">
        <v>122</v>
      </c>
      <c r="BM128" s="227" t="s">
        <v>82</v>
      </c>
    </row>
    <row r="129" s="2" customFormat="1">
      <c r="A129" s="38"/>
      <c r="B129" s="39"/>
      <c r="C129" s="40"/>
      <c r="D129" s="229" t="s">
        <v>123</v>
      </c>
      <c r="E129" s="40"/>
      <c r="F129" s="230" t="s">
        <v>120</v>
      </c>
      <c r="G129" s="40"/>
      <c r="H129" s="40"/>
      <c r="I129" s="231"/>
      <c r="J129" s="40"/>
      <c r="K129" s="40"/>
      <c r="L129" s="44"/>
      <c r="M129" s="232"/>
      <c r="N129" s="23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123</v>
      </c>
      <c r="AU129" s="17" t="s">
        <v>82</v>
      </c>
    </row>
    <row r="130" s="13" customFormat="1">
      <c r="A130" s="13"/>
      <c r="B130" s="234"/>
      <c r="C130" s="235"/>
      <c r="D130" s="229" t="s">
        <v>124</v>
      </c>
      <c r="E130" s="236" t="s">
        <v>1</v>
      </c>
      <c r="F130" s="237" t="s">
        <v>125</v>
      </c>
      <c r="G130" s="235"/>
      <c r="H130" s="236" t="s">
        <v>1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124</v>
      </c>
      <c r="AU130" s="243" t="s">
        <v>82</v>
      </c>
      <c r="AV130" s="13" t="s">
        <v>80</v>
      </c>
      <c r="AW130" s="13" t="s">
        <v>30</v>
      </c>
      <c r="AX130" s="13" t="s">
        <v>73</v>
      </c>
      <c r="AY130" s="243" t="s">
        <v>115</v>
      </c>
    </row>
    <row r="131" s="14" customFormat="1">
      <c r="A131" s="14"/>
      <c r="B131" s="244"/>
      <c r="C131" s="245"/>
      <c r="D131" s="229" t="s">
        <v>124</v>
      </c>
      <c r="E131" s="246" t="s">
        <v>1</v>
      </c>
      <c r="F131" s="247" t="s">
        <v>126</v>
      </c>
      <c r="G131" s="245"/>
      <c r="H131" s="248">
        <v>12.6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124</v>
      </c>
      <c r="AU131" s="254" t="s">
        <v>82</v>
      </c>
      <c r="AV131" s="14" t="s">
        <v>82</v>
      </c>
      <c r="AW131" s="14" t="s">
        <v>30</v>
      </c>
      <c r="AX131" s="14" t="s">
        <v>73</v>
      </c>
      <c r="AY131" s="254" t="s">
        <v>115</v>
      </c>
    </row>
    <row r="132" s="15" customFormat="1">
      <c r="A132" s="15"/>
      <c r="B132" s="255"/>
      <c r="C132" s="256"/>
      <c r="D132" s="229" t="s">
        <v>124</v>
      </c>
      <c r="E132" s="257" t="s">
        <v>1</v>
      </c>
      <c r="F132" s="258" t="s">
        <v>127</v>
      </c>
      <c r="G132" s="256"/>
      <c r="H132" s="259">
        <v>12.6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124</v>
      </c>
      <c r="AU132" s="265" t="s">
        <v>82</v>
      </c>
      <c r="AV132" s="15" t="s">
        <v>122</v>
      </c>
      <c r="AW132" s="15" t="s">
        <v>30</v>
      </c>
      <c r="AX132" s="15" t="s">
        <v>80</v>
      </c>
      <c r="AY132" s="265" t="s">
        <v>115</v>
      </c>
    </row>
    <row r="133" s="2" customFormat="1" ht="14.4" customHeight="1">
      <c r="A133" s="38"/>
      <c r="B133" s="39"/>
      <c r="C133" s="266" t="s">
        <v>82</v>
      </c>
      <c r="D133" s="266" t="s">
        <v>128</v>
      </c>
      <c r="E133" s="267" t="s">
        <v>129</v>
      </c>
      <c r="F133" s="268" t="s">
        <v>130</v>
      </c>
      <c r="G133" s="269" t="s">
        <v>131</v>
      </c>
      <c r="H133" s="270">
        <v>8.4000000000000004</v>
      </c>
      <c r="I133" s="271"/>
      <c r="J133" s="272">
        <f>ROUND(I133*H133,2)</f>
        <v>0</v>
      </c>
      <c r="K133" s="273"/>
      <c r="L133" s="274"/>
      <c r="M133" s="275" t="s">
        <v>1</v>
      </c>
      <c r="N133" s="276" t="s">
        <v>38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132</v>
      </c>
      <c r="AT133" s="227" t="s">
        <v>128</v>
      </c>
      <c r="AU133" s="227" t="s">
        <v>82</v>
      </c>
      <c r="AY133" s="17" t="s">
        <v>115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80</v>
      </c>
      <c r="BK133" s="228">
        <f>ROUND(I133*H133,2)</f>
        <v>0</v>
      </c>
      <c r="BL133" s="17" t="s">
        <v>122</v>
      </c>
      <c r="BM133" s="227" t="s">
        <v>122</v>
      </c>
    </row>
    <row r="134" s="2" customFormat="1">
      <c r="A134" s="38"/>
      <c r="B134" s="39"/>
      <c r="C134" s="40"/>
      <c r="D134" s="229" t="s">
        <v>123</v>
      </c>
      <c r="E134" s="40"/>
      <c r="F134" s="230" t="s">
        <v>130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123</v>
      </c>
      <c r="AU134" s="17" t="s">
        <v>82</v>
      </c>
    </row>
    <row r="135" s="13" customFormat="1">
      <c r="A135" s="13"/>
      <c r="B135" s="234"/>
      <c r="C135" s="235"/>
      <c r="D135" s="229" t="s">
        <v>124</v>
      </c>
      <c r="E135" s="236" t="s">
        <v>1</v>
      </c>
      <c r="F135" s="237" t="s">
        <v>133</v>
      </c>
      <c r="G135" s="235"/>
      <c r="H135" s="236" t="s">
        <v>1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124</v>
      </c>
      <c r="AU135" s="243" t="s">
        <v>82</v>
      </c>
      <c r="AV135" s="13" t="s">
        <v>80</v>
      </c>
      <c r="AW135" s="13" t="s">
        <v>30</v>
      </c>
      <c r="AX135" s="13" t="s">
        <v>73</v>
      </c>
      <c r="AY135" s="243" t="s">
        <v>115</v>
      </c>
    </row>
    <row r="136" s="14" customFormat="1">
      <c r="A136" s="14"/>
      <c r="B136" s="244"/>
      <c r="C136" s="245"/>
      <c r="D136" s="229" t="s">
        <v>124</v>
      </c>
      <c r="E136" s="246" t="s">
        <v>1</v>
      </c>
      <c r="F136" s="247" t="s">
        <v>134</v>
      </c>
      <c r="G136" s="245"/>
      <c r="H136" s="248">
        <v>8.4000000000000004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124</v>
      </c>
      <c r="AU136" s="254" t="s">
        <v>82</v>
      </c>
      <c r="AV136" s="14" t="s">
        <v>82</v>
      </c>
      <c r="AW136" s="14" t="s">
        <v>30</v>
      </c>
      <c r="AX136" s="14" t="s">
        <v>73</v>
      </c>
      <c r="AY136" s="254" t="s">
        <v>115</v>
      </c>
    </row>
    <row r="137" s="15" customFormat="1">
      <c r="A137" s="15"/>
      <c r="B137" s="255"/>
      <c r="C137" s="256"/>
      <c r="D137" s="229" t="s">
        <v>124</v>
      </c>
      <c r="E137" s="257" t="s">
        <v>1</v>
      </c>
      <c r="F137" s="258" t="s">
        <v>127</v>
      </c>
      <c r="G137" s="256"/>
      <c r="H137" s="259">
        <v>8.4000000000000004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124</v>
      </c>
      <c r="AU137" s="265" t="s">
        <v>82</v>
      </c>
      <c r="AV137" s="15" t="s">
        <v>122</v>
      </c>
      <c r="AW137" s="15" t="s">
        <v>30</v>
      </c>
      <c r="AX137" s="15" t="s">
        <v>80</v>
      </c>
      <c r="AY137" s="265" t="s">
        <v>115</v>
      </c>
    </row>
    <row r="138" s="2" customFormat="1" ht="14.4" customHeight="1">
      <c r="A138" s="38"/>
      <c r="B138" s="39"/>
      <c r="C138" s="266" t="s">
        <v>135</v>
      </c>
      <c r="D138" s="266" t="s">
        <v>128</v>
      </c>
      <c r="E138" s="267" t="s">
        <v>136</v>
      </c>
      <c r="F138" s="268" t="s">
        <v>137</v>
      </c>
      <c r="G138" s="269" t="s">
        <v>131</v>
      </c>
      <c r="H138" s="270">
        <v>16.800000000000001</v>
      </c>
      <c r="I138" s="271"/>
      <c r="J138" s="272">
        <f>ROUND(I138*H138,2)</f>
        <v>0</v>
      </c>
      <c r="K138" s="273"/>
      <c r="L138" s="274"/>
      <c r="M138" s="275" t="s">
        <v>1</v>
      </c>
      <c r="N138" s="276" t="s">
        <v>38</v>
      </c>
      <c r="O138" s="91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7" t="s">
        <v>132</v>
      </c>
      <c r="AT138" s="227" t="s">
        <v>128</v>
      </c>
      <c r="AU138" s="227" t="s">
        <v>82</v>
      </c>
      <c r="AY138" s="17" t="s">
        <v>115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80</v>
      </c>
      <c r="BK138" s="228">
        <f>ROUND(I138*H138,2)</f>
        <v>0</v>
      </c>
      <c r="BL138" s="17" t="s">
        <v>122</v>
      </c>
      <c r="BM138" s="227" t="s">
        <v>138</v>
      </c>
    </row>
    <row r="139" s="2" customFormat="1">
      <c r="A139" s="38"/>
      <c r="B139" s="39"/>
      <c r="C139" s="40"/>
      <c r="D139" s="229" t="s">
        <v>123</v>
      </c>
      <c r="E139" s="40"/>
      <c r="F139" s="230" t="s">
        <v>137</v>
      </c>
      <c r="G139" s="40"/>
      <c r="H139" s="40"/>
      <c r="I139" s="231"/>
      <c r="J139" s="40"/>
      <c r="K139" s="40"/>
      <c r="L139" s="44"/>
      <c r="M139" s="232"/>
      <c r="N139" s="23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123</v>
      </c>
      <c r="AU139" s="17" t="s">
        <v>82</v>
      </c>
    </row>
    <row r="140" s="13" customFormat="1">
      <c r="A140" s="13"/>
      <c r="B140" s="234"/>
      <c r="C140" s="235"/>
      <c r="D140" s="229" t="s">
        <v>124</v>
      </c>
      <c r="E140" s="236" t="s">
        <v>1</v>
      </c>
      <c r="F140" s="237" t="s">
        <v>133</v>
      </c>
      <c r="G140" s="235"/>
      <c r="H140" s="236" t="s">
        <v>1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124</v>
      </c>
      <c r="AU140" s="243" t="s">
        <v>82</v>
      </c>
      <c r="AV140" s="13" t="s">
        <v>80</v>
      </c>
      <c r="AW140" s="13" t="s">
        <v>30</v>
      </c>
      <c r="AX140" s="13" t="s">
        <v>73</v>
      </c>
      <c r="AY140" s="243" t="s">
        <v>115</v>
      </c>
    </row>
    <row r="141" s="14" customFormat="1">
      <c r="A141" s="14"/>
      <c r="B141" s="244"/>
      <c r="C141" s="245"/>
      <c r="D141" s="229" t="s">
        <v>124</v>
      </c>
      <c r="E141" s="246" t="s">
        <v>1</v>
      </c>
      <c r="F141" s="247" t="s">
        <v>139</v>
      </c>
      <c r="G141" s="245"/>
      <c r="H141" s="248">
        <v>16.800000000000001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124</v>
      </c>
      <c r="AU141" s="254" t="s">
        <v>82</v>
      </c>
      <c r="AV141" s="14" t="s">
        <v>82</v>
      </c>
      <c r="AW141" s="14" t="s">
        <v>30</v>
      </c>
      <c r="AX141" s="14" t="s">
        <v>73</v>
      </c>
      <c r="AY141" s="254" t="s">
        <v>115</v>
      </c>
    </row>
    <row r="142" s="15" customFormat="1">
      <c r="A142" s="15"/>
      <c r="B142" s="255"/>
      <c r="C142" s="256"/>
      <c r="D142" s="229" t="s">
        <v>124</v>
      </c>
      <c r="E142" s="257" t="s">
        <v>1</v>
      </c>
      <c r="F142" s="258" t="s">
        <v>127</v>
      </c>
      <c r="G142" s="256"/>
      <c r="H142" s="259">
        <v>16.800000000000001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124</v>
      </c>
      <c r="AU142" s="265" t="s">
        <v>82</v>
      </c>
      <c r="AV142" s="15" t="s">
        <v>122</v>
      </c>
      <c r="AW142" s="15" t="s">
        <v>30</v>
      </c>
      <c r="AX142" s="15" t="s">
        <v>80</v>
      </c>
      <c r="AY142" s="265" t="s">
        <v>115</v>
      </c>
    </row>
    <row r="143" s="2" customFormat="1" ht="24.15" customHeight="1">
      <c r="A143" s="38"/>
      <c r="B143" s="39"/>
      <c r="C143" s="215" t="s">
        <v>122</v>
      </c>
      <c r="D143" s="215" t="s">
        <v>118</v>
      </c>
      <c r="E143" s="216" t="s">
        <v>140</v>
      </c>
      <c r="F143" s="217" t="s">
        <v>141</v>
      </c>
      <c r="G143" s="218" t="s">
        <v>142</v>
      </c>
      <c r="H143" s="219">
        <v>62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38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122</v>
      </c>
      <c r="AT143" s="227" t="s">
        <v>118</v>
      </c>
      <c r="AU143" s="227" t="s">
        <v>82</v>
      </c>
      <c r="AY143" s="17" t="s">
        <v>115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80</v>
      </c>
      <c r="BK143" s="228">
        <f>ROUND(I143*H143,2)</f>
        <v>0</v>
      </c>
      <c r="BL143" s="17" t="s">
        <v>122</v>
      </c>
      <c r="BM143" s="227" t="s">
        <v>132</v>
      </c>
    </row>
    <row r="144" s="2" customFormat="1">
      <c r="A144" s="38"/>
      <c r="B144" s="39"/>
      <c r="C144" s="40"/>
      <c r="D144" s="229" t="s">
        <v>123</v>
      </c>
      <c r="E144" s="40"/>
      <c r="F144" s="230" t="s">
        <v>141</v>
      </c>
      <c r="G144" s="40"/>
      <c r="H144" s="40"/>
      <c r="I144" s="231"/>
      <c r="J144" s="40"/>
      <c r="K144" s="40"/>
      <c r="L144" s="44"/>
      <c r="M144" s="232"/>
      <c r="N144" s="23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123</v>
      </c>
      <c r="AU144" s="17" t="s">
        <v>82</v>
      </c>
    </row>
    <row r="145" s="13" customFormat="1">
      <c r="A145" s="13"/>
      <c r="B145" s="234"/>
      <c r="C145" s="235"/>
      <c r="D145" s="229" t="s">
        <v>124</v>
      </c>
      <c r="E145" s="236" t="s">
        <v>1</v>
      </c>
      <c r="F145" s="237" t="s">
        <v>143</v>
      </c>
      <c r="G145" s="235"/>
      <c r="H145" s="236" t="s">
        <v>1</v>
      </c>
      <c r="I145" s="238"/>
      <c r="J145" s="235"/>
      <c r="K145" s="235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124</v>
      </c>
      <c r="AU145" s="243" t="s">
        <v>82</v>
      </c>
      <c r="AV145" s="13" t="s">
        <v>80</v>
      </c>
      <c r="AW145" s="13" t="s">
        <v>30</v>
      </c>
      <c r="AX145" s="13" t="s">
        <v>73</v>
      </c>
      <c r="AY145" s="243" t="s">
        <v>115</v>
      </c>
    </row>
    <row r="146" s="14" customFormat="1">
      <c r="A146" s="14"/>
      <c r="B146" s="244"/>
      <c r="C146" s="245"/>
      <c r="D146" s="229" t="s">
        <v>124</v>
      </c>
      <c r="E146" s="246" t="s">
        <v>1</v>
      </c>
      <c r="F146" s="247" t="s">
        <v>144</v>
      </c>
      <c r="G146" s="245"/>
      <c r="H146" s="248">
        <v>62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124</v>
      </c>
      <c r="AU146" s="254" t="s">
        <v>82</v>
      </c>
      <c r="AV146" s="14" t="s">
        <v>82</v>
      </c>
      <c r="AW146" s="14" t="s">
        <v>30</v>
      </c>
      <c r="AX146" s="14" t="s">
        <v>73</v>
      </c>
      <c r="AY146" s="254" t="s">
        <v>115</v>
      </c>
    </row>
    <row r="147" s="15" customFormat="1">
      <c r="A147" s="15"/>
      <c r="B147" s="255"/>
      <c r="C147" s="256"/>
      <c r="D147" s="229" t="s">
        <v>124</v>
      </c>
      <c r="E147" s="257" t="s">
        <v>1</v>
      </c>
      <c r="F147" s="258" t="s">
        <v>127</v>
      </c>
      <c r="G147" s="256"/>
      <c r="H147" s="259">
        <v>62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124</v>
      </c>
      <c r="AU147" s="265" t="s">
        <v>82</v>
      </c>
      <c r="AV147" s="15" t="s">
        <v>122</v>
      </c>
      <c r="AW147" s="15" t="s">
        <v>30</v>
      </c>
      <c r="AX147" s="15" t="s">
        <v>80</v>
      </c>
      <c r="AY147" s="265" t="s">
        <v>115</v>
      </c>
    </row>
    <row r="148" s="2" customFormat="1" ht="14.4" customHeight="1">
      <c r="A148" s="38"/>
      <c r="B148" s="39"/>
      <c r="C148" s="215" t="s">
        <v>145</v>
      </c>
      <c r="D148" s="215" t="s">
        <v>118</v>
      </c>
      <c r="E148" s="216" t="s">
        <v>146</v>
      </c>
      <c r="F148" s="217" t="s">
        <v>147</v>
      </c>
      <c r="G148" s="218" t="s">
        <v>142</v>
      </c>
      <c r="H148" s="219">
        <v>62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38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122</v>
      </c>
      <c r="AT148" s="227" t="s">
        <v>118</v>
      </c>
      <c r="AU148" s="227" t="s">
        <v>82</v>
      </c>
      <c r="AY148" s="17" t="s">
        <v>115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80</v>
      </c>
      <c r="BK148" s="228">
        <f>ROUND(I148*H148,2)</f>
        <v>0</v>
      </c>
      <c r="BL148" s="17" t="s">
        <v>122</v>
      </c>
      <c r="BM148" s="227" t="s">
        <v>148</v>
      </c>
    </row>
    <row r="149" s="2" customFormat="1">
      <c r="A149" s="38"/>
      <c r="B149" s="39"/>
      <c r="C149" s="40"/>
      <c r="D149" s="229" t="s">
        <v>123</v>
      </c>
      <c r="E149" s="40"/>
      <c r="F149" s="230" t="s">
        <v>147</v>
      </c>
      <c r="G149" s="40"/>
      <c r="H149" s="40"/>
      <c r="I149" s="231"/>
      <c r="J149" s="40"/>
      <c r="K149" s="40"/>
      <c r="L149" s="44"/>
      <c r="M149" s="232"/>
      <c r="N149" s="23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123</v>
      </c>
      <c r="AU149" s="17" t="s">
        <v>82</v>
      </c>
    </row>
    <row r="150" s="13" customFormat="1">
      <c r="A150" s="13"/>
      <c r="B150" s="234"/>
      <c r="C150" s="235"/>
      <c r="D150" s="229" t="s">
        <v>124</v>
      </c>
      <c r="E150" s="236" t="s">
        <v>1</v>
      </c>
      <c r="F150" s="237" t="s">
        <v>149</v>
      </c>
      <c r="G150" s="235"/>
      <c r="H150" s="236" t="s">
        <v>1</v>
      </c>
      <c r="I150" s="238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124</v>
      </c>
      <c r="AU150" s="243" t="s">
        <v>82</v>
      </c>
      <c r="AV150" s="13" t="s">
        <v>80</v>
      </c>
      <c r="AW150" s="13" t="s">
        <v>30</v>
      </c>
      <c r="AX150" s="13" t="s">
        <v>73</v>
      </c>
      <c r="AY150" s="243" t="s">
        <v>115</v>
      </c>
    </row>
    <row r="151" s="14" customFormat="1">
      <c r="A151" s="14"/>
      <c r="B151" s="244"/>
      <c r="C151" s="245"/>
      <c r="D151" s="229" t="s">
        <v>124</v>
      </c>
      <c r="E151" s="246" t="s">
        <v>1</v>
      </c>
      <c r="F151" s="247" t="s">
        <v>150</v>
      </c>
      <c r="G151" s="245"/>
      <c r="H151" s="248">
        <v>62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124</v>
      </c>
      <c r="AU151" s="254" t="s">
        <v>82</v>
      </c>
      <c r="AV151" s="14" t="s">
        <v>82</v>
      </c>
      <c r="AW151" s="14" t="s">
        <v>30</v>
      </c>
      <c r="AX151" s="14" t="s">
        <v>73</v>
      </c>
      <c r="AY151" s="254" t="s">
        <v>115</v>
      </c>
    </row>
    <row r="152" s="15" customFormat="1">
      <c r="A152" s="15"/>
      <c r="B152" s="255"/>
      <c r="C152" s="256"/>
      <c r="D152" s="229" t="s">
        <v>124</v>
      </c>
      <c r="E152" s="257" t="s">
        <v>1</v>
      </c>
      <c r="F152" s="258" t="s">
        <v>127</v>
      </c>
      <c r="G152" s="256"/>
      <c r="H152" s="259">
        <v>62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124</v>
      </c>
      <c r="AU152" s="265" t="s">
        <v>82</v>
      </c>
      <c r="AV152" s="15" t="s">
        <v>122</v>
      </c>
      <c r="AW152" s="15" t="s">
        <v>30</v>
      </c>
      <c r="AX152" s="15" t="s">
        <v>80</v>
      </c>
      <c r="AY152" s="265" t="s">
        <v>115</v>
      </c>
    </row>
    <row r="153" s="2" customFormat="1" ht="14.4" customHeight="1">
      <c r="A153" s="38"/>
      <c r="B153" s="39"/>
      <c r="C153" s="215" t="s">
        <v>138</v>
      </c>
      <c r="D153" s="215" t="s">
        <v>118</v>
      </c>
      <c r="E153" s="216" t="s">
        <v>151</v>
      </c>
      <c r="F153" s="217" t="s">
        <v>152</v>
      </c>
      <c r="G153" s="218" t="s">
        <v>142</v>
      </c>
      <c r="H153" s="219">
        <v>370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38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122</v>
      </c>
      <c r="AT153" s="227" t="s">
        <v>118</v>
      </c>
      <c r="AU153" s="227" t="s">
        <v>82</v>
      </c>
      <c r="AY153" s="17" t="s">
        <v>115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80</v>
      </c>
      <c r="BK153" s="228">
        <f>ROUND(I153*H153,2)</f>
        <v>0</v>
      </c>
      <c r="BL153" s="17" t="s">
        <v>122</v>
      </c>
      <c r="BM153" s="227" t="s">
        <v>153</v>
      </c>
    </row>
    <row r="154" s="2" customFormat="1">
      <c r="A154" s="38"/>
      <c r="B154" s="39"/>
      <c r="C154" s="40"/>
      <c r="D154" s="229" t="s">
        <v>123</v>
      </c>
      <c r="E154" s="40"/>
      <c r="F154" s="230" t="s">
        <v>152</v>
      </c>
      <c r="G154" s="40"/>
      <c r="H154" s="40"/>
      <c r="I154" s="231"/>
      <c r="J154" s="40"/>
      <c r="K154" s="40"/>
      <c r="L154" s="44"/>
      <c r="M154" s="232"/>
      <c r="N154" s="23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123</v>
      </c>
      <c r="AU154" s="17" t="s">
        <v>82</v>
      </c>
    </row>
    <row r="155" s="13" customFormat="1">
      <c r="A155" s="13"/>
      <c r="B155" s="234"/>
      <c r="C155" s="235"/>
      <c r="D155" s="229" t="s">
        <v>124</v>
      </c>
      <c r="E155" s="236" t="s">
        <v>1</v>
      </c>
      <c r="F155" s="237" t="s">
        <v>154</v>
      </c>
      <c r="G155" s="235"/>
      <c r="H155" s="236" t="s">
        <v>1</v>
      </c>
      <c r="I155" s="238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124</v>
      </c>
      <c r="AU155" s="243" t="s">
        <v>82</v>
      </c>
      <c r="AV155" s="13" t="s">
        <v>80</v>
      </c>
      <c r="AW155" s="13" t="s">
        <v>30</v>
      </c>
      <c r="AX155" s="13" t="s">
        <v>73</v>
      </c>
      <c r="AY155" s="243" t="s">
        <v>115</v>
      </c>
    </row>
    <row r="156" s="14" customFormat="1">
      <c r="A156" s="14"/>
      <c r="B156" s="244"/>
      <c r="C156" s="245"/>
      <c r="D156" s="229" t="s">
        <v>124</v>
      </c>
      <c r="E156" s="246" t="s">
        <v>1</v>
      </c>
      <c r="F156" s="247" t="s">
        <v>155</v>
      </c>
      <c r="G156" s="245"/>
      <c r="H156" s="248">
        <v>370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124</v>
      </c>
      <c r="AU156" s="254" t="s">
        <v>82</v>
      </c>
      <c r="AV156" s="14" t="s">
        <v>82</v>
      </c>
      <c r="AW156" s="14" t="s">
        <v>30</v>
      </c>
      <c r="AX156" s="14" t="s">
        <v>73</v>
      </c>
      <c r="AY156" s="254" t="s">
        <v>115</v>
      </c>
    </row>
    <row r="157" s="15" customFormat="1">
      <c r="A157" s="15"/>
      <c r="B157" s="255"/>
      <c r="C157" s="256"/>
      <c r="D157" s="229" t="s">
        <v>124</v>
      </c>
      <c r="E157" s="257" t="s">
        <v>1</v>
      </c>
      <c r="F157" s="258" t="s">
        <v>127</v>
      </c>
      <c r="G157" s="256"/>
      <c r="H157" s="259">
        <v>370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124</v>
      </c>
      <c r="AU157" s="265" t="s">
        <v>82</v>
      </c>
      <c r="AV157" s="15" t="s">
        <v>122</v>
      </c>
      <c r="AW157" s="15" t="s">
        <v>30</v>
      </c>
      <c r="AX157" s="15" t="s">
        <v>80</v>
      </c>
      <c r="AY157" s="265" t="s">
        <v>115</v>
      </c>
    </row>
    <row r="158" s="2" customFormat="1" ht="14.4" customHeight="1">
      <c r="A158" s="38"/>
      <c r="B158" s="39"/>
      <c r="C158" s="266" t="s">
        <v>156</v>
      </c>
      <c r="D158" s="266" t="s">
        <v>128</v>
      </c>
      <c r="E158" s="267" t="s">
        <v>157</v>
      </c>
      <c r="F158" s="268" t="s">
        <v>158</v>
      </c>
      <c r="G158" s="269" t="s">
        <v>131</v>
      </c>
      <c r="H158" s="270">
        <v>777.60000000000002</v>
      </c>
      <c r="I158" s="271"/>
      <c r="J158" s="272">
        <f>ROUND(I158*H158,2)</f>
        <v>0</v>
      </c>
      <c r="K158" s="273"/>
      <c r="L158" s="274"/>
      <c r="M158" s="275" t="s">
        <v>1</v>
      </c>
      <c r="N158" s="276" t="s">
        <v>38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132</v>
      </c>
      <c r="AT158" s="227" t="s">
        <v>128</v>
      </c>
      <c r="AU158" s="227" t="s">
        <v>82</v>
      </c>
      <c r="AY158" s="17" t="s">
        <v>115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80</v>
      </c>
      <c r="BK158" s="228">
        <f>ROUND(I158*H158,2)</f>
        <v>0</v>
      </c>
      <c r="BL158" s="17" t="s">
        <v>122</v>
      </c>
      <c r="BM158" s="227" t="s">
        <v>159</v>
      </c>
    </row>
    <row r="159" s="2" customFormat="1">
      <c r="A159" s="38"/>
      <c r="B159" s="39"/>
      <c r="C159" s="40"/>
      <c r="D159" s="229" t="s">
        <v>123</v>
      </c>
      <c r="E159" s="40"/>
      <c r="F159" s="230" t="s">
        <v>158</v>
      </c>
      <c r="G159" s="40"/>
      <c r="H159" s="40"/>
      <c r="I159" s="231"/>
      <c r="J159" s="40"/>
      <c r="K159" s="40"/>
      <c r="L159" s="44"/>
      <c r="M159" s="232"/>
      <c r="N159" s="23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123</v>
      </c>
      <c r="AU159" s="17" t="s">
        <v>82</v>
      </c>
    </row>
    <row r="160" s="13" customFormat="1">
      <c r="A160" s="13"/>
      <c r="B160" s="234"/>
      <c r="C160" s="235"/>
      <c r="D160" s="229" t="s">
        <v>124</v>
      </c>
      <c r="E160" s="236" t="s">
        <v>1</v>
      </c>
      <c r="F160" s="237" t="s">
        <v>160</v>
      </c>
      <c r="G160" s="235"/>
      <c r="H160" s="236" t="s">
        <v>1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124</v>
      </c>
      <c r="AU160" s="243" t="s">
        <v>82</v>
      </c>
      <c r="AV160" s="13" t="s">
        <v>80</v>
      </c>
      <c r="AW160" s="13" t="s">
        <v>30</v>
      </c>
      <c r="AX160" s="13" t="s">
        <v>73</v>
      </c>
      <c r="AY160" s="243" t="s">
        <v>115</v>
      </c>
    </row>
    <row r="161" s="14" customFormat="1">
      <c r="A161" s="14"/>
      <c r="B161" s="244"/>
      <c r="C161" s="245"/>
      <c r="D161" s="229" t="s">
        <v>124</v>
      </c>
      <c r="E161" s="246" t="s">
        <v>1</v>
      </c>
      <c r="F161" s="247" t="s">
        <v>161</v>
      </c>
      <c r="G161" s="245"/>
      <c r="H161" s="248">
        <v>111.59999999999999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124</v>
      </c>
      <c r="AU161" s="254" t="s">
        <v>82</v>
      </c>
      <c r="AV161" s="14" t="s">
        <v>82</v>
      </c>
      <c r="AW161" s="14" t="s">
        <v>30</v>
      </c>
      <c r="AX161" s="14" t="s">
        <v>73</v>
      </c>
      <c r="AY161" s="254" t="s">
        <v>115</v>
      </c>
    </row>
    <row r="162" s="13" customFormat="1">
      <c r="A162" s="13"/>
      <c r="B162" s="234"/>
      <c r="C162" s="235"/>
      <c r="D162" s="229" t="s">
        <v>124</v>
      </c>
      <c r="E162" s="236" t="s">
        <v>1</v>
      </c>
      <c r="F162" s="237" t="s">
        <v>162</v>
      </c>
      <c r="G162" s="235"/>
      <c r="H162" s="236" t="s">
        <v>1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124</v>
      </c>
      <c r="AU162" s="243" t="s">
        <v>82</v>
      </c>
      <c r="AV162" s="13" t="s">
        <v>80</v>
      </c>
      <c r="AW162" s="13" t="s">
        <v>30</v>
      </c>
      <c r="AX162" s="13" t="s">
        <v>73</v>
      </c>
      <c r="AY162" s="243" t="s">
        <v>115</v>
      </c>
    </row>
    <row r="163" s="14" customFormat="1">
      <c r="A163" s="14"/>
      <c r="B163" s="244"/>
      <c r="C163" s="245"/>
      <c r="D163" s="229" t="s">
        <v>124</v>
      </c>
      <c r="E163" s="246" t="s">
        <v>1</v>
      </c>
      <c r="F163" s="247" t="s">
        <v>163</v>
      </c>
      <c r="G163" s="245"/>
      <c r="H163" s="248">
        <v>666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124</v>
      </c>
      <c r="AU163" s="254" t="s">
        <v>82</v>
      </c>
      <c r="AV163" s="14" t="s">
        <v>82</v>
      </c>
      <c r="AW163" s="14" t="s">
        <v>30</v>
      </c>
      <c r="AX163" s="14" t="s">
        <v>73</v>
      </c>
      <c r="AY163" s="254" t="s">
        <v>115</v>
      </c>
    </row>
    <row r="164" s="15" customFormat="1">
      <c r="A164" s="15"/>
      <c r="B164" s="255"/>
      <c r="C164" s="256"/>
      <c r="D164" s="229" t="s">
        <v>124</v>
      </c>
      <c r="E164" s="257" t="s">
        <v>1</v>
      </c>
      <c r="F164" s="258" t="s">
        <v>127</v>
      </c>
      <c r="G164" s="256"/>
      <c r="H164" s="259">
        <v>777.60000000000002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124</v>
      </c>
      <c r="AU164" s="265" t="s">
        <v>82</v>
      </c>
      <c r="AV164" s="15" t="s">
        <v>122</v>
      </c>
      <c r="AW164" s="15" t="s">
        <v>30</v>
      </c>
      <c r="AX164" s="15" t="s">
        <v>80</v>
      </c>
      <c r="AY164" s="265" t="s">
        <v>115</v>
      </c>
    </row>
    <row r="165" s="2" customFormat="1" ht="24.15" customHeight="1">
      <c r="A165" s="38"/>
      <c r="B165" s="39"/>
      <c r="C165" s="215" t="s">
        <v>132</v>
      </c>
      <c r="D165" s="215" t="s">
        <v>118</v>
      </c>
      <c r="E165" s="216" t="s">
        <v>164</v>
      </c>
      <c r="F165" s="217" t="s">
        <v>165</v>
      </c>
      <c r="G165" s="218" t="s">
        <v>166</v>
      </c>
      <c r="H165" s="219">
        <v>3.9100000000000001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38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122</v>
      </c>
      <c r="AT165" s="227" t="s">
        <v>118</v>
      </c>
      <c r="AU165" s="227" t="s">
        <v>82</v>
      </c>
      <c r="AY165" s="17" t="s">
        <v>115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80</v>
      </c>
      <c r="BK165" s="228">
        <f>ROUND(I165*H165,2)</f>
        <v>0</v>
      </c>
      <c r="BL165" s="17" t="s">
        <v>122</v>
      </c>
      <c r="BM165" s="227" t="s">
        <v>167</v>
      </c>
    </row>
    <row r="166" s="2" customFormat="1">
      <c r="A166" s="38"/>
      <c r="B166" s="39"/>
      <c r="C166" s="40"/>
      <c r="D166" s="229" t="s">
        <v>123</v>
      </c>
      <c r="E166" s="40"/>
      <c r="F166" s="230" t="s">
        <v>165</v>
      </c>
      <c r="G166" s="40"/>
      <c r="H166" s="40"/>
      <c r="I166" s="231"/>
      <c r="J166" s="40"/>
      <c r="K166" s="40"/>
      <c r="L166" s="44"/>
      <c r="M166" s="232"/>
      <c r="N166" s="23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123</v>
      </c>
      <c r="AU166" s="17" t="s">
        <v>82</v>
      </c>
    </row>
    <row r="167" s="13" customFormat="1">
      <c r="A167" s="13"/>
      <c r="B167" s="234"/>
      <c r="C167" s="235"/>
      <c r="D167" s="229" t="s">
        <v>124</v>
      </c>
      <c r="E167" s="236" t="s">
        <v>1</v>
      </c>
      <c r="F167" s="237" t="s">
        <v>168</v>
      </c>
      <c r="G167" s="235"/>
      <c r="H167" s="236" t="s">
        <v>1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124</v>
      </c>
      <c r="AU167" s="243" t="s">
        <v>82</v>
      </c>
      <c r="AV167" s="13" t="s">
        <v>80</v>
      </c>
      <c r="AW167" s="13" t="s">
        <v>30</v>
      </c>
      <c r="AX167" s="13" t="s">
        <v>73</v>
      </c>
      <c r="AY167" s="243" t="s">
        <v>115</v>
      </c>
    </row>
    <row r="168" s="14" customFormat="1">
      <c r="A168" s="14"/>
      <c r="B168" s="244"/>
      <c r="C168" s="245"/>
      <c r="D168" s="229" t="s">
        <v>124</v>
      </c>
      <c r="E168" s="246" t="s">
        <v>1</v>
      </c>
      <c r="F168" s="247" t="s">
        <v>169</v>
      </c>
      <c r="G168" s="245"/>
      <c r="H168" s="248">
        <v>3.9100000000000001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124</v>
      </c>
      <c r="AU168" s="254" t="s">
        <v>82</v>
      </c>
      <c r="AV168" s="14" t="s">
        <v>82</v>
      </c>
      <c r="AW168" s="14" t="s">
        <v>30</v>
      </c>
      <c r="AX168" s="14" t="s">
        <v>73</v>
      </c>
      <c r="AY168" s="254" t="s">
        <v>115</v>
      </c>
    </row>
    <row r="169" s="15" customFormat="1">
      <c r="A169" s="15"/>
      <c r="B169" s="255"/>
      <c r="C169" s="256"/>
      <c r="D169" s="229" t="s">
        <v>124</v>
      </c>
      <c r="E169" s="257" t="s">
        <v>1</v>
      </c>
      <c r="F169" s="258" t="s">
        <v>127</v>
      </c>
      <c r="G169" s="256"/>
      <c r="H169" s="259">
        <v>3.9100000000000001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124</v>
      </c>
      <c r="AU169" s="265" t="s">
        <v>82</v>
      </c>
      <c r="AV169" s="15" t="s">
        <v>122</v>
      </c>
      <c r="AW169" s="15" t="s">
        <v>30</v>
      </c>
      <c r="AX169" s="15" t="s">
        <v>80</v>
      </c>
      <c r="AY169" s="265" t="s">
        <v>115</v>
      </c>
    </row>
    <row r="170" s="2" customFormat="1" ht="24.15" customHeight="1">
      <c r="A170" s="38"/>
      <c r="B170" s="39"/>
      <c r="C170" s="215" t="s">
        <v>170</v>
      </c>
      <c r="D170" s="215" t="s">
        <v>118</v>
      </c>
      <c r="E170" s="216" t="s">
        <v>171</v>
      </c>
      <c r="F170" s="217" t="s">
        <v>172</v>
      </c>
      <c r="G170" s="218" t="s">
        <v>173</v>
      </c>
      <c r="H170" s="219">
        <v>180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38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122</v>
      </c>
      <c r="AT170" s="227" t="s">
        <v>118</v>
      </c>
      <c r="AU170" s="227" t="s">
        <v>82</v>
      </c>
      <c r="AY170" s="17" t="s">
        <v>115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80</v>
      </c>
      <c r="BK170" s="228">
        <f>ROUND(I170*H170,2)</f>
        <v>0</v>
      </c>
      <c r="BL170" s="17" t="s">
        <v>122</v>
      </c>
      <c r="BM170" s="227" t="s">
        <v>174</v>
      </c>
    </row>
    <row r="171" s="2" customFormat="1">
      <c r="A171" s="38"/>
      <c r="B171" s="39"/>
      <c r="C171" s="40"/>
      <c r="D171" s="229" t="s">
        <v>123</v>
      </c>
      <c r="E171" s="40"/>
      <c r="F171" s="230" t="s">
        <v>172</v>
      </c>
      <c r="G171" s="40"/>
      <c r="H171" s="40"/>
      <c r="I171" s="231"/>
      <c r="J171" s="40"/>
      <c r="K171" s="40"/>
      <c r="L171" s="44"/>
      <c r="M171" s="232"/>
      <c r="N171" s="23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123</v>
      </c>
      <c r="AU171" s="17" t="s">
        <v>82</v>
      </c>
    </row>
    <row r="172" s="14" customFormat="1">
      <c r="A172" s="14"/>
      <c r="B172" s="244"/>
      <c r="C172" s="245"/>
      <c r="D172" s="229" t="s">
        <v>124</v>
      </c>
      <c r="E172" s="246" t="s">
        <v>1</v>
      </c>
      <c r="F172" s="247" t="s">
        <v>175</v>
      </c>
      <c r="G172" s="245"/>
      <c r="H172" s="248">
        <v>180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124</v>
      </c>
      <c r="AU172" s="254" t="s">
        <v>82</v>
      </c>
      <c r="AV172" s="14" t="s">
        <v>82</v>
      </c>
      <c r="AW172" s="14" t="s">
        <v>30</v>
      </c>
      <c r="AX172" s="14" t="s">
        <v>73</v>
      </c>
      <c r="AY172" s="254" t="s">
        <v>115</v>
      </c>
    </row>
    <row r="173" s="15" customFormat="1">
      <c r="A173" s="15"/>
      <c r="B173" s="255"/>
      <c r="C173" s="256"/>
      <c r="D173" s="229" t="s">
        <v>124</v>
      </c>
      <c r="E173" s="257" t="s">
        <v>1</v>
      </c>
      <c r="F173" s="258" t="s">
        <v>127</v>
      </c>
      <c r="G173" s="256"/>
      <c r="H173" s="259">
        <v>180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124</v>
      </c>
      <c r="AU173" s="265" t="s">
        <v>82</v>
      </c>
      <c r="AV173" s="15" t="s">
        <v>122</v>
      </c>
      <c r="AW173" s="15" t="s">
        <v>30</v>
      </c>
      <c r="AX173" s="15" t="s">
        <v>80</v>
      </c>
      <c r="AY173" s="265" t="s">
        <v>115</v>
      </c>
    </row>
    <row r="174" s="2" customFormat="1" ht="14.4" customHeight="1">
      <c r="A174" s="38"/>
      <c r="B174" s="39"/>
      <c r="C174" s="266" t="s">
        <v>148</v>
      </c>
      <c r="D174" s="266" t="s">
        <v>128</v>
      </c>
      <c r="E174" s="267" t="s">
        <v>176</v>
      </c>
      <c r="F174" s="268" t="s">
        <v>177</v>
      </c>
      <c r="G174" s="269" t="s">
        <v>173</v>
      </c>
      <c r="H174" s="270">
        <v>180</v>
      </c>
      <c r="I174" s="271"/>
      <c r="J174" s="272">
        <f>ROUND(I174*H174,2)</f>
        <v>0</v>
      </c>
      <c r="K174" s="273"/>
      <c r="L174" s="274"/>
      <c r="M174" s="275" t="s">
        <v>1</v>
      </c>
      <c r="N174" s="276" t="s">
        <v>38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132</v>
      </c>
      <c r="AT174" s="227" t="s">
        <v>128</v>
      </c>
      <c r="AU174" s="227" t="s">
        <v>82</v>
      </c>
      <c r="AY174" s="17" t="s">
        <v>115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80</v>
      </c>
      <c r="BK174" s="228">
        <f>ROUND(I174*H174,2)</f>
        <v>0</v>
      </c>
      <c r="BL174" s="17" t="s">
        <v>122</v>
      </c>
      <c r="BM174" s="227" t="s">
        <v>178</v>
      </c>
    </row>
    <row r="175" s="2" customFormat="1">
      <c r="A175" s="38"/>
      <c r="B175" s="39"/>
      <c r="C175" s="40"/>
      <c r="D175" s="229" t="s">
        <v>123</v>
      </c>
      <c r="E175" s="40"/>
      <c r="F175" s="230" t="s">
        <v>177</v>
      </c>
      <c r="G175" s="40"/>
      <c r="H175" s="40"/>
      <c r="I175" s="231"/>
      <c r="J175" s="40"/>
      <c r="K175" s="40"/>
      <c r="L175" s="44"/>
      <c r="M175" s="232"/>
      <c r="N175" s="23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123</v>
      </c>
      <c r="AU175" s="17" t="s">
        <v>82</v>
      </c>
    </row>
    <row r="176" s="2" customFormat="1" ht="14.4" customHeight="1">
      <c r="A176" s="38"/>
      <c r="B176" s="39"/>
      <c r="C176" s="266" t="s">
        <v>179</v>
      </c>
      <c r="D176" s="266" t="s">
        <v>128</v>
      </c>
      <c r="E176" s="267" t="s">
        <v>180</v>
      </c>
      <c r="F176" s="268" t="s">
        <v>181</v>
      </c>
      <c r="G176" s="269" t="s">
        <v>173</v>
      </c>
      <c r="H176" s="270">
        <v>90</v>
      </c>
      <c r="I176" s="271"/>
      <c r="J176" s="272">
        <f>ROUND(I176*H176,2)</f>
        <v>0</v>
      </c>
      <c r="K176" s="273"/>
      <c r="L176" s="274"/>
      <c r="M176" s="275" t="s">
        <v>1</v>
      </c>
      <c r="N176" s="276" t="s">
        <v>38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132</v>
      </c>
      <c r="AT176" s="227" t="s">
        <v>128</v>
      </c>
      <c r="AU176" s="227" t="s">
        <v>82</v>
      </c>
      <c r="AY176" s="17" t="s">
        <v>115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80</v>
      </c>
      <c r="BK176" s="228">
        <f>ROUND(I176*H176,2)</f>
        <v>0</v>
      </c>
      <c r="BL176" s="17" t="s">
        <v>122</v>
      </c>
      <c r="BM176" s="227" t="s">
        <v>182</v>
      </c>
    </row>
    <row r="177" s="2" customFormat="1">
      <c r="A177" s="38"/>
      <c r="B177" s="39"/>
      <c r="C177" s="40"/>
      <c r="D177" s="229" t="s">
        <v>123</v>
      </c>
      <c r="E177" s="40"/>
      <c r="F177" s="230" t="s">
        <v>181</v>
      </c>
      <c r="G177" s="40"/>
      <c r="H177" s="40"/>
      <c r="I177" s="231"/>
      <c r="J177" s="40"/>
      <c r="K177" s="40"/>
      <c r="L177" s="44"/>
      <c r="M177" s="232"/>
      <c r="N177" s="23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123</v>
      </c>
      <c r="AU177" s="17" t="s">
        <v>82</v>
      </c>
    </row>
    <row r="178" s="2" customFormat="1" ht="24.15" customHeight="1">
      <c r="A178" s="38"/>
      <c r="B178" s="39"/>
      <c r="C178" s="215" t="s">
        <v>153</v>
      </c>
      <c r="D178" s="215" t="s">
        <v>118</v>
      </c>
      <c r="E178" s="216" t="s">
        <v>183</v>
      </c>
      <c r="F178" s="217" t="s">
        <v>184</v>
      </c>
      <c r="G178" s="218" t="s">
        <v>173</v>
      </c>
      <c r="H178" s="219">
        <v>50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38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122</v>
      </c>
      <c r="AT178" s="227" t="s">
        <v>118</v>
      </c>
      <c r="AU178" s="227" t="s">
        <v>82</v>
      </c>
      <c r="AY178" s="17" t="s">
        <v>115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80</v>
      </c>
      <c r="BK178" s="228">
        <f>ROUND(I178*H178,2)</f>
        <v>0</v>
      </c>
      <c r="BL178" s="17" t="s">
        <v>122</v>
      </c>
      <c r="BM178" s="227" t="s">
        <v>185</v>
      </c>
    </row>
    <row r="179" s="2" customFormat="1">
      <c r="A179" s="38"/>
      <c r="B179" s="39"/>
      <c r="C179" s="40"/>
      <c r="D179" s="229" t="s">
        <v>123</v>
      </c>
      <c r="E179" s="40"/>
      <c r="F179" s="230" t="s">
        <v>184</v>
      </c>
      <c r="G179" s="40"/>
      <c r="H179" s="40"/>
      <c r="I179" s="231"/>
      <c r="J179" s="40"/>
      <c r="K179" s="40"/>
      <c r="L179" s="44"/>
      <c r="M179" s="232"/>
      <c r="N179" s="23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123</v>
      </c>
      <c r="AU179" s="17" t="s">
        <v>82</v>
      </c>
    </row>
    <row r="180" s="14" customFormat="1">
      <c r="A180" s="14"/>
      <c r="B180" s="244"/>
      <c r="C180" s="245"/>
      <c r="D180" s="229" t="s">
        <v>124</v>
      </c>
      <c r="E180" s="246" t="s">
        <v>1</v>
      </c>
      <c r="F180" s="247" t="s">
        <v>186</v>
      </c>
      <c r="G180" s="245"/>
      <c r="H180" s="248">
        <v>50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124</v>
      </c>
      <c r="AU180" s="254" t="s">
        <v>82</v>
      </c>
      <c r="AV180" s="14" t="s">
        <v>82</v>
      </c>
      <c r="AW180" s="14" t="s">
        <v>30</v>
      </c>
      <c r="AX180" s="14" t="s">
        <v>73</v>
      </c>
      <c r="AY180" s="254" t="s">
        <v>115</v>
      </c>
    </row>
    <row r="181" s="15" customFormat="1">
      <c r="A181" s="15"/>
      <c r="B181" s="255"/>
      <c r="C181" s="256"/>
      <c r="D181" s="229" t="s">
        <v>124</v>
      </c>
      <c r="E181" s="257" t="s">
        <v>1</v>
      </c>
      <c r="F181" s="258" t="s">
        <v>127</v>
      </c>
      <c r="G181" s="256"/>
      <c r="H181" s="259">
        <v>50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124</v>
      </c>
      <c r="AU181" s="265" t="s">
        <v>82</v>
      </c>
      <c r="AV181" s="15" t="s">
        <v>122</v>
      </c>
      <c r="AW181" s="15" t="s">
        <v>30</v>
      </c>
      <c r="AX181" s="15" t="s">
        <v>80</v>
      </c>
      <c r="AY181" s="265" t="s">
        <v>115</v>
      </c>
    </row>
    <row r="182" s="2" customFormat="1" ht="24.15" customHeight="1">
      <c r="A182" s="38"/>
      <c r="B182" s="39"/>
      <c r="C182" s="266" t="s">
        <v>187</v>
      </c>
      <c r="D182" s="266" t="s">
        <v>128</v>
      </c>
      <c r="E182" s="267" t="s">
        <v>188</v>
      </c>
      <c r="F182" s="268" t="s">
        <v>189</v>
      </c>
      <c r="G182" s="269" t="s">
        <v>173</v>
      </c>
      <c r="H182" s="270">
        <v>50</v>
      </c>
      <c r="I182" s="271"/>
      <c r="J182" s="272">
        <f>ROUND(I182*H182,2)</f>
        <v>0</v>
      </c>
      <c r="K182" s="273"/>
      <c r="L182" s="274"/>
      <c r="M182" s="275" t="s">
        <v>1</v>
      </c>
      <c r="N182" s="276" t="s">
        <v>38</v>
      </c>
      <c r="O182" s="91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132</v>
      </c>
      <c r="AT182" s="227" t="s">
        <v>128</v>
      </c>
      <c r="AU182" s="227" t="s">
        <v>82</v>
      </c>
      <c r="AY182" s="17" t="s">
        <v>115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80</v>
      </c>
      <c r="BK182" s="228">
        <f>ROUND(I182*H182,2)</f>
        <v>0</v>
      </c>
      <c r="BL182" s="17" t="s">
        <v>122</v>
      </c>
      <c r="BM182" s="227" t="s">
        <v>190</v>
      </c>
    </row>
    <row r="183" s="2" customFormat="1">
      <c r="A183" s="38"/>
      <c r="B183" s="39"/>
      <c r="C183" s="40"/>
      <c r="D183" s="229" t="s">
        <v>123</v>
      </c>
      <c r="E183" s="40"/>
      <c r="F183" s="230" t="s">
        <v>189</v>
      </c>
      <c r="G183" s="40"/>
      <c r="H183" s="40"/>
      <c r="I183" s="231"/>
      <c r="J183" s="40"/>
      <c r="K183" s="40"/>
      <c r="L183" s="44"/>
      <c r="M183" s="232"/>
      <c r="N183" s="23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123</v>
      </c>
      <c r="AU183" s="17" t="s">
        <v>82</v>
      </c>
    </row>
    <row r="184" s="13" customFormat="1">
      <c r="A184" s="13"/>
      <c r="B184" s="234"/>
      <c r="C184" s="235"/>
      <c r="D184" s="229" t="s">
        <v>124</v>
      </c>
      <c r="E184" s="236" t="s">
        <v>1</v>
      </c>
      <c r="F184" s="237" t="s">
        <v>191</v>
      </c>
      <c r="G184" s="235"/>
      <c r="H184" s="236" t="s">
        <v>1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124</v>
      </c>
      <c r="AU184" s="243" t="s">
        <v>82</v>
      </c>
      <c r="AV184" s="13" t="s">
        <v>80</v>
      </c>
      <c r="AW184" s="13" t="s">
        <v>30</v>
      </c>
      <c r="AX184" s="13" t="s">
        <v>73</v>
      </c>
      <c r="AY184" s="243" t="s">
        <v>115</v>
      </c>
    </row>
    <row r="185" s="14" customFormat="1">
      <c r="A185" s="14"/>
      <c r="B185" s="244"/>
      <c r="C185" s="245"/>
      <c r="D185" s="229" t="s">
        <v>124</v>
      </c>
      <c r="E185" s="246" t="s">
        <v>1</v>
      </c>
      <c r="F185" s="247" t="s">
        <v>192</v>
      </c>
      <c r="G185" s="245"/>
      <c r="H185" s="248">
        <v>31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124</v>
      </c>
      <c r="AU185" s="254" t="s">
        <v>82</v>
      </c>
      <c r="AV185" s="14" t="s">
        <v>82</v>
      </c>
      <c r="AW185" s="14" t="s">
        <v>30</v>
      </c>
      <c r="AX185" s="14" t="s">
        <v>73</v>
      </c>
      <c r="AY185" s="254" t="s">
        <v>115</v>
      </c>
    </row>
    <row r="186" s="14" customFormat="1">
      <c r="A186" s="14"/>
      <c r="B186" s="244"/>
      <c r="C186" s="245"/>
      <c r="D186" s="229" t="s">
        <v>124</v>
      </c>
      <c r="E186" s="246" t="s">
        <v>1</v>
      </c>
      <c r="F186" s="247" t="s">
        <v>193</v>
      </c>
      <c r="G186" s="245"/>
      <c r="H186" s="248">
        <v>19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124</v>
      </c>
      <c r="AU186" s="254" t="s">
        <v>82</v>
      </c>
      <c r="AV186" s="14" t="s">
        <v>82</v>
      </c>
      <c r="AW186" s="14" t="s">
        <v>30</v>
      </c>
      <c r="AX186" s="14" t="s">
        <v>73</v>
      </c>
      <c r="AY186" s="254" t="s">
        <v>115</v>
      </c>
    </row>
    <row r="187" s="15" customFormat="1">
      <c r="A187" s="15"/>
      <c r="B187" s="255"/>
      <c r="C187" s="256"/>
      <c r="D187" s="229" t="s">
        <v>124</v>
      </c>
      <c r="E187" s="257" t="s">
        <v>1</v>
      </c>
      <c r="F187" s="258" t="s">
        <v>127</v>
      </c>
      <c r="G187" s="256"/>
      <c r="H187" s="259">
        <v>50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124</v>
      </c>
      <c r="AU187" s="265" t="s">
        <v>82</v>
      </c>
      <c r="AV187" s="15" t="s">
        <v>122</v>
      </c>
      <c r="AW187" s="15" t="s">
        <v>30</v>
      </c>
      <c r="AX187" s="15" t="s">
        <v>80</v>
      </c>
      <c r="AY187" s="265" t="s">
        <v>115</v>
      </c>
    </row>
    <row r="188" s="2" customFormat="1" ht="37.8" customHeight="1">
      <c r="A188" s="38"/>
      <c r="B188" s="39"/>
      <c r="C188" s="215" t="s">
        <v>159</v>
      </c>
      <c r="D188" s="215" t="s">
        <v>118</v>
      </c>
      <c r="E188" s="216" t="s">
        <v>194</v>
      </c>
      <c r="F188" s="217" t="s">
        <v>195</v>
      </c>
      <c r="G188" s="218" t="s">
        <v>173</v>
      </c>
      <c r="H188" s="219">
        <v>50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38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122</v>
      </c>
      <c r="AT188" s="227" t="s">
        <v>118</v>
      </c>
      <c r="AU188" s="227" t="s">
        <v>82</v>
      </c>
      <c r="AY188" s="17" t="s">
        <v>115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80</v>
      </c>
      <c r="BK188" s="228">
        <f>ROUND(I188*H188,2)</f>
        <v>0</v>
      </c>
      <c r="BL188" s="17" t="s">
        <v>122</v>
      </c>
      <c r="BM188" s="227" t="s">
        <v>196</v>
      </c>
    </row>
    <row r="189" s="2" customFormat="1">
      <c r="A189" s="38"/>
      <c r="B189" s="39"/>
      <c r="C189" s="40"/>
      <c r="D189" s="229" t="s">
        <v>123</v>
      </c>
      <c r="E189" s="40"/>
      <c r="F189" s="230" t="s">
        <v>195</v>
      </c>
      <c r="G189" s="40"/>
      <c r="H189" s="40"/>
      <c r="I189" s="231"/>
      <c r="J189" s="40"/>
      <c r="K189" s="40"/>
      <c r="L189" s="44"/>
      <c r="M189" s="232"/>
      <c r="N189" s="23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123</v>
      </c>
      <c r="AU189" s="17" t="s">
        <v>82</v>
      </c>
    </row>
    <row r="190" s="13" customFormat="1">
      <c r="A190" s="13"/>
      <c r="B190" s="234"/>
      <c r="C190" s="235"/>
      <c r="D190" s="229" t="s">
        <v>124</v>
      </c>
      <c r="E190" s="236" t="s">
        <v>1</v>
      </c>
      <c r="F190" s="237" t="s">
        <v>197</v>
      </c>
      <c r="G190" s="235"/>
      <c r="H190" s="236" t="s">
        <v>1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124</v>
      </c>
      <c r="AU190" s="243" t="s">
        <v>82</v>
      </c>
      <c r="AV190" s="13" t="s">
        <v>80</v>
      </c>
      <c r="AW190" s="13" t="s">
        <v>30</v>
      </c>
      <c r="AX190" s="13" t="s">
        <v>73</v>
      </c>
      <c r="AY190" s="243" t="s">
        <v>115</v>
      </c>
    </row>
    <row r="191" s="14" customFormat="1">
      <c r="A191" s="14"/>
      <c r="B191" s="244"/>
      <c r="C191" s="245"/>
      <c r="D191" s="229" t="s">
        <v>124</v>
      </c>
      <c r="E191" s="246" t="s">
        <v>1</v>
      </c>
      <c r="F191" s="247" t="s">
        <v>186</v>
      </c>
      <c r="G191" s="245"/>
      <c r="H191" s="248">
        <v>50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124</v>
      </c>
      <c r="AU191" s="254" t="s">
        <v>82</v>
      </c>
      <c r="AV191" s="14" t="s">
        <v>82</v>
      </c>
      <c r="AW191" s="14" t="s">
        <v>30</v>
      </c>
      <c r="AX191" s="14" t="s">
        <v>73</v>
      </c>
      <c r="AY191" s="254" t="s">
        <v>115</v>
      </c>
    </row>
    <row r="192" s="15" customFormat="1">
      <c r="A192" s="15"/>
      <c r="B192" s="255"/>
      <c r="C192" s="256"/>
      <c r="D192" s="229" t="s">
        <v>124</v>
      </c>
      <c r="E192" s="257" t="s">
        <v>1</v>
      </c>
      <c r="F192" s="258" t="s">
        <v>127</v>
      </c>
      <c r="G192" s="256"/>
      <c r="H192" s="259">
        <v>50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124</v>
      </c>
      <c r="AU192" s="265" t="s">
        <v>82</v>
      </c>
      <c r="AV192" s="15" t="s">
        <v>122</v>
      </c>
      <c r="AW192" s="15" t="s">
        <v>30</v>
      </c>
      <c r="AX192" s="15" t="s">
        <v>80</v>
      </c>
      <c r="AY192" s="265" t="s">
        <v>115</v>
      </c>
    </row>
    <row r="193" s="2" customFormat="1" ht="24.15" customHeight="1">
      <c r="A193" s="38"/>
      <c r="B193" s="39"/>
      <c r="C193" s="266" t="s">
        <v>8</v>
      </c>
      <c r="D193" s="266" t="s">
        <v>128</v>
      </c>
      <c r="E193" s="267" t="s">
        <v>198</v>
      </c>
      <c r="F193" s="268" t="s">
        <v>199</v>
      </c>
      <c r="G193" s="269" t="s">
        <v>173</v>
      </c>
      <c r="H193" s="270">
        <v>100</v>
      </c>
      <c r="I193" s="271"/>
      <c r="J193" s="272">
        <f>ROUND(I193*H193,2)</f>
        <v>0</v>
      </c>
      <c r="K193" s="273"/>
      <c r="L193" s="274"/>
      <c r="M193" s="275" t="s">
        <v>1</v>
      </c>
      <c r="N193" s="276" t="s">
        <v>38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132</v>
      </c>
      <c r="AT193" s="227" t="s">
        <v>128</v>
      </c>
      <c r="AU193" s="227" t="s">
        <v>82</v>
      </c>
      <c r="AY193" s="17" t="s">
        <v>115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80</v>
      </c>
      <c r="BK193" s="228">
        <f>ROUND(I193*H193,2)</f>
        <v>0</v>
      </c>
      <c r="BL193" s="17" t="s">
        <v>122</v>
      </c>
      <c r="BM193" s="227" t="s">
        <v>200</v>
      </c>
    </row>
    <row r="194" s="2" customFormat="1">
      <c r="A194" s="38"/>
      <c r="B194" s="39"/>
      <c r="C194" s="40"/>
      <c r="D194" s="229" t="s">
        <v>123</v>
      </c>
      <c r="E194" s="40"/>
      <c r="F194" s="230" t="s">
        <v>199</v>
      </c>
      <c r="G194" s="40"/>
      <c r="H194" s="40"/>
      <c r="I194" s="231"/>
      <c r="J194" s="40"/>
      <c r="K194" s="40"/>
      <c r="L194" s="44"/>
      <c r="M194" s="232"/>
      <c r="N194" s="23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123</v>
      </c>
      <c r="AU194" s="17" t="s">
        <v>82</v>
      </c>
    </row>
    <row r="195" s="13" customFormat="1">
      <c r="A195" s="13"/>
      <c r="B195" s="234"/>
      <c r="C195" s="235"/>
      <c r="D195" s="229" t="s">
        <v>124</v>
      </c>
      <c r="E195" s="236" t="s">
        <v>1</v>
      </c>
      <c r="F195" s="237" t="s">
        <v>201</v>
      </c>
      <c r="G195" s="235"/>
      <c r="H195" s="236" t="s">
        <v>1</v>
      </c>
      <c r="I195" s="238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124</v>
      </c>
      <c r="AU195" s="243" t="s">
        <v>82</v>
      </c>
      <c r="AV195" s="13" t="s">
        <v>80</v>
      </c>
      <c r="AW195" s="13" t="s">
        <v>30</v>
      </c>
      <c r="AX195" s="13" t="s">
        <v>73</v>
      </c>
      <c r="AY195" s="243" t="s">
        <v>115</v>
      </c>
    </row>
    <row r="196" s="14" customFormat="1">
      <c r="A196" s="14"/>
      <c r="B196" s="244"/>
      <c r="C196" s="245"/>
      <c r="D196" s="229" t="s">
        <v>124</v>
      </c>
      <c r="E196" s="246" t="s">
        <v>1</v>
      </c>
      <c r="F196" s="247" t="s">
        <v>202</v>
      </c>
      <c r="G196" s="245"/>
      <c r="H196" s="248">
        <v>100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124</v>
      </c>
      <c r="AU196" s="254" t="s">
        <v>82</v>
      </c>
      <c r="AV196" s="14" t="s">
        <v>82</v>
      </c>
      <c r="AW196" s="14" t="s">
        <v>30</v>
      </c>
      <c r="AX196" s="14" t="s">
        <v>73</v>
      </c>
      <c r="AY196" s="254" t="s">
        <v>115</v>
      </c>
    </row>
    <row r="197" s="15" customFormat="1">
      <c r="A197" s="15"/>
      <c r="B197" s="255"/>
      <c r="C197" s="256"/>
      <c r="D197" s="229" t="s">
        <v>124</v>
      </c>
      <c r="E197" s="257" t="s">
        <v>1</v>
      </c>
      <c r="F197" s="258" t="s">
        <v>127</v>
      </c>
      <c r="G197" s="256"/>
      <c r="H197" s="259">
        <v>100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5" t="s">
        <v>124</v>
      </c>
      <c r="AU197" s="265" t="s">
        <v>82</v>
      </c>
      <c r="AV197" s="15" t="s">
        <v>122</v>
      </c>
      <c r="AW197" s="15" t="s">
        <v>30</v>
      </c>
      <c r="AX197" s="15" t="s">
        <v>80</v>
      </c>
      <c r="AY197" s="265" t="s">
        <v>115</v>
      </c>
    </row>
    <row r="198" s="2" customFormat="1" ht="24.15" customHeight="1">
      <c r="A198" s="38"/>
      <c r="B198" s="39"/>
      <c r="C198" s="266" t="s">
        <v>167</v>
      </c>
      <c r="D198" s="266" t="s">
        <v>128</v>
      </c>
      <c r="E198" s="267" t="s">
        <v>203</v>
      </c>
      <c r="F198" s="268" t="s">
        <v>204</v>
      </c>
      <c r="G198" s="269" t="s">
        <v>173</v>
      </c>
      <c r="H198" s="270">
        <v>124</v>
      </c>
      <c r="I198" s="271"/>
      <c r="J198" s="272">
        <f>ROUND(I198*H198,2)</f>
        <v>0</v>
      </c>
      <c r="K198" s="273"/>
      <c r="L198" s="274"/>
      <c r="M198" s="275" t="s">
        <v>1</v>
      </c>
      <c r="N198" s="276" t="s">
        <v>38</v>
      </c>
      <c r="O198" s="91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132</v>
      </c>
      <c r="AT198" s="227" t="s">
        <v>128</v>
      </c>
      <c r="AU198" s="227" t="s">
        <v>82</v>
      </c>
      <c r="AY198" s="17" t="s">
        <v>115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80</v>
      </c>
      <c r="BK198" s="228">
        <f>ROUND(I198*H198,2)</f>
        <v>0</v>
      </c>
      <c r="BL198" s="17" t="s">
        <v>122</v>
      </c>
      <c r="BM198" s="227" t="s">
        <v>205</v>
      </c>
    </row>
    <row r="199" s="2" customFormat="1">
      <c r="A199" s="38"/>
      <c r="B199" s="39"/>
      <c r="C199" s="40"/>
      <c r="D199" s="229" t="s">
        <v>123</v>
      </c>
      <c r="E199" s="40"/>
      <c r="F199" s="230" t="s">
        <v>204</v>
      </c>
      <c r="G199" s="40"/>
      <c r="H199" s="40"/>
      <c r="I199" s="231"/>
      <c r="J199" s="40"/>
      <c r="K199" s="40"/>
      <c r="L199" s="44"/>
      <c r="M199" s="232"/>
      <c r="N199" s="23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123</v>
      </c>
      <c r="AU199" s="17" t="s">
        <v>82</v>
      </c>
    </row>
    <row r="200" s="13" customFormat="1">
      <c r="A200" s="13"/>
      <c r="B200" s="234"/>
      <c r="C200" s="235"/>
      <c r="D200" s="229" t="s">
        <v>124</v>
      </c>
      <c r="E200" s="236" t="s">
        <v>1</v>
      </c>
      <c r="F200" s="237" t="s">
        <v>206</v>
      </c>
      <c r="G200" s="235"/>
      <c r="H200" s="236" t="s">
        <v>1</v>
      </c>
      <c r="I200" s="238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124</v>
      </c>
      <c r="AU200" s="243" t="s">
        <v>82</v>
      </c>
      <c r="AV200" s="13" t="s">
        <v>80</v>
      </c>
      <c r="AW200" s="13" t="s">
        <v>30</v>
      </c>
      <c r="AX200" s="13" t="s">
        <v>73</v>
      </c>
      <c r="AY200" s="243" t="s">
        <v>115</v>
      </c>
    </row>
    <row r="201" s="14" customFormat="1">
      <c r="A201" s="14"/>
      <c r="B201" s="244"/>
      <c r="C201" s="245"/>
      <c r="D201" s="229" t="s">
        <v>124</v>
      </c>
      <c r="E201" s="246" t="s">
        <v>1</v>
      </c>
      <c r="F201" s="247" t="s">
        <v>207</v>
      </c>
      <c r="G201" s="245"/>
      <c r="H201" s="248">
        <v>124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124</v>
      </c>
      <c r="AU201" s="254" t="s">
        <v>82</v>
      </c>
      <c r="AV201" s="14" t="s">
        <v>82</v>
      </c>
      <c r="AW201" s="14" t="s">
        <v>30</v>
      </c>
      <c r="AX201" s="14" t="s">
        <v>73</v>
      </c>
      <c r="AY201" s="254" t="s">
        <v>115</v>
      </c>
    </row>
    <row r="202" s="15" customFormat="1">
      <c r="A202" s="15"/>
      <c r="B202" s="255"/>
      <c r="C202" s="256"/>
      <c r="D202" s="229" t="s">
        <v>124</v>
      </c>
      <c r="E202" s="257" t="s">
        <v>1</v>
      </c>
      <c r="F202" s="258" t="s">
        <v>127</v>
      </c>
      <c r="G202" s="256"/>
      <c r="H202" s="259">
        <v>124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124</v>
      </c>
      <c r="AU202" s="265" t="s">
        <v>82</v>
      </c>
      <c r="AV202" s="15" t="s">
        <v>122</v>
      </c>
      <c r="AW202" s="15" t="s">
        <v>30</v>
      </c>
      <c r="AX202" s="15" t="s">
        <v>80</v>
      </c>
      <c r="AY202" s="265" t="s">
        <v>115</v>
      </c>
    </row>
    <row r="203" s="2" customFormat="1" ht="24.15" customHeight="1">
      <c r="A203" s="38"/>
      <c r="B203" s="39"/>
      <c r="C203" s="266" t="s">
        <v>208</v>
      </c>
      <c r="D203" s="266" t="s">
        <v>128</v>
      </c>
      <c r="E203" s="267" t="s">
        <v>209</v>
      </c>
      <c r="F203" s="268" t="s">
        <v>210</v>
      </c>
      <c r="G203" s="269" t="s">
        <v>173</v>
      </c>
      <c r="H203" s="270">
        <v>76</v>
      </c>
      <c r="I203" s="271"/>
      <c r="J203" s="272">
        <f>ROUND(I203*H203,2)</f>
        <v>0</v>
      </c>
      <c r="K203" s="273"/>
      <c r="L203" s="274"/>
      <c r="M203" s="275" t="s">
        <v>1</v>
      </c>
      <c r="N203" s="276" t="s">
        <v>38</v>
      </c>
      <c r="O203" s="91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132</v>
      </c>
      <c r="AT203" s="227" t="s">
        <v>128</v>
      </c>
      <c r="AU203" s="227" t="s">
        <v>82</v>
      </c>
      <c r="AY203" s="17" t="s">
        <v>115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80</v>
      </c>
      <c r="BK203" s="228">
        <f>ROUND(I203*H203,2)</f>
        <v>0</v>
      </c>
      <c r="BL203" s="17" t="s">
        <v>122</v>
      </c>
      <c r="BM203" s="227" t="s">
        <v>211</v>
      </c>
    </row>
    <row r="204" s="2" customFormat="1">
      <c r="A204" s="38"/>
      <c r="B204" s="39"/>
      <c r="C204" s="40"/>
      <c r="D204" s="229" t="s">
        <v>123</v>
      </c>
      <c r="E204" s="40"/>
      <c r="F204" s="230" t="s">
        <v>210</v>
      </c>
      <c r="G204" s="40"/>
      <c r="H204" s="40"/>
      <c r="I204" s="231"/>
      <c r="J204" s="40"/>
      <c r="K204" s="40"/>
      <c r="L204" s="44"/>
      <c r="M204" s="232"/>
      <c r="N204" s="23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123</v>
      </c>
      <c r="AU204" s="17" t="s">
        <v>82</v>
      </c>
    </row>
    <row r="205" s="13" customFormat="1">
      <c r="A205" s="13"/>
      <c r="B205" s="234"/>
      <c r="C205" s="235"/>
      <c r="D205" s="229" t="s">
        <v>124</v>
      </c>
      <c r="E205" s="236" t="s">
        <v>1</v>
      </c>
      <c r="F205" s="237" t="s">
        <v>212</v>
      </c>
      <c r="G205" s="235"/>
      <c r="H205" s="236" t="s">
        <v>1</v>
      </c>
      <c r="I205" s="238"/>
      <c r="J205" s="235"/>
      <c r="K205" s="235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124</v>
      </c>
      <c r="AU205" s="243" t="s">
        <v>82</v>
      </c>
      <c r="AV205" s="13" t="s">
        <v>80</v>
      </c>
      <c r="AW205" s="13" t="s">
        <v>30</v>
      </c>
      <c r="AX205" s="13" t="s">
        <v>73</v>
      </c>
      <c r="AY205" s="243" t="s">
        <v>115</v>
      </c>
    </row>
    <row r="206" s="14" customFormat="1">
      <c r="A206" s="14"/>
      <c r="B206" s="244"/>
      <c r="C206" s="245"/>
      <c r="D206" s="229" t="s">
        <v>124</v>
      </c>
      <c r="E206" s="246" t="s">
        <v>1</v>
      </c>
      <c r="F206" s="247" t="s">
        <v>213</v>
      </c>
      <c r="G206" s="245"/>
      <c r="H206" s="248">
        <v>76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124</v>
      </c>
      <c r="AU206" s="254" t="s">
        <v>82</v>
      </c>
      <c r="AV206" s="14" t="s">
        <v>82</v>
      </c>
      <c r="AW206" s="14" t="s">
        <v>30</v>
      </c>
      <c r="AX206" s="14" t="s">
        <v>73</v>
      </c>
      <c r="AY206" s="254" t="s">
        <v>115</v>
      </c>
    </row>
    <row r="207" s="15" customFormat="1">
      <c r="A207" s="15"/>
      <c r="B207" s="255"/>
      <c r="C207" s="256"/>
      <c r="D207" s="229" t="s">
        <v>124</v>
      </c>
      <c r="E207" s="257" t="s">
        <v>1</v>
      </c>
      <c r="F207" s="258" t="s">
        <v>127</v>
      </c>
      <c r="G207" s="256"/>
      <c r="H207" s="259">
        <v>76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124</v>
      </c>
      <c r="AU207" s="265" t="s">
        <v>82</v>
      </c>
      <c r="AV207" s="15" t="s">
        <v>122</v>
      </c>
      <c r="AW207" s="15" t="s">
        <v>30</v>
      </c>
      <c r="AX207" s="15" t="s">
        <v>80</v>
      </c>
      <c r="AY207" s="265" t="s">
        <v>115</v>
      </c>
    </row>
    <row r="208" s="2" customFormat="1" ht="24.15" customHeight="1">
      <c r="A208" s="38"/>
      <c r="B208" s="39"/>
      <c r="C208" s="215" t="s">
        <v>174</v>
      </c>
      <c r="D208" s="215" t="s">
        <v>118</v>
      </c>
      <c r="E208" s="216" t="s">
        <v>214</v>
      </c>
      <c r="F208" s="217" t="s">
        <v>215</v>
      </c>
      <c r="G208" s="218" t="s">
        <v>216</v>
      </c>
      <c r="H208" s="219">
        <v>34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38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122</v>
      </c>
      <c r="AT208" s="227" t="s">
        <v>118</v>
      </c>
      <c r="AU208" s="227" t="s">
        <v>82</v>
      </c>
      <c r="AY208" s="17" t="s">
        <v>115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80</v>
      </c>
      <c r="BK208" s="228">
        <f>ROUND(I208*H208,2)</f>
        <v>0</v>
      </c>
      <c r="BL208" s="17" t="s">
        <v>122</v>
      </c>
      <c r="BM208" s="227" t="s">
        <v>217</v>
      </c>
    </row>
    <row r="209" s="2" customFormat="1">
      <c r="A209" s="38"/>
      <c r="B209" s="39"/>
      <c r="C209" s="40"/>
      <c r="D209" s="229" t="s">
        <v>123</v>
      </c>
      <c r="E209" s="40"/>
      <c r="F209" s="230" t="s">
        <v>215</v>
      </c>
      <c r="G209" s="40"/>
      <c r="H209" s="40"/>
      <c r="I209" s="231"/>
      <c r="J209" s="40"/>
      <c r="K209" s="40"/>
      <c r="L209" s="44"/>
      <c r="M209" s="232"/>
      <c r="N209" s="23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123</v>
      </c>
      <c r="AU209" s="17" t="s">
        <v>82</v>
      </c>
    </row>
    <row r="210" s="13" customFormat="1">
      <c r="A210" s="13"/>
      <c r="B210" s="234"/>
      <c r="C210" s="235"/>
      <c r="D210" s="229" t="s">
        <v>124</v>
      </c>
      <c r="E210" s="236" t="s">
        <v>1</v>
      </c>
      <c r="F210" s="237" t="s">
        <v>218</v>
      </c>
      <c r="G210" s="235"/>
      <c r="H210" s="236" t="s">
        <v>1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124</v>
      </c>
      <c r="AU210" s="243" t="s">
        <v>82</v>
      </c>
      <c r="AV210" s="13" t="s">
        <v>80</v>
      </c>
      <c r="AW210" s="13" t="s">
        <v>30</v>
      </c>
      <c r="AX210" s="13" t="s">
        <v>73</v>
      </c>
      <c r="AY210" s="243" t="s">
        <v>115</v>
      </c>
    </row>
    <row r="211" s="14" customFormat="1">
      <c r="A211" s="14"/>
      <c r="B211" s="244"/>
      <c r="C211" s="245"/>
      <c r="D211" s="229" t="s">
        <v>124</v>
      </c>
      <c r="E211" s="246" t="s">
        <v>1</v>
      </c>
      <c r="F211" s="247" t="s">
        <v>219</v>
      </c>
      <c r="G211" s="245"/>
      <c r="H211" s="248">
        <v>34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124</v>
      </c>
      <c r="AU211" s="254" t="s">
        <v>82</v>
      </c>
      <c r="AV211" s="14" t="s">
        <v>82</v>
      </c>
      <c r="AW211" s="14" t="s">
        <v>30</v>
      </c>
      <c r="AX211" s="14" t="s">
        <v>73</v>
      </c>
      <c r="AY211" s="254" t="s">
        <v>115</v>
      </c>
    </row>
    <row r="212" s="15" customFormat="1">
      <c r="A212" s="15"/>
      <c r="B212" s="255"/>
      <c r="C212" s="256"/>
      <c r="D212" s="229" t="s">
        <v>124</v>
      </c>
      <c r="E212" s="257" t="s">
        <v>1</v>
      </c>
      <c r="F212" s="258" t="s">
        <v>127</v>
      </c>
      <c r="G212" s="256"/>
      <c r="H212" s="259">
        <v>34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124</v>
      </c>
      <c r="AU212" s="265" t="s">
        <v>82</v>
      </c>
      <c r="AV212" s="15" t="s">
        <v>122</v>
      </c>
      <c r="AW212" s="15" t="s">
        <v>30</v>
      </c>
      <c r="AX212" s="15" t="s">
        <v>80</v>
      </c>
      <c r="AY212" s="265" t="s">
        <v>115</v>
      </c>
    </row>
    <row r="213" s="2" customFormat="1" ht="24.15" customHeight="1">
      <c r="A213" s="38"/>
      <c r="B213" s="39"/>
      <c r="C213" s="215" t="s">
        <v>193</v>
      </c>
      <c r="D213" s="215" t="s">
        <v>118</v>
      </c>
      <c r="E213" s="216" t="s">
        <v>220</v>
      </c>
      <c r="F213" s="217" t="s">
        <v>221</v>
      </c>
      <c r="G213" s="218" t="s">
        <v>216</v>
      </c>
      <c r="H213" s="219">
        <v>28.047999999999998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38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122</v>
      </c>
      <c r="AT213" s="227" t="s">
        <v>118</v>
      </c>
      <c r="AU213" s="227" t="s">
        <v>82</v>
      </c>
      <c r="AY213" s="17" t="s">
        <v>115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80</v>
      </c>
      <c r="BK213" s="228">
        <f>ROUND(I213*H213,2)</f>
        <v>0</v>
      </c>
      <c r="BL213" s="17" t="s">
        <v>122</v>
      </c>
      <c r="BM213" s="227" t="s">
        <v>222</v>
      </c>
    </row>
    <row r="214" s="2" customFormat="1">
      <c r="A214" s="38"/>
      <c r="B214" s="39"/>
      <c r="C214" s="40"/>
      <c r="D214" s="229" t="s">
        <v>123</v>
      </c>
      <c r="E214" s="40"/>
      <c r="F214" s="230" t="s">
        <v>221</v>
      </c>
      <c r="G214" s="40"/>
      <c r="H214" s="40"/>
      <c r="I214" s="231"/>
      <c r="J214" s="40"/>
      <c r="K214" s="40"/>
      <c r="L214" s="44"/>
      <c r="M214" s="232"/>
      <c r="N214" s="23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123</v>
      </c>
      <c r="AU214" s="17" t="s">
        <v>82</v>
      </c>
    </row>
    <row r="215" s="13" customFormat="1">
      <c r="A215" s="13"/>
      <c r="B215" s="234"/>
      <c r="C215" s="235"/>
      <c r="D215" s="229" t="s">
        <v>124</v>
      </c>
      <c r="E215" s="236" t="s">
        <v>1</v>
      </c>
      <c r="F215" s="237" t="s">
        <v>223</v>
      </c>
      <c r="G215" s="235"/>
      <c r="H215" s="236" t="s">
        <v>1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124</v>
      </c>
      <c r="AU215" s="243" t="s">
        <v>82</v>
      </c>
      <c r="AV215" s="13" t="s">
        <v>80</v>
      </c>
      <c r="AW215" s="13" t="s">
        <v>30</v>
      </c>
      <c r="AX215" s="13" t="s">
        <v>73</v>
      </c>
      <c r="AY215" s="243" t="s">
        <v>115</v>
      </c>
    </row>
    <row r="216" s="14" customFormat="1">
      <c r="A216" s="14"/>
      <c r="B216" s="244"/>
      <c r="C216" s="245"/>
      <c r="D216" s="229" t="s">
        <v>124</v>
      </c>
      <c r="E216" s="246" t="s">
        <v>1</v>
      </c>
      <c r="F216" s="247" t="s">
        <v>224</v>
      </c>
      <c r="G216" s="245"/>
      <c r="H216" s="248">
        <v>62.048000000000002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124</v>
      </c>
      <c r="AU216" s="254" t="s">
        <v>82</v>
      </c>
      <c r="AV216" s="14" t="s">
        <v>82</v>
      </c>
      <c r="AW216" s="14" t="s">
        <v>30</v>
      </c>
      <c r="AX216" s="14" t="s">
        <v>73</v>
      </c>
      <c r="AY216" s="254" t="s">
        <v>115</v>
      </c>
    </row>
    <row r="217" s="13" customFormat="1">
      <c r="A217" s="13"/>
      <c r="B217" s="234"/>
      <c r="C217" s="235"/>
      <c r="D217" s="229" t="s">
        <v>124</v>
      </c>
      <c r="E217" s="236" t="s">
        <v>1</v>
      </c>
      <c r="F217" s="237" t="s">
        <v>225</v>
      </c>
      <c r="G217" s="235"/>
      <c r="H217" s="236" t="s">
        <v>1</v>
      </c>
      <c r="I217" s="238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124</v>
      </c>
      <c r="AU217" s="243" t="s">
        <v>82</v>
      </c>
      <c r="AV217" s="13" t="s">
        <v>80</v>
      </c>
      <c r="AW217" s="13" t="s">
        <v>30</v>
      </c>
      <c r="AX217" s="13" t="s">
        <v>73</v>
      </c>
      <c r="AY217" s="243" t="s">
        <v>115</v>
      </c>
    </row>
    <row r="218" s="14" customFormat="1">
      <c r="A218" s="14"/>
      <c r="B218" s="244"/>
      <c r="C218" s="245"/>
      <c r="D218" s="229" t="s">
        <v>124</v>
      </c>
      <c r="E218" s="246" t="s">
        <v>1</v>
      </c>
      <c r="F218" s="247" t="s">
        <v>226</v>
      </c>
      <c r="G218" s="245"/>
      <c r="H218" s="248">
        <v>-34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124</v>
      </c>
      <c r="AU218" s="254" t="s">
        <v>82</v>
      </c>
      <c r="AV218" s="14" t="s">
        <v>82</v>
      </c>
      <c r="AW218" s="14" t="s">
        <v>30</v>
      </c>
      <c r="AX218" s="14" t="s">
        <v>73</v>
      </c>
      <c r="AY218" s="254" t="s">
        <v>115</v>
      </c>
    </row>
    <row r="219" s="15" customFormat="1">
      <c r="A219" s="15"/>
      <c r="B219" s="255"/>
      <c r="C219" s="256"/>
      <c r="D219" s="229" t="s">
        <v>124</v>
      </c>
      <c r="E219" s="257" t="s">
        <v>1</v>
      </c>
      <c r="F219" s="258" t="s">
        <v>127</v>
      </c>
      <c r="G219" s="256"/>
      <c r="H219" s="259">
        <v>28.047999999999998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124</v>
      </c>
      <c r="AU219" s="265" t="s">
        <v>82</v>
      </c>
      <c r="AV219" s="15" t="s">
        <v>122</v>
      </c>
      <c r="AW219" s="15" t="s">
        <v>30</v>
      </c>
      <c r="AX219" s="15" t="s">
        <v>80</v>
      </c>
      <c r="AY219" s="265" t="s">
        <v>115</v>
      </c>
    </row>
    <row r="220" s="2" customFormat="1" ht="14.4" customHeight="1">
      <c r="A220" s="38"/>
      <c r="B220" s="39"/>
      <c r="C220" s="266" t="s">
        <v>178</v>
      </c>
      <c r="D220" s="266" t="s">
        <v>128</v>
      </c>
      <c r="E220" s="267" t="s">
        <v>227</v>
      </c>
      <c r="F220" s="268" t="s">
        <v>228</v>
      </c>
      <c r="G220" s="269" t="s">
        <v>216</v>
      </c>
      <c r="H220" s="270">
        <v>50</v>
      </c>
      <c r="I220" s="271"/>
      <c r="J220" s="272">
        <f>ROUND(I220*H220,2)</f>
        <v>0</v>
      </c>
      <c r="K220" s="273"/>
      <c r="L220" s="274"/>
      <c r="M220" s="275" t="s">
        <v>1</v>
      </c>
      <c r="N220" s="276" t="s">
        <v>38</v>
      </c>
      <c r="O220" s="91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132</v>
      </c>
      <c r="AT220" s="227" t="s">
        <v>128</v>
      </c>
      <c r="AU220" s="227" t="s">
        <v>82</v>
      </c>
      <c r="AY220" s="17" t="s">
        <v>115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80</v>
      </c>
      <c r="BK220" s="228">
        <f>ROUND(I220*H220,2)</f>
        <v>0</v>
      </c>
      <c r="BL220" s="17" t="s">
        <v>122</v>
      </c>
      <c r="BM220" s="227" t="s">
        <v>229</v>
      </c>
    </row>
    <row r="221" s="2" customFormat="1">
      <c r="A221" s="38"/>
      <c r="B221" s="39"/>
      <c r="C221" s="40"/>
      <c r="D221" s="229" t="s">
        <v>123</v>
      </c>
      <c r="E221" s="40"/>
      <c r="F221" s="230" t="s">
        <v>228</v>
      </c>
      <c r="G221" s="40"/>
      <c r="H221" s="40"/>
      <c r="I221" s="231"/>
      <c r="J221" s="40"/>
      <c r="K221" s="40"/>
      <c r="L221" s="44"/>
      <c r="M221" s="232"/>
      <c r="N221" s="23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123</v>
      </c>
      <c r="AU221" s="17" t="s">
        <v>82</v>
      </c>
    </row>
    <row r="222" s="13" customFormat="1">
      <c r="A222" s="13"/>
      <c r="B222" s="234"/>
      <c r="C222" s="235"/>
      <c r="D222" s="229" t="s">
        <v>124</v>
      </c>
      <c r="E222" s="236" t="s">
        <v>1</v>
      </c>
      <c r="F222" s="237" t="s">
        <v>230</v>
      </c>
      <c r="G222" s="235"/>
      <c r="H222" s="236" t="s">
        <v>1</v>
      </c>
      <c r="I222" s="238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124</v>
      </c>
      <c r="AU222" s="243" t="s">
        <v>82</v>
      </c>
      <c r="AV222" s="13" t="s">
        <v>80</v>
      </c>
      <c r="AW222" s="13" t="s">
        <v>30</v>
      </c>
      <c r="AX222" s="13" t="s">
        <v>73</v>
      </c>
      <c r="AY222" s="243" t="s">
        <v>115</v>
      </c>
    </row>
    <row r="223" s="14" customFormat="1">
      <c r="A223" s="14"/>
      <c r="B223" s="244"/>
      <c r="C223" s="245"/>
      <c r="D223" s="229" t="s">
        <v>124</v>
      </c>
      <c r="E223" s="246" t="s">
        <v>1</v>
      </c>
      <c r="F223" s="247" t="s">
        <v>231</v>
      </c>
      <c r="G223" s="245"/>
      <c r="H223" s="248">
        <v>50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124</v>
      </c>
      <c r="AU223" s="254" t="s">
        <v>82</v>
      </c>
      <c r="AV223" s="14" t="s">
        <v>82</v>
      </c>
      <c r="AW223" s="14" t="s">
        <v>30</v>
      </c>
      <c r="AX223" s="14" t="s">
        <v>73</v>
      </c>
      <c r="AY223" s="254" t="s">
        <v>115</v>
      </c>
    </row>
    <row r="224" s="15" customFormat="1">
      <c r="A224" s="15"/>
      <c r="B224" s="255"/>
      <c r="C224" s="256"/>
      <c r="D224" s="229" t="s">
        <v>124</v>
      </c>
      <c r="E224" s="257" t="s">
        <v>1</v>
      </c>
      <c r="F224" s="258" t="s">
        <v>127</v>
      </c>
      <c r="G224" s="256"/>
      <c r="H224" s="259">
        <v>50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124</v>
      </c>
      <c r="AU224" s="265" t="s">
        <v>82</v>
      </c>
      <c r="AV224" s="15" t="s">
        <v>122</v>
      </c>
      <c r="AW224" s="15" t="s">
        <v>30</v>
      </c>
      <c r="AX224" s="15" t="s">
        <v>80</v>
      </c>
      <c r="AY224" s="265" t="s">
        <v>115</v>
      </c>
    </row>
    <row r="225" s="2" customFormat="1" ht="14.4" customHeight="1">
      <c r="A225" s="38"/>
      <c r="B225" s="39"/>
      <c r="C225" s="215" t="s">
        <v>7</v>
      </c>
      <c r="D225" s="215" t="s">
        <v>118</v>
      </c>
      <c r="E225" s="216" t="s">
        <v>232</v>
      </c>
      <c r="F225" s="217" t="s">
        <v>233</v>
      </c>
      <c r="G225" s="218" t="s">
        <v>173</v>
      </c>
      <c r="H225" s="219">
        <v>4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38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122</v>
      </c>
      <c r="AT225" s="227" t="s">
        <v>118</v>
      </c>
      <c r="AU225" s="227" t="s">
        <v>82</v>
      </c>
      <c r="AY225" s="17" t="s">
        <v>115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80</v>
      </c>
      <c r="BK225" s="228">
        <f>ROUND(I225*H225,2)</f>
        <v>0</v>
      </c>
      <c r="BL225" s="17" t="s">
        <v>122</v>
      </c>
      <c r="BM225" s="227" t="s">
        <v>234</v>
      </c>
    </row>
    <row r="226" s="2" customFormat="1">
      <c r="A226" s="38"/>
      <c r="B226" s="39"/>
      <c r="C226" s="40"/>
      <c r="D226" s="229" t="s">
        <v>123</v>
      </c>
      <c r="E226" s="40"/>
      <c r="F226" s="230" t="s">
        <v>233</v>
      </c>
      <c r="G226" s="40"/>
      <c r="H226" s="40"/>
      <c r="I226" s="231"/>
      <c r="J226" s="40"/>
      <c r="K226" s="40"/>
      <c r="L226" s="44"/>
      <c r="M226" s="232"/>
      <c r="N226" s="23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123</v>
      </c>
      <c r="AU226" s="17" t="s">
        <v>82</v>
      </c>
    </row>
    <row r="227" s="13" customFormat="1">
      <c r="A227" s="13"/>
      <c r="B227" s="234"/>
      <c r="C227" s="235"/>
      <c r="D227" s="229" t="s">
        <v>124</v>
      </c>
      <c r="E227" s="236" t="s">
        <v>1</v>
      </c>
      <c r="F227" s="237" t="s">
        <v>235</v>
      </c>
      <c r="G227" s="235"/>
      <c r="H227" s="236" t="s">
        <v>1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124</v>
      </c>
      <c r="AU227" s="243" t="s">
        <v>82</v>
      </c>
      <c r="AV227" s="13" t="s">
        <v>80</v>
      </c>
      <c r="AW227" s="13" t="s">
        <v>30</v>
      </c>
      <c r="AX227" s="13" t="s">
        <v>73</v>
      </c>
      <c r="AY227" s="243" t="s">
        <v>115</v>
      </c>
    </row>
    <row r="228" s="14" customFormat="1">
      <c r="A228" s="14"/>
      <c r="B228" s="244"/>
      <c r="C228" s="245"/>
      <c r="D228" s="229" t="s">
        <v>124</v>
      </c>
      <c r="E228" s="246" t="s">
        <v>1</v>
      </c>
      <c r="F228" s="247" t="s">
        <v>236</v>
      </c>
      <c r="G228" s="245"/>
      <c r="H228" s="248">
        <v>4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124</v>
      </c>
      <c r="AU228" s="254" t="s">
        <v>82</v>
      </c>
      <c r="AV228" s="14" t="s">
        <v>82</v>
      </c>
      <c r="AW228" s="14" t="s">
        <v>30</v>
      </c>
      <c r="AX228" s="14" t="s">
        <v>73</v>
      </c>
      <c r="AY228" s="254" t="s">
        <v>115</v>
      </c>
    </row>
    <row r="229" s="15" customFormat="1">
      <c r="A229" s="15"/>
      <c r="B229" s="255"/>
      <c r="C229" s="256"/>
      <c r="D229" s="229" t="s">
        <v>124</v>
      </c>
      <c r="E229" s="257" t="s">
        <v>1</v>
      </c>
      <c r="F229" s="258" t="s">
        <v>127</v>
      </c>
      <c r="G229" s="256"/>
      <c r="H229" s="259">
        <v>4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124</v>
      </c>
      <c r="AU229" s="265" t="s">
        <v>82</v>
      </c>
      <c r="AV229" s="15" t="s">
        <v>122</v>
      </c>
      <c r="AW229" s="15" t="s">
        <v>30</v>
      </c>
      <c r="AX229" s="15" t="s">
        <v>80</v>
      </c>
      <c r="AY229" s="265" t="s">
        <v>115</v>
      </c>
    </row>
    <row r="230" s="2" customFormat="1" ht="24.15" customHeight="1">
      <c r="A230" s="38"/>
      <c r="B230" s="39"/>
      <c r="C230" s="215" t="s">
        <v>182</v>
      </c>
      <c r="D230" s="215" t="s">
        <v>118</v>
      </c>
      <c r="E230" s="216" t="s">
        <v>237</v>
      </c>
      <c r="F230" s="217" t="s">
        <v>238</v>
      </c>
      <c r="G230" s="218" t="s">
        <v>239</v>
      </c>
      <c r="H230" s="219">
        <v>10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38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122</v>
      </c>
      <c r="AT230" s="227" t="s">
        <v>118</v>
      </c>
      <c r="AU230" s="227" t="s">
        <v>82</v>
      </c>
      <c r="AY230" s="17" t="s">
        <v>115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80</v>
      </c>
      <c r="BK230" s="228">
        <f>ROUND(I230*H230,2)</f>
        <v>0</v>
      </c>
      <c r="BL230" s="17" t="s">
        <v>122</v>
      </c>
      <c r="BM230" s="227" t="s">
        <v>240</v>
      </c>
    </row>
    <row r="231" s="2" customFormat="1">
      <c r="A231" s="38"/>
      <c r="B231" s="39"/>
      <c r="C231" s="40"/>
      <c r="D231" s="229" t="s">
        <v>123</v>
      </c>
      <c r="E231" s="40"/>
      <c r="F231" s="230" t="s">
        <v>238</v>
      </c>
      <c r="G231" s="40"/>
      <c r="H231" s="40"/>
      <c r="I231" s="231"/>
      <c r="J231" s="40"/>
      <c r="K231" s="40"/>
      <c r="L231" s="44"/>
      <c r="M231" s="232"/>
      <c r="N231" s="23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123</v>
      </c>
      <c r="AU231" s="17" t="s">
        <v>82</v>
      </c>
    </row>
    <row r="232" s="13" customFormat="1">
      <c r="A232" s="13"/>
      <c r="B232" s="234"/>
      <c r="C232" s="235"/>
      <c r="D232" s="229" t="s">
        <v>124</v>
      </c>
      <c r="E232" s="236" t="s">
        <v>1</v>
      </c>
      <c r="F232" s="237" t="s">
        <v>241</v>
      </c>
      <c r="G232" s="235"/>
      <c r="H232" s="236" t="s">
        <v>1</v>
      </c>
      <c r="I232" s="238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124</v>
      </c>
      <c r="AU232" s="243" t="s">
        <v>82</v>
      </c>
      <c r="AV232" s="13" t="s">
        <v>80</v>
      </c>
      <c r="AW232" s="13" t="s">
        <v>30</v>
      </c>
      <c r="AX232" s="13" t="s">
        <v>73</v>
      </c>
      <c r="AY232" s="243" t="s">
        <v>115</v>
      </c>
    </row>
    <row r="233" s="14" customFormat="1">
      <c r="A233" s="14"/>
      <c r="B233" s="244"/>
      <c r="C233" s="245"/>
      <c r="D233" s="229" t="s">
        <v>124</v>
      </c>
      <c r="E233" s="246" t="s">
        <v>1</v>
      </c>
      <c r="F233" s="247" t="s">
        <v>242</v>
      </c>
      <c r="G233" s="245"/>
      <c r="H233" s="248">
        <v>10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124</v>
      </c>
      <c r="AU233" s="254" t="s">
        <v>82</v>
      </c>
      <c r="AV233" s="14" t="s">
        <v>82</v>
      </c>
      <c r="AW233" s="14" t="s">
        <v>30</v>
      </c>
      <c r="AX233" s="14" t="s">
        <v>73</v>
      </c>
      <c r="AY233" s="254" t="s">
        <v>115</v>
      </c>
    </row>
    <row r="234" s="15" customFormat="1">
      <c r="A234" s="15"/>
      <c r="B234" s="255"/>
      <c r="C234" s="256"/>
      <c r="D234" s="229" t="s">
        <v>124</v>
      </c>
      <c r="E234" s="257" t="s">
        <v>1</v>
      </c>
      <c r="F234" s="258" t="s">
        <v>127</v>
      </c>
      <c r="G234" s="256"/>
      <c r="H234" s="259">
        <v>10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124</v>
      </c>
      <c r="AU234" s="265" t="s">
        <v>82</v>
      </c>
      <c r="AV234" s="15" t="s">
        <v>122</v>
      </c>
      <c r="AW234" s="15" t="s">
        <v>30</v>
      </c>
      <c r="AX234" s="15" t="s">
        <v>80</v>
      </c>
      <c r="AY234" s="265" t="s">
        <v>115</v>
      </c>
    </row>
    <row r="235" s="2" customFormat="1" ht="24.15" customHeight="1">
      <c r="A235" s="38"/>
      <c r="B235" s="39"/>
      <c r="C235" s="215" t="s">
        <v>243</v>
      </c>
      <c r="D235" s="215" t="s">
        <v>118</v>
      </c>
      <c r="E235" s="216" t="s">
        <v>244</v>
      </c>
      <c r="F235" s="217" t="s">
        <v>245</v>
      </c>
      <c r="G235" s="218" t="s">
        <v>239</v>
      </c>
      <c r="H235" s="219">
        <v>2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38</v>
      </c>
      <c r="O235" s="91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122</v>
      </c>
      <c r="AT235" s="227" t="s">
        <v>118</v>
      </c>
      <c r="AU235" s="227" t="s">
        <v>82</v>
      </c>
      <c r="AY235" s="17" t="s">
        <v>115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80</v>
      </c>
      <c r="BK235" s="228">
        <f>ROUND(I235*H235,2)</f>
        <v>0</v>
      </c>
      <c r="BL235" s="17" t="s">
        <v>122</v>
      </c>
      <c r="BM235" s="227" t="s">
        <v>246</v>
      </c>
    </row>
    <row r="236" s="2" customFormat="1">
      <c r="A236" s="38"/>
      <c r="B236" s="39"/>
      <c r="C236" s="40"/>
      <c r="D236" s="229" t="s">
        <v>123</v>
      </c>
      <c r="E236" s="40"/>
      <c r="F236" s="230" t="s">
        <v>245</v>
      </c>
      <c r="G236" s="40"/>
      <c r="H236" s="40"/>
      <c r="I236" s="231"/>
      <c r="J236" s="40"/>
      <c r="K236" s="40"/>
      <c r="L236" s="44"/>
      <c r="M236" s="232"/>
      <c r="N236" s="23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123</v>
      </c>
      <c r="AU236" s="17" t="s">
        <v>82</v>
      </c>
    </row>
    <row r="237" s="13" customFormat="1">
      <c r="A237" s="13"/>
      <c r="B237" s="234"/>
      <c r="C237" s="235"/>
      <c r="D237" s="229" t="s">
        <v>124</v>
      </c>
      <c r="E237" s="236" t="s">
        <v>1</v>
      </c>
      <c r="F237" s="237" t="s">
        <v>247</v>
      </c>
      <c r="G237" s="235"/>
      <c r="H237" s="236" t="s">
        <v>1</v>
      </c>
      <c r="I237" s="238"/>
      <c r="J237" s="235"/>
      <c r="K237" s="235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124</v>
      </c>
      <c r="AU237" s="243" t="s">
        <v>82</v>
      </c>
      <c r="AV237" s="13" t="s">
        <v>80</v>
      </c>
      <c r="AW237" s="13" t="s">
        <v>30</v>
      </c>
      <c r="AX237" s="13" t="s">
        <v>73</v>
      </c>
      <c r="AY237" s="243" t="s">
        <v>115</v>
      </c>
    </row>
    <row r="238" s="14" customFormat="1">
      <c r="A238" s="14"/>
      <c r="B238" s="244"/>
      <c r="C238" s="245"/>
      <c r="D238" s="229" t="s">
        <v>124</v>
      </c>
      <c r="E238" s="246" t="s">
        <v>1</v>
      </c>
      <c r="F238" s="247" t="s">
        <v>248</v>
      </c>
      <c r="G238" s="245"/>
      <c r="H238" s="248">
        <v>2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124</v>
      </c>
      <c r="AU238" s="254" t="s">
        <v>82</v>
      </c>
      <c r="AV238" s="14" t="s">
        <v>82</v>
      </c>
      <c r="AW238" s="14" t="s">
        <v>30</v>
      </c>
      <c r="AX238" s="14" t="s">
        <v>73</v>
      </c>
      <c r="AY238" s="254" t="s">
        <v>115</v>
      </c>
    </row>
    <row r="239" s="15" customFormat="1">
      <c r="A239" s="15"/>
      <c r="B239" s="255"/>
      <c r="C239" s="256"/>
      <c r="D239" s="229" t="s">
        <v>124</v>
      </c>
      <c r="E239" s="257" t="s">
        <v>1</v>
      </c>
      <c r="F239" s="258" t="s">
        <v>127</v>
      </c>
      <c r="G239" s="256"/>
      <c r="H239" s="259">
        <v>2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5" t="s">
        <v>124</v>
      </c>
      <c r="AU239" s="265" t="s">
        <v>82</v>
      </c>
      <c r="AV239" s="15" t="s">
        <v>122</v>
      </c>
      <c r="AW239" s="15" t="s">
        <v>30</v>
      </c>
      <c r="AX239" s="15" t="s">
        <v>80</v>
      </c>
      <c r="AY239" s="265" t="s">
        <v>115</v>
      </c>
    </row>
    <row r="240" s="2" customFormat="1" ht="37.8" customHeight="1">
      <c r="A240" s="38"/>
      <c r="B240" s="39"/>
      <c r="C240" s="215" t="s">
        <v>185</v>
      </c>
      <c r="D240" s="215" t="s">
        <v>118</v>
      </c>
      <c r="E240" s="216" t="s">
        <v>249</v>
      </c>
      <c r="F240" s="217" t="s">
        <v>250</v>
      </c>
      <c r="G240" s="218" t="s">
        <v>216</v>
      </c>
      <c r="H240" s="219">
        <v>1200</v>
      </c>
      <c r="I240" s="220"/>
      <c r="J240" s="221">
        <f>ROUND(I240*H240,2)</f>
        <v>0</v>
      </c>
      <c r="K240" s="222"/>
      <c r="L240" s="44"/>
      <c r="M240" s="223" t="s">
        <v>1</v>
      </c>
      <c r="N240" s="224" t="s">
        <v>38</v>
      </c>
      <c r="O240" s="91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122</v>
      </c>
      <c r="AT240" s="227" t="s">
        <v>118</v>
      </c>
      <c r="AU240" s="227" t="s">
        <v>82</v>
      </c>
      <c r="AY240" s="17" t="s">
        <v>115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80</v>
      </c>
      <c r="BK240" s="228">
        <f>ROUND(I240*H240,2)</f>
        <v>0</v>
      </c>
      <c r="BL240" s="17" t="s">
        <v>122</v>
      </c>
      <c r="BM240" s="227" t="s">
        <v>186</v>
      </c>
    </row>
    <row r="241" s="2" customFormat="1">
      <c r="A241" s="38"/>
      <c r="B241" s="39"/>
      <c r="C241" s="40"/>
      <c r="D241" s="229" t="s">
        <v>123</v>
      </c>
      <c r="E241" s="40"/>
      <c r="F241" s="230" t="s">
        <v>250</v>
      </c>
      <c r="G241" s="40"/>
      <c r="H241" s="40"/>
      <c r="I241" s="231"/>
      <c r="J241" s="40"/>
      <c r="K241" s="40"/>
      <c r="L241" s="44"/>
      <c r="M241" s="232"/>
      <c r="N241" s="23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123</v>
      </c>
      <c r="AU241" s="17" t="s">
        <v>82</v>
      </c>
    </row>
    <row r="242" s="13" customFormat="1">
      <c r="A242" s="13"/>
      <c r="B242" s="234"/>
      <c r="C242" s="235"/>
      <c r="D242" s="229" t="s">
        <v>124</v>
      </c>
      <c r="E242" s="236" t="s">
        <v>1</v>
      </c>
      <c r="F242" s="237" t="s">
        <v>251</v>
      </c>
      <c r="G242" s="235"/>
      <c r="H242" s="236" t="s">
        <v>1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124</v>
      </c>
      <c r="AU242" s="243" t="s">
        <v>82</v>
      </c>
      <c r="AV242" s="13" t="s">
        <v>80</v>
      </c>
      <c r="AW242" s="13" t="s">
        <v>30</v>
      </c>
      <c r="AX242" s="13" t="s">
        <v>73</v>
      </c>
      <c r="AY242" s="243" t="s">
        <v>115</v>
      </c>
    </row>
    <row r="243" s="14" customFormat="1">
      <c r="A243" s="14"/>
      <c r="B243" s="244"/>
      <c r="C243" s="245"/>
      <c r="D243" s="229" t="s">
        <v>124</v>
      </c>
      <c r="E243" s="246" t="s">
        <v>1</v>
      </c>
      <c r="F243" s="247" t="s">
        <v>252</v>
      </c>
      <c r="G243" s="245"/>
      <c r="H243" s="248">
        <v>1200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124</v>
      </c>
      <c r="AU243" s="254" t="s">
        <v>82</v>
      </c>
      <c r="AV243" s="14" t="s">
        <v>82</v>
      </c>
      <c r="AW243" s="14" t="s">
        <v>30</v>
      </c>
      <c r="AX243" s="14" t="s">
        <v>73</v>
      </c>
      <c r="AY243" s="254" t="s">
        <v>115</v>
      </c>
    </row>
    <row r="244" s="15" customFormat="1">
      <c r="A244" s="15"/>
      <c r="B244" s="255"/>
      <c r="C244" s="256"/>
      <c r="D244" s="229" t="s">
        <v>124</v>
      </c>
      <c r="E244" s="257" t="s">
        <v>1</v>
      </c>
      <c r="F244" s="258" t="s">
        <v>127</v>
      </c>
      <c r="G244" s="256"/>
      <c r="H244" s="259">
        <v>1200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5" t="s">
        <v>124</v>
      </c>
      <c r="AU244" s="265" t="s">
        <v>82</v>
      </c>
      <c r="AV244" s="15" t="s">
        <v>122</v>
      </c>
      <c r="AW244" s="15" t="s">
        <v>30</v>
      </c>
      <c r="AX244" s="15" t="s">
        <v>80</v>
      </c>
      <c r="AY244" s="265" t="s">
        <v>115</v>
      </c>
    </row>
    <row r="245" s="2" customFormat="1" ht="37.8" customHeight="1">
      <c r="A245" s="38"/>
      <c r="B245" s="39"/>
      <c r="C245" s="215" t="s">
        <v>253</v>
      </c>
      <c r="D245" s="215" t="s">
        <v>118</v>
      </c>
      <c r="E245" s="216" t="s">
        <v>254</v>
      </c>
      <c r="F245" s="217" t="s">
        <v>255</v>
      </c>
      <c r="G245" s="218" t="s">
        <v>216</v>
      </c>
      <c r="H245" s="219">
        <v>1200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38</v>
      </c>
      <c r="O245" s="91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122</v>
      </c>
      <c r="AT245" s="227" t="s">
        <v>118</v>
      </c>
      <c r="AU245" s="227" t="s">
        <v>82</v>
      </c>
      <c r="AY245" s="17" t="s">
        <v>115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80</v>
      </c>
      <c r="BK245" s="228">
        <f>ROUND(I245*H245,2)</f>
        <v>0</v>
      </c>
      <c r="BL245" s="17" t="s">
        <v>122</v>
      </c>
      <c r="BM245" s="227" t="s">
        <v>256</v>
      </c>
    </row>
    <row r="246" s="2" customFormat="1">
      <c r="A246" s="38"/>
      <c r="B246" s="39"/>
      <c r="C246" s="40"/>
      <c r="D246" s="229" t="s">
        <v>123</v>
      </c>
      <c r="E246" s="40"/>
      <c r="F246" s="230" t="s">
        <v>255</v>
      </c>
      <c r="G246" s="40"/>
      <c r="H246" s="40"/>
      <c r="I246" s="231"/>
      <c r="J246" s="40"/>
      <c r="K246" s="40"/>
      <c r="L246" s="44"/>
      <c r="M246" s="232"/>
      <c r="N246" s="23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123</v>
      </c>
      <c r="AU246" s="17" t="s">
        <v>82</v>
      </c>
    </row>
    <row r="247" s="13" customFormat="1">
      <c r="A247" s="13"/>
      <c r="B247" s="234"/>
      <c r="C247" s="235"/>
      <c r="D247" s="229" t="s">
        <v>124</v>
      </c>
      <c r="E247" s="236" t="s">
        <v>1</v>
      </c>
      <c r="F247" s="237" t="s">
        <v>251</v>
      </c>
      <c r="G247" s="235"/>
      <c r="H247" s="236" t="s">
        <v>1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124</v>
      </c>
      <c r="AU247" s="243" t="s">
        <v>82</v>
      </c>
      <c r="AV247" s="13" t="s">
        <v>80</v>
      </c>
      <c r="AW247" s="13" t="s">
        <v>30</v>
      </c>
      <c r="AX247" s="13" t="s">
        <v>73</v>
      </c>
      <c r="AY247" s="243" t="s">
        <v>115</v>
      </c>
    </row>
    <row r="248" s="14" customFormat="1">
      <c r="A248" s="14"/>
      <c r="B248" s="244"/>
      <c r="C248" s="245"/>
      <c r="D248" s="229" t="s">
        <v>124</v>
      </c>
      <c r="E248" s="246" t="s">
        <v>1</v>
      </c>
      <c r="F248" s="247" t="s">
        <v>252</v>
      </c>
      <c r="G248" s="245"/>
      <c r="H248" s="248">
        <v>1200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124</v>
      </c>
      <c r="AU248" s="254" t="s">
        <v>82</v>
      </c>
      <c r="AV248" s="14" t="s">
        <v>82</v>
      </c>
      <c r="AW248" s="14" t="s">
        <v>30</v>
      </c>
      <c r="AX248" s="14" t="s">
        <v>73</v>
      </c>
      <c r="AY248" s="254" t="s">
        <v>115</v>
      </c>
    </row>
    <row r="249" s="15" customFormat="1">
      <c r="A249" s="15"/>
      <c r="B249" s="255"/>
      <c r="C249" s="256"/>
      <c r="D249" s="229" t="s">
        <v>124</v>
      </c>
      <c r="E249" s="257" t="s">
        <v>1</v>
      </c>
      <c r="F249" s="258" t="s">
        <v>127</v>
      </c>
      <c r="G249" s="256"/>
      <c r="H249" s="259">
        <v>1200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5" t="s">
        <v>124</v>
      </c>
      <c r="AU249" s="265" t="s">
        <v>82</v>
      </c>
      <c r="AV249" s="15" t="s">
        <v>122</v>
      </c>
      <c r="AW249" s="15" t="s">
        <v>30</v>
      </c>
      <c r="AX249" s="15" t="s">
        <v>80</v>
      </c>
      <c r="AY249" s="265" t="s">
        <v>115</v>
      </c>
    </row>
    <row r="250" s="2" customFormat="1" ht="14.4" customHeight="1">
      <c r="A250" s="38"/>
      <c r="B250" s="39"/>
      <c r="C250" s="215" t="s">
        <v>190</v>
      </c>
      <c r="D250" s="215" t="s">
        <v>118</v>
      </c>
      <c r="E250" s="216" t="s">
        <v>257</v>
      </c>
      <c r="F250" s="217" t="s">
        <v>258</v>
      </c>
      <c r="G250" s="218" t="s">
        <v>173</v>
      </c>
      <c r="H250" s="219">
        <v>13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38</v>
      </c>
      <c r="O250" s="91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122</v>
      </c>
      <c r="AT250" s="227" t="s">
        <v>118</v>
      </c>
      <c r="AU250" s="227" t="s">
        <v>82</v>
      </c>
      <c r="AY250" s="17" t="s">
        <v>115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80</v>
      </c>
      <c r="BK250" s="228">
        <f>ROUND(I250*H250,2)</f>
        <v>0</v>
      </c>
      <c r="BL250" s="17" t="s">
        <v>122</v>
      </c>
      <c r="BM250" s="227" t="s">
        <v>259</v>
      </c>
    </row>
    <row r="251" s="2" customFormat="1">
      <c r="A251" s="38"/>
      <c r="B251" s="39"/>
      <c r="C251" s="40"/>
      <c r="D251" s="229" t="s">
        <v>123</v>
      </c>
      <c r="E251" s="40"/>
      <c r="F251" s="230" t="s">
        <v>258</v>
      </c>
      <c r="G251" s="40"/>
      <c r="H251" s="40"/>
      <c r="I251" s="231"/>
      <c r="J251" s="40"/>
      <c r="K251" s="40"/>
      <c r="L251" s="44"/>
      <c r="M251" s="232"/>
      <c r="N251" s="23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123</v>
      </c>
      <c r="AU251" s="17" t="s">
        <v>82</v>
      </c>
    </row>
    <row r="252" s="2" customFormat="1" ht="24.15" customHeight="1">
      <c r="A252" s="38"/>
      <c r="B252" s="39"/>
      <c r="C252" s="215" t="s">
        <v>260</v>
      </c>
      <c r="D252" s="215" t="s">
        <v>118</v>
      </c>
      <c r="E252" s="216" t="s">
        <v>261</v>
      </c>
      <c r="F252" s="217" t="s">
        <v>262</v>
      </c>
      <c r="G252" s="218" t="s">
        <v>173</v>
      </c>
      <c r="H252" s="219">
        <v>13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38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122</v>
      </c>
      <c r="AT252" s="227" t="s">
        <v>118</v>
      </c>
      <c r="AU252" s="227" t="s">
        <v>82</v>
      </c>
      <c r="AY252" s="17" t="s">
        <v>115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80</v>
      </c>
      <c r="BK252" s="228">
        <f>ROUND(I252*H252,2)</f>
        <v>0</v>
      </c>
      <c r="BL252" s="17" t="s">
        <v>122</v>
      </c>
      <c r="BM252" s="227" t="s">
        <v>263</v>
      </c>
    </row>
    <row r="253" s="2" customFormat="1">
      <c r="A253" s="38"/>
      <c r="B253" s="39"/>
      <c r="C253" s="40"/>
      <c r="D253" s="229" t="s">
        <v>123</v>
      </c>
      <c r="E253" s="40"/>
      <c r="F253" s="230" t="s">
        <v>262</v>
      </c>
      <c r="G253" s="40"/>
      <c r="H253" s="40"/>
      <c r="I253" s="231"/>
      <c r="J253" s="40"/>
      <c r="K253" s="40"/>
      <c r="L253" s="44"/>
      <c r="M253" s="232"/>
      <c r="N253" s="23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123</v>
      </c>
      <c r="AU253" s="17" t="s">
        <v>82</v>
      </c>
    </row>
    <row r="254" s="2" customFormat="1" ht="14.4" customHeight="1">
      <c r="A254" s="38"/>
      <c r="B254" s="39"/>
      <c r="C254" s="266" t="s">
        <v>196</v>
      </c>
      <c r="D254" s="266" t="s">
        <v>128</v>
      </c>
      <c r="E254" s="267" t="s">
        <v>264</v>
      </c>
      <c r="F254" s="268" t="s">
        <v>265</v>
      </c>
      <c r="G254" s="269" t="s">
        <v>173</v>
      </c>
      <c r="H254" s="270">
        <v>13</v>
      </c>
      <c r="I254" s="271"/>
      <c r="J254" s="272">
        <f>ROUND(I254*H254,2)</f>
        <v>0</v>
      </c>
      <c r="K254" s="273"/>
      <c r="L254" s="274"/>
      <c r="M254" s="275" t="s">
        <v>1</v>
      </c>
      <c r="N254" s="276" t="s">
        <v>38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132</v>
      </c>
      <c r="AT254" s="227" t="s">
        <v>128</v>
      </c>
      <c r="AU254" s="227" t="s">
        <v>82</v>
      </c>
      <c r="AY254" s="17" t="s">
        <v>115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80</v>
      </c>
      <c r="BK254" s="228">
        <f>ROUND(I254*H254,2)</f>
        <v>0</v>
      </c>
      <c r="BL254" s="17" t="s">
        <v>122</v>
      </c>
      <c r="BM254" s="227" t="s">
        <v>266</v>
      </c>
    </row>
    <row r="255" s="2" customFormat="1">
      <c r="A255" s="38"/>
      <c r="B255" s="39"/>
      <c r="C255" s="40"/>
      <c r="D255" s="229" t="s">
        <v>123</v>
      </c>
      <c r="E255" s="40"/>
      <c r="F255" s="230" t="s">
        <v>265</v>
      </c>
      <c r="G255" s="40"/>
      <c r="H255" s="40"/>
      <c r="I255" s="231"/>
      <c r="J255" s="40"/>
      <c r="K255" s="40"/>
      <c r="L255" s="44"/>
      <c r="M255" s="232"/>
      <c r="N255" s="23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123</v>
      </c>
      <c r="AU255" s="17" t="s">
        <v>82</v>
      </c>
    </row>
    <row r="256" s="14" customFormat="1">
      <c r="A256" s="14"/>
      <c r="B256" s="244"/>
      <c r="C256" s="245"/>
      <c r="D256" s="229" t="s">
        <v>124</v>
      </c>
      <c r="E256" s="246" t="s">
        <v>1</v>
      </c>
      <c r="F256" s="247" t="s">
        <v>187</v>
      </c>
      <c r="G256" s="245"/>
      <c r="H256" s="248">
        <v>13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124</v>
      </c>
      <c r="AU256" s="254" t="s">
        <v>82</v>
      </c>
      <c r="AV256" s="14" t="s">
        <v>82</v>
      </c>
      <c r="AW256" s="14" t="s">
        <v>30</v>
      </c>
      <c r="AX256" s="14" t="s">
        <v>73</v>
      </c>
      <c r="AY256" s="254" t="s">
        <v>115</v>
      </c>
    </row>
    <row r="257" s="15" customFormat="1">
      <c r="A257" s="15"/>
      <c r="B257" s="255"/>
      <c r="C257" s="256"/>
      <c r="D257" s="229" t="s">
        <v>124</v>
      </c>
      <c r="E257" s="257" t="s">
        <v>1</v>
      </c>
      <c r="F257" s="258" t="s">
        <v>127</v>
      </c>
      <c r="G257" s="256"/>
      <c r="H257" s="259">
        <v>13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5" t="s">
        <v>124</v>
      </c>
      <c r="AU257" s="265" t="s">
        <v>82</v>
      </c>
      <c r="AV257" s="15" t="s">
        <v>122</v>
      </c>
      <c r="AW257" s="15" t="s">
        <v>30</v>
      </c>
      <c r="AX257" s="15" t="s">
        <v>80</v>
      </c>
      <c r="AY257" s="265" t="s">
        <v>115</v>
      </c>
    </row>
    <row r="258" s="2" customFormat="1" ht="14.4" customHeight="1">
      <c r="A258" s="38"/>
      <c r="B258" s="39"/>
      <c r="C258" s="266" t="s">
        <v>267</v>
      </c>
      <c r="D258" s="266" t="s">
        <v>128</v>
      </c>
      <c r="E258" s="267" t="s">
        <v>268</v>
      </c>
      <c r="F258" s="268" t="s">
        <v>269</v>
      </c>
      <c r="G258" s="269" t="s">
        <v>173</v>
      </c>
      <c r="H258" s="270">
        <v>13</v>
      </c>
      <c r="I258" s="271"/>
      <c r="J258" s="272">
        <f>ROUND(I258*H258,2)</f>
        <v>0</v>
      </c>
      <c r="K258" s="273"/>
      <c r="L258" s="274"/>
      <c r="M258" s="275" t="s">
        <v>1</v>
      </c>
      <c r="N258" s="276" t="s">
        <v>38</v>
      </c>
      <c r="O258" s="91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132</v>
      </c>
      <c r="AT258" s="227" t="s">
        <v>128</v>
      </c>
      <c r="AU258" s="227" t="s">
        <v>82</v>
      </c>
      <c r="AY258" s="17" t="s">
        <v>115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80</v>
      </c>
      <c r="BK258" s="228">
        <f>ROUND(I258*H258,2)</f>
        <v>0</v>
      </c>
      <c r="BL258" s="17" t="s">
        <v>122</v>
      </c>
      <c r="BM258" s="227" t="s">
        <v>270</v>
      </c>
    </row>
    <row r="259" s="2" customFormat="1">
      <c r="A259" s="38"/>
      <c r="B259" s="39"/>
      <c r="C259" s="40"/>
      <c r="D259" s="229" t="s">
        <v>123</v>
      </c>
      <c r="E259" s="40"/>
      <c r="F259" s="230" t="s">
        <v>269</v>
      </c>
      <c r="G259" s="40"/>
      <c r="H259" s="40"/>
      <c r="I259" s="231"/>
      <c r="J259" s="40"/>
      <c r="K259" s="40"/>
      <c r="L259" s="44"/>
      <c r="M259" s="232"/>
      <c r="N259" s="23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123</v>
      </c>
      <c r="AU259" s="17" t="s">
        <v>82</v>
      </c>
    </row>
    <row r="260" s="14" customFormat="1">
      <c r="A260" s="14"/>
      <c r="B260" s="244"/>
      <c r="C260" s="245"/>
      <c r="D260" s="229" t="s">
        <v>124</v>
      </c>
      <c r="E260" s="246" t="s">
        <v>1</v>
      </c>
      <c r="F260" s="247" t="s">
        <v>187</v>
      </c>
      <c r="G260" s="245"/>
      <c r="H260" s="248">
        <v>13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124</v>
      </c>
      <c r="AU260" s="254" t="s">
        <v>82</v>
      </c>
      <c r="AV260" s="14" t="s">
        <v>82</v>
      </c>
      <c r="AW260" s="14" t="s">
        <v>30</v>
      </c>
      <c r="AX260" s="14" t="s">
        <v>73</v>
      </c>
      <c r="AY260" s="254" t="s">
        <v>115</v>
      </c>
    </row>
    <row r="261" s="15" customFormat="1">
      <c r="A261" s="15"/>
      <c r="B261" s="255"/>
      <c r="C261" s="256"/>
      <c r="D261" s="229" t="s">
        <v>124</v>
      </c>
      <c r="E261" s="257" t="s">
        <v>1</v>
      </c>
      <c r="F261" s="258" t="s">
        <v>127</v>
      </c>
      <c r="G261" s="256"/>
      <c r="H261" s="259">
        <v>13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5" t="s">
        <v>124</v>
      </c>
      <c r="AU261" s="265" t="s">
        <v>82</v>
      </c>
      <c r="AV261" s="15" t="s">
        <v>122</v>
      </c>
      <c r="AW261" s="15" t="s">
        <v>30</v>
      </c>
      <c r="AX261" s="15" t="s">
        <v>80</v>
      </c>
      <c r="AY261" s="265" t="s">
        <v>115</v>
      </c>
    </row>
    <row r="262" s="2" customFormat="1" ht="14.4" customHeight="1">
      <c r="A262" s="38"/>
      <c r="B262" s="39"/>
      <c r="C262" s="266" t="s">
        <v>200</v>
      </c>
      <c r="D262" s="266" t="s">
        <v>128</v>
      </c>
      <c r="E262" s="267" t="s">
        <v>271</v>
      </c>
      <c r="F262" s="268" t="s">
        <v>272</v>
      </c>
      <c r="G262" s="269" t="s">
        <v>173</v>
      </c>
      <c r="H262" s="270">
        <v>13</v>
      </c>
      <c r="I262" s="271"/>
      <c r="J262" s="272">
        <f>ROUND(I262*H262,2)</f>
        <v>0</v>
      </c>
      <c r="K262" s="273"/>
      <c r="L262" s="274"/>
      <c r="M262" s="275" t="s">
        <v>1</v>
      </c>
      <c r="N262" s="276" t="s">
        <v>38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132</v>
      </c>
      <c r="AT262" s="227" t="s">
        <v>128</v>
      </c>
      <c r="AU262" s="227" t="s">
        <v>82</v>
      </c>
      <c r="AY262" s="17" t="s">
        <v>115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80</v>
      </c>
      <c r="BK262" s="228">
        <f>ROUND(I262*H262,2)</f>
        <v>0</v>
      </c>
      <c r="BL262" s="17" t="s">
        <v>122</v>
      </c>
      <c r="BM262" s="227" t="s">
        <v>273</v>
      </c>
    </row>
    <row r="263" s="2" customFormat="1">
      <c r="A263" s="38"/>
      <c r="B263" s="39"/>
      <c r="C263" s="40"/>
      <c r="D263" s="229" t="s">
        <v>123</v>
      </c>
      <c r="E263" s="40"/>
      <c r="F263" s="230" t="s">
        <v>272</v>
      </c>
      <c r="G263" s="40"/>
      <c r="H263" s="40"/>
      <c r="I263" s="231"/>
      <c r="J263" s="40"/>
      <c r="K263" s="40"/>
      <c r="L263" s="44"/>
      <c r="M263" s="232"/>
      <c r="N263" s="23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123</v>
      </c>
      <c r="AU263" s="17" t="s">
        <v>82</v>
      </c>
    </row>
    <row r="264" s="14" customFormat="1">
      <c r="A264" s="14"/>
      <c r="B264" s="244"/>
      <c r="C264" s="245"/>
      <c r="D264" s="229" t="s">
        <v>124</v>
      </c>
      <c r="E264" s="246" t="s">
        <v>1</v>
      </c>
      <c r="F264" s="247" t="s">
        <v>187</v>
      </c>
      <c r="G264" s="245"/>
      <c r="H264" s="248">
        <v>13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124</v>
      </c>
      <c r="AU264" s="254" t="s">
        <v>82</v>
      </c>
      <c r="AV264" s="14" t="s">
        <v>82</v>
      </c>
      <c r="AW264" s="14" t="s">
        <v>30</v>
      </c>
      <c r="AX264" s="14" t="s">
        <v>73</v>
      </c>
      <c r="AY264" s="254" t="s">
        <v>115</v>
      </c>
    </row>
    <row r="265" s="15" customFormat="1">
      <c r="A265" s="15"/>
      <c r="B265" s="255"/>
      <c r="C265" s="256"/>
      <c r="D265" s="229" t="s">
        <v>124</v>
      </c>
      <c r="E265" s="257" t="s">
        <v>1</v>
      </c>
      <c r="F265" s="258" t="s">
        <v>127</v>
      </c>
      <c r="G265" s="256"/>
      <c r="H265" s="259">
        <v>13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124</v>
      </c>
      <c r="AU265" s="265" t="s">
        <v>82</v>
      </c>
      <c r="AV265" s="15" t="s">
        <v>122</v>
      </c>
      <c r="AW265" s="15" t="s">
        <v>30</v>
      </c>
      <c r="AX265" s="15" t="s">
        <v>80</v>
      </c>
      <c r="AY265" s="265" t="s">
        <v>115</v>
      </c>
    </row>
    <row r="266" s="2" customFormat="1" ht="14.4" customHeight="1">
      <c r="A266" s="38"/>
      <c r="B266" s="39"/>
      <c r="C266" s="215" t="s">
        <v>274</v>
      </c>
      <c r="D266" s="215" t="s">
        <v>118</v>
      </c>
      <c r="E266" s="216" t="s">
        <v>275</v>
      </c>
      <c r="F266" s="217" t="s">
        <v>276</v>
      </c>
      <c r="G266" s="218" t="s">
        <v>142</v>
      </c>
      <c r="H266" s="219">
        <v>6.5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38</v>
      </c>
      <c r="O266" s="91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122</v>
      </c>
      <c r="AT266" s="227" t="s">
        <v>118</v>
      </c>
      <c r="AU266" s="227" t="s">
        <v>82</v>
      </c>
      <c r="AY266" s="17" t="s">
        <v>115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80</v>
      </c>
      <c r="BK266" s="228">
        <f>ROUND(I266*H266,2)</f>
        <v>0</v>
      </c>
      <c r="BL266" s="17" t="s">
        <v>122</v>
      </c>
      <c r="BM266" s="227" t="s">
        <v>277</v>
      </c>
    </row>
    <row r="267" s="2" customFormat="1">
      <c r="A267" s="38"/>
      <c r="B267" s="39"/>
      <c r="C267" s="40"/>
      <c r="D267" s="229" t="s">
        <v>123</v>
      </c>
      <c r="E267" s="40"/>
      <c r="F267" s="230" t="s">
        <v>276</v>
      </c>
      <c r="G267" s="40"/>
      <c r="H267" s="40"/>
      <c r="I267" s="231"/>
      <c r="J267" s="40"/>
      <c r="K267" s="40"/>
      <c r="L267" s="44"/>
      <c r="M267" s="232"/>
      <c r="N267" s="23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123</v>
      </c>
      <c r="AU267" s="17" t="s">
        <v>82</v>
      </c>
    </row>
    <row r="268" s="14" customFormat="1">
      <c r="A268" s="14"/>
      <c r="B268" s="244"/>
      <c r="C268" s="245"/>
      <c r="D268" s="229" t="s">
        <v>124</v>
      </c>
      <c r="E268" s="246" t="s">
        <v>1</v>
      </c>
      <c r="F268" s="247" t="s">
        <v>278</v>
      </c>
      <c r="G268" s="245"/>
      <c r="H268" s="248">
        <v>6.5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124</v>
      </c>
      <c r="AU268" s="254" t="s">
        <v>82</v>
      </c>
      <c r="AV268" s="14" t="s">
        <v>82</v>
      </c>
      <c r="AW268" s="14" t="s">
        <v>30</v>
      </c>
      <c r="AX268" s="14" t="s">
        <v>73</v>
      </c>
      <c r="AY268" s="254" t="s">
        <v>115</v>
      </c>
    </row>
    <row r="269" s="15" customFormat="1">
      <c r="A269" s="15"/>
      <c r="B269" s="255"/>
      <c r="C269" s="256"/>
      <c r="D269" s="229" t="s">
        <v>124</v>
      </c>
      <c r="E269" s="257" t="s">
        <v>1</v>
      </c>
      <c r="F269" s="258" t="s">
        <v>127</v>
      </c>
      <c r="G269" s="256"/>
      <c r="H269" s="259">
        <v>6.5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5" t="s">
        <v>124</v>
      </c>
      <c r="AU269" s="265" t="s">
        <v>82</v>
      </c>
      <c r="AV269" s="15" t="s">
        <v>122</v>
      </c>
      <c r="AW269" s="15" t="s">
        <v>30</v>
      </c>
      <c r="AX269" s="15" t="s">
        <v>80</v>
      </c>
      <c r="AY269" s="265" t="s">
        <v>115</v>
      </c>
    </row>
    <row r="270" s="2" customFormat="1" ht="14.4" customHeight="1">
      <c r="A270" s="38"/>
      <c r="B270" s="39"/>
      <c r="C270" s="266" t="s">
        <v>205</v>
      </c>
      <c r="D270" s="266" t="s">
        <v>128</v>
      </c>
      <c r="E270" s="267" t="s">
        <v>279</v>
      </c>
      <c r="F270" s="268" t="s">
        <v>280</v>
      </c>
      <c r="G270" s="269" t="s">
        <v>142</v>
      </c>
      <c r="H270" s="270">
        <v>3.8999999999999999</v>
      </c>
      <c r="I270" s="271"/>
      <c r="J270" s="272">
        <f>ROUND(I270*H270,2)</f>
        <v>0</v>
      </c>
      <c r="K270" s="273"/>
      <c r="L270" s="274"/>
      <c r="M270" s="275" t="s">
        <v>1</v>
      </c>
      <c r="N270" s="276" t="s">
        <v>38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132</v>
      </c>
      <c r="AT270" s="227" t="s">
        <v>128</v>
      </c>
      <c r="AU270" s="227" t="s">
        <v>82</v>
      </c>
      <c r="AY270" s="17" t="s">
        <v>115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80</v>
      </c>
      <c r="BK270" s="228">
        <f>ROUND(I270*H270,2)</f>
        <v>0</v>
      </c>
      <c r="BL270" s="17" t="s">
        <v>122</v>
      </c>
      <c r="BM270" s="227" t="s">
        <v>281</v>
      </c>
    </row>
    <row r="271" s="2" customFormat="1">
      <c r="A271" s="38"/>
      <c r="B271" s="39"/>
      <c r="C271" s="40"/>
      <c r="D271" s="229" t="s">
        <v>123</v>
      </c>
      <c r="E271" s="40"/>
      <c r="F271" s="230" t="s">
        <v>280</v>
      </c>
      <c r="G271" s="40"/>
      <c r="H271" s="40"/>
      <c r="I271" s="231"/>
      <c r="J271" s="40"/>
      <c r="K271" s="40"/>
      <c r="L271" s="44"/>
      <c r="M271" s="232"/>
      <c r="N271" s="23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123</v>
      </c>
      <c r="AU271" s="17" t="s">
        <v>82</v>
      </c>
    </row>
    <row r="272" s="14" customFormat="1">
      <c r="A272" s="14"/>
      <c r="B272" s="244"/>
      <c r="C272" s="245"/>
      <c r="D272" s="229" t="s">
        <v>124</v>
      </c>
      <c r="E272" s="246" t="s">
        <v>1</v>
      </c>
      <c r="F272" s="247" t="s">
        <v>282</v>
      </c>
      <c r="G272" s="245"/>
      <c r="H272" s="248">
        <v>3.8999999999999999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124</v>
      </c>
      <c r="AU272" s="254" t="s">
        <v>82</v>
      </c>
      <c r="AV272" s="14" t="s">
        <v>82</v>
      </c>
      <c r="AW272" s="14" t="s">
        <v>30</v>
      </c>
      <c r="AX272" s="14" t="s">
        <v>73</v>
      </c>
      <c r="AY272" s="254" t="s">
        <v>115</v>
      </c>
    </row>
    <row r="273" s="15" customFormat="1">
      <c r="A273" s="15"/>
      <c r="B273" s="255"/>
      <c r="C273" s="256"/>
      <c r="D273" s="229" t="s">
        <v>124</v>
      </c>
      <c r="E273" s="257" t="s">
        <v>1</v>
      </c>
      <c r="F273" s="258" t="s">
        <v>127</v>
      </c>
      <c r="G273" s="256"/>
      <c r="H273" s="259">
        <v>3.8999999999999999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124</v>
      </c>
      <c r="AU273" s="265" t="s">
        <v>82</v>
      </c>
      <c r="AV273" s="15" t="s">
        <v>122</v>
      </c>
      <c r="AW273" s="15" t="s">
        <v>30</v>
      </c>
      <c r="AX273" s="15" t="s">
        <v>80</v>
      </c>
      <c r="AY273" s="265" t="s">
        <v>115</v>
      </c>
    </row>
    <row r="274" s="12" customFormat="1" ht="22.8" customHeight="1">
      <c r="A274" s="12"/>
      <c r="B274" s="199"/>
      <c r="C274" s="200"/>
      <c r="D274" s="201" t="s">
        <v>72</v>
      </c>
      <c r="E274" s="213" t="s">
        <v>145</v>
      </c>
      <c r="F274" s="213" t="s">
        <v>283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SUM(P275:P359)</f>
        <v>0</v>
      </c>
      <c r="Q274" s="207"/>
      <c r="R274" s="208">
        <f>SUM(R275:R359)</f>
        <v>0</v>
      </c>
      <c r="S274" s="207"/>
      <c r="T274" s="209">
        <f>SUM(T275:T359)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80</v>
      </c>
      <c r="AT274" s="211" t="s">
        <v>72</v>
      </c>
      <c r="AU274" s="211" t="s">
        <v>80</v>
      </c>
      <c r="AY274" s="210" t="s">
        <v>115</v>
      </c>
      <c r="BK274" s="212">
        <f>SUM(BK275:BK359)</f>
        <v>0</v>
      </c>
    </row>
    <row r="275" s="2" customFormat="1" ht="14.4" customHeight="1">
      <c r="A275" s="38"/>
      <c r="B275" s="39"/>
      <c r="C275" s="215" t="s">
        <v>284</v>
      </c>
      <c r="D275" s="215" t="s">
        <v>118</v>
      </c>
      <c r="E275" s="216" t="s">
        <v>285</v>
      </c>
      <c r="F275" s="217" t="s">
        <v>286</v>
      </c>
      <c r="G275" s="218" t="s">
        <v>121</v>
      </c>
      <c r="H275" s="219">
        <v>37.399999999999999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38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122</v>
      </c>
      <c r="AT275" s="227" t="s">
        <v>118</v>
      </c>
      <c r="AU275" s="227" t="s">
        <v>82</v>
      </c>
      <c r="AY275" s="17" t="s">
        <v>115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80</v>
      </c>
      <c r="BK275" s="228">
        <f>ROUND(I275*H275,2)</f>
        <v>0</v>
      </c>
      <c r="BL275" s="17" t="s">
        <v>122</v>
      </c>
      <c r="BM275" s="227" t="s">
        <v>287</v>
      </c>
    </row>
    <row r="276" s="2" customFormat="1">
      <c r="A276" s="38"/>
      <c r="B276" s="39"/>
      <c r="C276" s="40"/>
      <c r="D276" s="229" t="s">
        <v>123</v>
      </c>
      <c r="E276" s="40"/>
      <c r="F276" s="230" t="s">
        <v>286</v>
      </c>
      <c r="G276" s="40"/>
      <c r="H276" s="40"/>
      <c r="I276" s="231"/>
      <c r="J276" s="40"/>
      <c r="K276" s="40"/>
      <c r="L276" s="44"/>
      <c r="M276" s="232"/>
      <c r="N276" s="23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123</v>
      </c>
      <c r="AU276" s="17" t="s">
        <v>82</v>
      </c>
    </row>
    <row r="277" s="13" customFormat="1">
      <c r="A277" s="13"/>
      <c r="B277" s="234"/>
      <c r="C277" s="235"/>
      <c r="D277" s="229" t="s">
        <v>124</v>
      </c>
      <c r="E277" s="236" t="s">
        <v>1</v>
      </c>
      <c r="F277" s="237" t="s">
        <v>288</v>
      </c>
      <c r="G277" s="235"/>
      <c r="H277" s="236" t="s">
        <v>1</v>
      </c>
      <c r="I277" s="238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124</v>
      </c>
      <c r="AU277" s="243" t="s">
        <v>82</v>
      </c>
      <c r="AV277" s="13" t="s">
        <v>80</v>
      </c>
      <c r="AW277" s="13" t="s">
        <v>30</v>
      </c>
      <c r="AX277" s="13" t="s">
        <v>73</v>
      </c>
      <c r="AY277" s="243" t="s">
        <v>115</v>
      </c>
    </row>
    <row r="278" s="14" customFormat="1">
      <c r="A278" s="14"/>
      <c r="B278" s="244"/>
      <c r="C278" s="245"/>
      <c r="D278" s="229" t="s">
        <v>124</v>
      </c>
      <c r="E278" s="246" t="s">
        <v>1</v>
      </c>
      <c r="F278" s="247" t="s">
        <v>289</v>
      </c>
      <c r="G278" s="245"/>
      <c r="H278" s="248">
        <v>37.399999999999999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124</v>
      </c>
      <c r="AU278" s="254" t="s">
        <v>82</v>
      </c>
      <c r="AV278" s="14" t="s">
        <v>82</v>
      </c>
      <c r="AW278" s="14" t="s">
        <v>30</v>
      </c>
      <c r="AX278" s="14" t="s">
        <v>73</v>
      </c>
      <c r="AY278" s="254" t="s">
        <v>115</v>
      </c>
    </row>
    <row r="279" s="15" customFormat="1">
      <c r="A279" s="15"/>
      <c r="B279" s="255"/>
      <c r="C279" s="256"/>
      <c r="D279" s="229" t="s">
        <v>124</v>
      </c>
      <c r="E279" s="257" t="s">
        <v>1</v>
      </c>
      <c r="F279" s="258" t="s">
        <v>127</v>
      </c>
      <c r="G279" s="256"/>
      <c r="H279" s="259">
        <v>37.399999999999999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124</v>
      </c>
      <c r="AU279" s="265" t="s">
        <v>82</v>
      </c>
      <c r="AV279" s="15" t="s">
        <v>122</v>
      </c>
      <c r="AW279" s="15" t="s">
        <v>30</v>
      </c>
      <c r="AX279" s="15" t="s">
        <v>80</v>
      </c>
      <c r="AY279" s="265" t="s">
        <v>115</v>
      </c>
    </row>
    <row r="280" s="2" customFormat="1" ht="24.15" customHeight="1">
      <c r="A280" s="38"/>
      <c r="B280" s="39"/>
      <c r="C280" s="215" t="s">
        <v>211</v>
      </c>
      <c r="D280" s="215" t="s">
        <v>118</v>
      </c>
      <c r="E280" s="216" t="s">
        <v>290</v>
      </c>
      <c r="F280" s="217" t="s">
        <v>291</v>
      </c>
      <c r="G280" s="218" t="s">
        <v>121</v>
      </c>
      <c r="H280" s="219">
        <v>37.399999999999999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38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122</v>
      </c>
      <c r="AT280" s="227" t="s">
        <v>118</v>
      </c>
      <c r="AU280" s="227" t="s">
        <v>82</v>
      </c>
      <c r="AY280" s="17" t="s">
        <v>115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80</v>
      </c>
      <c r="BK280" s="228">
        <f>ROUND(I280*H280,2)</f>
        <v>0</v>
      </c>
      <c r="BL280" s="17" t="s">
        <v>122</v>
      </c>
      <c r="BM280" s="227" t="s">
        <v>292</v>
      </c>
    </row>
    <row r="281" s="2" customFormat="1">
      <c r="A281" s="38"/>
      <c r="B281" s="39"/>
      <c r="C281" s="40"/>
      <c r="D281" s="229" t="s">
        <v>123</v>
      </c>
      <c r="E281" s="40"/>
      <c r="F281" s="230" t="s">
        <v>291</v>
      </c>
      <c r="G281" s="40"/>
      <c r="H281" s="40"/>
      <c r="I281" s="231"/>
      <c r="J281" s="40"/>
      <c r="K281" s="40"/>
      <c r="L281" s="44"/>
      <c r="M281" s="232"/>
      <c r="N281" s="23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123</v>
      </c>
      <c r="AU281" s="17" t="s">
        <v>82</v>
      </c>
    </row>
    <row r="282" s="13" customFormat="1">
      <c r="A282" s="13"/>
      <c r="B282" s="234"/>
      <c r="C282" s="235"/>
      <c r="D282" s="229" t="s">
        <v>124</v>
      </c>
      <c r="E282" s="236" t="s">
        <v>1</v>
      </c>
      <c r="F282" s="237" t="s">
        <v>293</v>
      </c>
      <c r="G282" s="235"/>
      <c r="H282" s="236" t="s">
        <v>1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124</v>
      </c>
      <c r="AU282" s="243" t="s">
        <v>82</v>
      </c>
      <c r="AV282" s="13" t="s">
        <v>80</v>
      </c>
      <c r="AW282" s="13" t="s">
        <v>30</v>
      </c>
      <c r="AX282" s="13" t="s">
        <v>73</v>
      </c>
      <c r="AY282" s="243" t="s">
        <v>115</v>
      </c>
    </row>
    <row r="283" s="14" customFormat="1">
      <c r="A283" s="14"/>
      <c r="B283" s="244"/>
      <c r="C283" s="245"/>
      <c r="D283" s="229" t="s">
        <v>124</v>
      </c>
      <c r="E283" s="246" t="s">
        <v>1</v>
      </c>
      <c r="F283" s="247" t="s">
        <v>289</v>
      </c>
      <c r="G283" s="245"/>
      <c r="H283" s="248">
        <v>37.399999999999999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124</v>
      </c>
      <c r="AU283" s="254" t="s">
        <v>82</v>
      </c>
      <c r="AV283" s="14" t="s">
        <v>82</v>
      </c>
      <c r="AW283" s="14" t="s">
        <v>30</v>
      </c>
      <c r="AX283" s="14" t="s">
        <v>73</v>
      </c>
      <c r="AY283" s="254" t="s">
        <v>115</v>
      </c>
    </row>
    <row r="284" s="15" customFormat="1">
      <c r="A284" s="15"/>
      <c r="B284" s="255"/>
      <c r="C284" s="256"/>
      <c r="D284" s="229" t="s">
        <v>124</v>
      </c>
      <c r="E284" s="257" t="s">
        <v>1</v>
      </c>
      <c r="F284" s="258" t="s">
        <v>127</v>
      </c>
      <c r="G284" s="256"/>
      <c r="H284" s="259">
        <v>37.399999999999999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5" t="s">
        <v>124</v>
      </c>
      <c r="AU284" s="265" t="s">
        <v>82</v>
      </c>
      <c r="AV284" s="15" t="s">
        <v>122</v>
      </c>
      <c r="AW284" s="15" t="s">
        <v>30</v>
      </c>
      <c r="AX284" s="15" t="s">
        <v>80</v>
      </c>
      <c r="AY284" s="265" t="s">
        <v>115</v>
      </c>
    </row>
    <row r="285" s="2" customFormat="1" ht="14.4" customHeight="1">
      <c r="A285" s="38"/>
      <c r="B285" s="39"/>
      <c r="C285" s="215" t="s">
        <v>294</v>
      </c>
      <c r="D285" s="215" t="s">
        <v>118</v>
      </c>
      <c r="E285" s="216" t="s">
        <v>295</v>
      </c>
      <c r="F285" s="217" t="s">
        <v>296</v>
      </c>
      <c r="G285" s="218" t="s">
        <v>121</v>
      </c>
      <c r="H285" s="219">
        <v>74.799999999999997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38</v>
      </c>
      <c r="O285" s="91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122</v>
      </c>
      <c r="AT285" s="227" t="s">
        <v>118</v>
      </c>
      <c r="AU285" s="227" t="s">
        <v>82</v>
      </c>
      <c r="AY285" s="17" t="s">
        <v>115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80</v>
      </c>
      <c r="BK285" s="228">
        <f>ROUND(I285*H285,2)</f>
        <v>0</v>
      </c>
      <c r="BL285" s="17" t="s">
        <v>122</v>
      </c>
      <c r="BM285" s="227" t="s">
        <v>297</v>
      </c>
    </row>
    <row r="286" s="2" customFormat="1">
      <c r="A286" s="38"/>
      <c r="B286" s="39"/>
      <c r="C286" s="40"/>
      <c r="D286" s="229" t="s">
        <v>123</v>
      </c>
      <c r="E286" s="40"/>
      <c r="F286" s="230" t="s">
        <v>296</v>
      </c>
      <c r="G286" s="40"/>
      <c r="H286" s="40"/>
      <c r="I286" s="231"/>
      <c r="J286" s="40"/>
      <c r="K286" s="40"/>
      <c r="L286" s="44"/>
      <c r="M286" s="232"/>
      <c r="N286" s="23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123</v>
      </c>
      <c r="AU286" s="17" t="s">
        <v>82</v>
      </c>
    </row>
    <row r="287" s="13" customFormat="1">
      <c r="A287" s="13"/>
      <c r="B287" s="234"/>
      <c r="C287" s="235"/>
      <c r="D287" s="229" t="s">
        <v>124</v>
      </c>
      <c r="E287" s="236" t="s">
        <v>1</v>
      </c>
      <c r="F287" s="237" t="s">
        <v>298</v>
      </c>
      <c r="G287" s="235"/>
      <c r="H287" s="236" t="s">
        <v>1</v>
      </c>
      <c r="I287" s="238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124</v>
      </c>
      <c r="AU287" s="243" t="s">
        <v>82</v>
      </c>
      <c r="AV287" s="13" t="s">
        <v>80</v>
      </c>
      <c r="AW287" s="13" t="s">
        <v>30</v>
      </c>
      <c r="AX287" s="13" t="s">
        <v>73</v>
      </c>
      <c r="AY287" s="243" t="s">
        <v>115</v>
      </c>
    </row>
    <row r="288" s="14" customFormat="1">
      <c r="A288" s="14"/>
      <c r="B288" s="244"/>
      <c r="C288" s="245"/>
      <c r="D288" s="229" t="s">
        <v>124</v>
      </c>
      <c r="E288" s="246" t="s">
        <v>1</v>
      </c>
      <c r="F288" s="247" t="s">
        <v>299</v>
      </c>
      <c r="G288" s="245"/>
      <c r="H288" s="248">
        <v>74.799999999999997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124</v>
      </c>
      <c r="AU288" s="254" t="s">
        <v>82</v>
      </c>
      <c r="AV288" s="14" t="s">
        <v>82</v>
      </c>
      <c r="AW288" s="14" t="s">
        <v>30</v>
      </c>
      <c r="AX288" s="14" t="s">
        <v>73</v>
      </c>
      <c r="AY288" s="254" t="s">
        <v>115</v>
      </c>
    </row>
    <row r="289" s="15" customFormat="1">
      <c r="A289" s="15"/>
      <c r="B289" s="255"/>
      <c r="C289" s="256"/>
      <c r="D289" s="229" t="s">
        <v>124</v>
      </c>
      <c r="E289" s="257" t="s">
        <v>1</v>
      </c>
      <c r="F289" s="258" t="s">
        <v>127</v>
      </c>
      <c r="G289" s="256"/>
      <c r="H289" s="259">
        <v>74.799999999999997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5" t="s">
        <v>124</v>
      </c>
      <c r="AU289" s="265" t="s">
        <v>82</v>
      </c>
      <c r="AV289" s="15" t="s">
        <v>122</v>
      </c>
      <c r="AW289" s="15" t="s">
        <v>30</v>
      </c>
      <c r="AX289" s="15" t="s">
        <v>80</v>
      </c>
      <c r="AY289" s="265" t="s">
        <v>115</v>
      </c>
    </row>
    <row r="290" s="2" customFormat="1" ht="14.4" customHeight="1">
      <c r="A290" s="38"/>
      <c r="B290" s="39"/>
      <c r="C290" s="215" t="s">
        <v>217</v>
      </c>
      <c r="D290" s="215" t="s">
        <v>118</v>
      </c>
      <c r="E290" s="216" t="s">
        <v>300</v>
      </c>
      <c r="F290" s="217" t="s">
        <v>301</v>
      </c>
      <c r="G290" s="218" t="s">
        <v>216</v>
      </c>
      <c r="H290" s="219">
        <v>24</v>
      </c>
      <c r="I290" s="220"/>
      <c r="J290" s="221">
        <f>ROUND(I290*H290,2)</f>
        <v>0</v>
      </c>
      <c r="K290" s="222"/>
      <c r="L290" s="44"/>
      <c r="M290" s="223" t="s">
        <v>1</v>
      </c>
      <c r="N290" s="224" t="s">
        <v>38</v>
      </c>
      <c r="O290" s="91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122</v>
      </c>
      <c r="AT290" s="227" t="s">
        <v>118</v>
      </c>
      <c r="AU290" s="227" t="s">
        <v>82</v>
      </c>
      <c r="AY290" s="17" t="s">
        <v>115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80</v>
      </c>
      <c r="BK290" s="228">
        <f>ROUND(I290*H290,2)</f>
        <v>0</v>
      </c>
      <c r="BL290" s="17" t="s">
        <v>122</v>
      </c>
      <c r="BM290" s="227" t="s">
        <v>302</v>
      </c>
    </row>
    <row r="291" s="2" customFormat="1">
      <c r="A291" s="38"/>
      <c r="B291" s="39"/>
      <c r="C291" s="40"/>
      <c r="D291" s="229" t="s">
        <v>123</v>
      </c>
      <c r="E291" s="40"/>
      <c r="F291" s="230" t="s">
        <v>301</v>
      </c>
      <c r="G291" s="40"/>
      <c r="H291" s="40"/>
      <c r="I291" s="231"/>
      <c r="J291" s="40"/>
      <c r="K291" s="40"/>
      <c r="L291" s="44"/>
      <c r="M291" s="232"/>
      <c r="N291" s="23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123</v>
      </c>
      <c r="AU291" s="17" t="s">
        <v>82</v>
      </c>
    </row>
    <row r="292" s="13" customFormat="1">
      <c r="A292" s="13"/>
      <c r="B292" s="234"/>
      <c r="C292" s="235"/>
      <c r="D292" s="229" t="s">
        <v>124</v>
      </c>
      <c r="E292" s="236" t="s">
        <v>1</v>
      </c>
      <c r="F292" s="237" t="s">
        <v>303</v>
      </c>
      <c r="G292" s="235"/>
      <c r="H292" s="236" t="s">
        <v>1</v>
      </c>
      <c r="I292" s="238"/>
      <c r="J292" s="235"/>
      <c r="K292" s="235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124</v>
      </c>
      <c r="AU292" s="243" t="s">
        <v>82</v>
      </c>
      <c r="AV292" s="13" t="s">
        <v>80</v>
      </c>
      <c r="AW292" s="13" t="s">
        <v>30</v>
      </c>
      <c r="AX292" s="13" t="s">
        <v>73</v>
      </c>
      <c r="AY292" s="243" t="s">
        <v>115</v>
      </c>
    </row>
    <row r="293" s="14" customFormat="1">
      <c r="A293" s="14"/>
      <c r="B293" s="244"/>
      <c r="C293" s="245"/>
      <c r="D293" s="229" t="s">
        <v>124</v>
      </c>
      <c r="E293" s="246" t="s">
        <v>1</v>
      </c>
      <c r="F293" s="247" t="s">
        <v>304</v>
      </c>
      <c r="G293" s="245"/>
      <c r="H293" s="248">
        <v>24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124</v>
      </c>
      <c r="AU293" s="254" t="s">
        <v>82</v>
      </c>
      <c r="AV293" s="14" t="s">
        <v>82</v>
      </c>
      <c r="AW293" s="14" t="s">
        <v>30</v>
      </c>
      <c r="AX293" s="14" t="s">
        <v>73</v>
      </c>
      <c r="AY293" s="254" t="s">
        <v>115</v>
      </c>
    </row>
    <row r="294" s="15" customFormat="1">
      <c r="A294" s="15"/>
      <c r="B294" s="255"/>
      <c r="C294" s="256"/>
      <c r="D294" s="229" t="s">
        <v>124</v>
      </c>
      <c r="E294" s="257" t="s">
        <v>1</v>
      </c>
      <c r="F294" s="258" t="s">
        <v>127</v>
      </c>
      <c r="G294" s="256"/>
      <c r="H294" s="259">
        <v>24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5" t="s">
        <v>124</v>
      </c>
      <c r="AU294" s="265" t="s">
        <v>82</v>
      </c>
      <c r="AV294" s="15" t="s">
        <v>122</v>
      </c>
      <c r="AW294" s="15" t="s">
        <v>30</v>
      </c>
      <c r="AX294" s="15" t="s">
        <v>80</v>
      </c>
      <c r="AY294" s="265" t="s">
        <v>115</v>
      </c>
    </row>
    <row r="295" s="2" customFormat="1" ht="24.15" customHeight="1">
      <c r="A295" s="38"/>
      <c r="B295" s="39"/>
      <c r="C295" s="215" t="s">
        <v>305</v>
      </c>
      <c r="D295" s="215" t="s">
        <v>118</v>
      </c>
      <c r="E295" s="216" t="s">
        <v>306</v>
      </c>
      <c r="F295" s="217" t="s">
        <v>307</v>
      </c>
      <c r="G295" s="218" t="s">
        <v>121</v>
      </c>
      <c r="H295" s="219">
        <v>86.299999999999997</v>
      </c>
      <c r="I295" s="220"/>
      <c r="J295" s="221">
        <f>ROUND(I295*H295,2)</f>
        <v>0</v>
      </c>
      <c r="K295" s="222"/>
      <c r="L295" s="44"/>
      <c r="M295" s="223" t="s">
        <v>1</v>
      </c>
      <c r="N295" s="224" t="s">
        <v>38</v>
      </c>
      <c r="O295" s="91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122</v>
      </c>
      <c r="AT295" s="227" t="s">
        <v>118</v>
      </c>
      <c r="AU295" s="227" t="s">
        <v>82</v>
      </c>
      <c r="AY295" s="17" t="s">
        <v>115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80</v>
      </c>
      <c r="BK295" s="228">
        <f>ROUND(I295*H295,2)</f>
        <v>0</v>
      </c>
      <c r="BL295" s="17" t="s">
        <v>122</v>
      </c>
      <c r="BM295" s="227" t="s">
        <v>308</v>
      </c>
    </row>
    <row r="296" s="2" customFormat="1">
      <c r="A296" s="38"/>
      <c r="B296" s="39"/>
      <c r="C296" s="40"/>
      <c r="D296" s="229" t="s">
        <v>123</v>
      </c>
      <c r="E296" s="40"/>
      <c r="F296" s="230" t="s">
        <v>307</v>
      </c>
      <c r="G296" s="40"/>
      <c r="H296" s="40"/>
      <c r="I296" s="231"/>
      <c r="J296" s="40"/>
      <c r="K296" s="40"/>
      <c r="L296" s="44"/>
      <c r="M296" s="232"/>
      <c r="N296" s="23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123</v>
      </c>
      <c r="AU296" s="17" t="s">
        <v>82</v>
      </c>
    </row>
    <row r="297" s="13" customFormat="1">
      <c r="A297" s="13"/>
      <c r="B297" s="234"/>
      <c r="C297" s="235"/>
      <c r="D297" s="229" t="s">
        <v>124</v>
      </c>
      <c r="E297" s="236" t="s">
        <v>1</v>
      </c>
      <c r="F297" s="237" t="s">
        <v>309</v>
      </c>
      <c r="G297" s="235"/>
      <c r="H297" s="236" t="s">
        <v>1</v>
      </c>
      <c r="I297" s="238"/>
      <c r="J297" s="235"/>
      <c r="K297" s="235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124</v>
      </c>
      <c r="AU297" s="243" t="s">
        <v>82</v>
      </c>
      <c r="AV297" s="13" t="s">
        <v>80</v>
      </c>
      <c r="AW297" s="13" t="s">
        <v>30</v>
      </c>
      <c r="AX297" s="13" t="s">
        <v>73</v>
      </c>
      <c r="AY297" s="243" t="s">
        <v>115</v>
      </c>
    </row>
    <row r="298" s="14" customFormat="1">
      <c r="A298" s="14"/>
      <c r="B298" s="244"/>
      <c r="C298" s="245"/>
      <c r="D298" s="229" t="s">
        <v>124</v>
      </c>
      <c r="E298" s="246" t="s">
        <v>1</v>
      </c>
      <c r="F298" s="247" t="s">
        <v>310</v>
      </c>
      <c r="G298" s="245"/>
      <c r="H298" s="248">
        <v>86.299999999999997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124</v>
      </c>
      <c r="AU298" s="254" t="s">
        <v>82</v>
      </c>
      <c r="AV298" s="14" t="s">
        <v>82</v>
      </c>
      <c r="AW298" s="14" t="s">
        <v>30</v>
      </c>
      <c r="AX298" s="14" t="s">
        <v>73</v>
      </c>
      <c r="AY298" s="254" t="s">
        <v>115</v>
      </c>
    </row>
    <row r="299" s="15" customFormat="1">
      <c r="A299" s="15"/>
      <c r="B299" s="255"/>
      <c r="C299" s="256"/>
      <c r="D299" s="229" t="s">
        <v>124</v>
      </c>
      <c r="E299" s="257" t="s">
        <v>1</v>
      </c>
      <c r="F299" s="258" t="s">
        <v>127</v>
      </c>
      <c r="G299" s="256"/>
      <c r="H299" s="259">
        <v>86.299999999999997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124</v>
      </c>
      <c r="AU299" s="265" t="s">
        <v>82</v>
      </c>
      <c r="AV299" s="15" t="s">
        <v>122</v>
      </c>
      <c r="AW299" s="15" t="s">
        <v>30</v>
      </c>
      <c r="AX299" s="15" t="s">
        <v>80</v>
      </c>
      <c r="AY299" s="265" t="s">
        <v>115</v>
      </c>
    </row>
    <row r="300" s="2" customFormat="1" ht="24.15" customHeight="1">
      <c r="A300" s="38"/>
      <c r="B300" s="39"/>
      <c r="C300" s="215" t="s">
        <v>222</v>
      </c>
      <c r="D300" s="215" t="s">
        <v>118</v>
      </c>
      <c r="E300" s="216" t="s">
        <v>311</v>
      </c>
      <c r="F300" s="217" t="s">
        <v>312</v>
      </c>
      <c r="G300" s="218" t="s">
        <v>121</v>
      </c>
      <c r="H300" s="219">
        <v>96.5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38</v>
      </c>
      <c r="O300" s="91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122</v>
      </c>
      <c r="AT300" s="227" t="s">
        <v>118</v>
      </c>
      <c r="AU300" s="227" t="s">
        <v>82</v>
      </c>
      <c r="AY300" s="17" t="s">
        <v>115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80</v>
      </c>
      <c r="BK300" s="228">
        <f>ROUND(I300*H300,2)</f>
        <v>0</v>
      </c>
      <c r="BL300" s="17" t="s">
        <v>122</v>
      </c>
      <c r="BM300" s="227" t="s">
        <v>313</v>
      </c>
    </row>
    <row r="301" s="2" customFormat="1">
      <c r="A301" s="38"/>
      <c r="B301" s="39"/>
      <c r="C301" s="40"/>
      <c r="D301" s="229" t="s">
        <v>123</v>
      </c>
      <c r="E301" s="40"/>
      <c r="F301" s="230" t="s">
        <v>312</v>
      </c>
      <c r="G301" s="40"/>
      <c r="H301" s="40"/>
      <c r="I301" s="231"/>
      <c r="J301" s="40"/>
      <c r="K301" s="40"/>
      <c r="L301" s="44"/>
      <c r="M301" s="232"/>
      <c r="N301" s="23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123</v>
      </c>
      <c r="AU301" s="17" t="s">
        <v>82</v>
      </c>
    </row>
    <row r="302" s="13" customFormat="1">
      <c r="A302" s="13"/>
      <c r="B302" s="234"/>
      <c r="C302" s="235"/>
      <c r="D302" s="229" t="s">
        <v>124</v>
      </c>
      <c r="E302" s="236" t="s">
        <v>1</v>
      </c>
      <c r="F302" s="237" t="s">
        <v>309</v>
      </c>
      <c r="G302" s="235"/>
      <c r="H302" s="236" t="s">
        <v>1</v>
      </c>
      <c r="I302" s="238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124</v>
      </c>
      <c r="AU302" s="243" t="s">
        <v>82</v>
      </c>
      <c r="AV302" s="13" t="s">
        <v>80</v>
      </c>
      <c r="AW302" s="13" t="s">
        <v>30</v>
      </c>
      <c r="AX302" s="13" t="s">
        <v>73</v>
      </c>
      <c r="AY302" s="243" t="s">
        <v>115</v>
      </c>
    </row>
    <row r="303" s="14" customFormat="1">
      <c r="A303" s="14"/>
      <c r="B303" s="244"/>
      <c r="C303" s="245"/>
      <c r="D303" s="229" t="s">
        <v>124</v>
      </c>
      <c r="E303" s="246" t="s">
        <v>1</v>
      </c>
      <c r="F303" s="247" t="s">
        <v>314</v>
      </c>
      <c r="G303" s="245"/>
      <c r="H303" s="248">
        <v>96.5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124</v>
      </c>
      <c r="AU303" s="254" t="s">
        <v>82</v>
      </c>
      <c r="AV303" s="14" t="s">
        <v>82</v>
      </c>
      <c r="AW303" s="14" t="s">
        <v>30</v>
      </c>
      <c r="AX303" s="14" t="s">
        <v>73</v>
      </c>
      <c r="AY303" s="254" t="s">
        <v>115</v>
      </c>
    </row>
    <row r="304" s="15" customFormat="1">
      <c r="A304" s="15"/>
      <c r="B304" s="255"/>
      <c r="C304" s="256"/>
      <c r="D304" s="229" t="s">
        <v>124</v>
      </c>
      <c r="E304" s="257" t="s">
        <v>1</v>
      </c>
      <c r="F304" s="258" t="s">
        <v>127</v>
      </c>
      <c r="G304" s="256"/>
      <c r="H304" s="259">
        <v>96.5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124</v>
      </c>
      <c r="AU304" s="265" t="s">
        <v>82</v>
      </c>
      <c r="AV304" s="15" t="s">
        <v>122</v>
      </c>
      <c r="AW304" s="15" t="s">
        <v>30</v>
      </c>
      <c r="AX304" s="15" t="s">
        <v>80</v>
      </c>
      <c r="AY304" s="265" t="s">
        <v>115</v>
      </c>
    </row>
    <row r="305" s="2" customFormat="1" ht="24.15" customHeight="1">
      <c r="A305" s="38"/>
      <c r="B305" s="39"/>
      <c r="C305" s="215" t="s">
        <v>315</v>
      </c>
      <c r="D305" s="215" t="s">
        <v>118</v>
      </c>
      <c r="E305" s="216" t="s">
        <v>316</v>
      </c>
      <c r="F305" s="217" t="s">
        <v>317</v>
      </c>
      <c r="G305" s="218" t="s">
        <v>216</v>
      </c>
      <c r="H305" s="219">
        <v>50</v>
      </c>
      <c r="I305" s="220"/>
      <c r="J305" s="221">
        <f>ROUND(I305*H305,2)</f>
        <v>0</v>
      </c>
      <c r="K305" s="222"/>
      <c r="L305" s="44"/>
      <c r="M305" s="223" t="s">
        <v>1</v>
      </c>
      <c r="N305" s="224" t="s">
        <v>38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122</v>
      </c>
      <c r="AT305" s="227" t="s">
        <v>118</v>
      </c>
      <c r="AU305" s="227" t="s">
        <v>82</v>
      </c>
      <c r="AY305" s="17" t="s">
        <v>115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80</v>
      </c>
      <c r="BK305" s="228">
        <f>ROUND(I305*H305,2)</f>
        <v>0</v>
      </c>
      <c r="BL305" s="17" t="s">
        <v>122</v>
      </c>
      <c r="BM305" s="227" t="s">
        <v>318</v>
      </c>
    </row>
    <row r="306" s="2" customFormat="1">
      <c r="A306" s="38"/>
      <c r="B306" s="39"/>
      <c r="C306" s="40"/>
      <c r="D306" s="229" t="s">
        <v>123</v>
      </c>
      <c r="E306" s="40"/>
      <c r="F306" s="230" t="s">
        <v>317</v>
      </c>
      <c r="G306" s="40"/>
      <c r="H306" s="40"/>
      <c r="I306" s="231"/>
      <c r="J306" s="40"/>
      <c r="K306" s="40"/>
      <c r="L306" s="44"/>
      <c r="M306" s="232"/>
      <c r="N306" s="23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123</v>
      </c>
      <c r="AU306" s="17" t="s">
        <v>82</v>
      </c>
    </row>
    <row r="307" s="13" customFormat="1">
      <c r="A307" s="13"/>
      <c r="B307" s="234"/>
      <c r="C307" s="235"/>
      <c r="D307" s="229" t="s">
        <v>124</v>
      </c>
      <c r="E307" s="236" t="s">
        <v>1</v>
      </c>
      <c r="F307" s="237" t="s">
        <v>319</v>
      </c>
      <c r="G307" s="235"/>
      <c r="H307" s="236" t="s">
        <v>1</v>
      </c>
      <c r="I307" s="238"/>
      <c r="J307" s="235"/>
      <c r="K307" s="235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124</v>
      </c>
      <c r="AU307" s="243" t="s">
        <v>82</v>
      </c>
      <c r="AV307" s="13" t="s">
        <v>80</v>
      </c>
      <c r="AW307" s="13" t="s">
        <v>30</v>
      </c>
      <c r="AX307" s="13" t="s">
        <v>73</v>
      </c>
      <c r="AY307" s="243" t="s">
        <v>115</v>
      </c>
    </row>
    <row r="308" s="14" customFormat="1">
      <c r="A308" s="14"/>
      <c r="B308" s="244"/>
      <c r="C308" s="245"/>
      <c r="D308" s="229" t="s">
        <v>124</v>
      </c>
      <c r="E308" s="246" t="s">
        <v>1</v>
      </c>
      <c r="F308" s="247" t="s">
        <v>320</v>
      </c>
      <c r="G308" s="245"/>
      <c r="H308" s="248">
        <v>50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124</v>
      </c>
      <c r="AU308" s="254" t="s">
        <v>82</v>
      </c>
      <c r="AV308" s="14" t="s">
        <v>82</v>
      </c>
      <c r="AW308" s="14" t="s">
        <v>30</v>
      </c>
      <c r="AX308" s="14" t="s">
        <v>73</v>
      </c>
      <c r="AY308" s="254" t="s">
        <v>115</v>
      </c>
    </row>
    <row r="309" s="15" customFormat="1">
      <c r="A309" s="15"/>
      <c r="B309" s="255"/>
      <c r="C309" s="256"/>
      <c r="D309" s="229" t="s">
        <v>124</v>
      </c>
      <c r="E309" s="257" t="s">
        <v>1</v>
      </c>
      <c r="F309" s="258" t="s">
        <v>127</v>
      </c>
      <c r="G309" s="256"/>
      <c r="H309" s="259">
        <v>50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124</v>
      </c>
      <c r="AU309" s="265" t="s">
        <v>82</v>
      </c>
      <c r="AV309" s="15" t="s">
        <v>122</v>
      </c>
      <c r="AW309" s="15" t="s">
        <v>30</v>
      </c>
      <c r="AX309" s="15" t="s">
        <v>80</v>
      </c>
      <c r="AY309" s="265" t="s">
        <v>115</v>
      </c>
    </row>
    <row r="310" s="2" customFormat="1" ht="14.4" customHeight="1">
      <c r="A310" s="38"/>
      <c r="B310" s="39"/>
      <c r="C310" s="266" t="s">
        <v>229</v>
      </c>
      <c r="D310" s="266" t="s">
        <v>128</v>
      </c>
      <c r="E310" s="267" t="s">
        <v>321</v>
      </c>
      <c r="F310" s="268" t="s">
        <v>322</v>
      </c>
      <c r="G310" s="269" t="s">
        <v>323</v>
      </c>
      <c r="H310" s="270">
        <v>5</v>
      </c>
      <c r="I310" s="271"/>
      <c r="J310" s="272">
        <f>ROUND(I310*H310,2)</f>
        <v>0</v>
      </c>
      <c r="K310" s="273"/>
      <c r="L310" s="274"/>
      <c r="M310" s="275" t="s">
        <v>1</v>
      </c>
      <c r="N310" s="276" t="s">
        <v>38</v>
      </c>
      <c r="O310" s="91"/>
      <c r="P310" s="225">
        <f>O310*H310</f>
        <v>0</v>
      </c>
      <c r="Q310" s="225">
        <v>0</v>
      </c>
      <c r="R310" s="225">
        <f>Q310*H310</f>
        <v>0</v>
      </c>
      <c r="S310" s="225">
        <v>0</v>
      </c>
      <c r="T310" s="22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7" t="s">
        <v>132</v>
      </c>
      <c r="AT310" s="227" t="s">
        <v>128</v>
      </c>
      <c r="AU310" s="227" t="s">
        <v>82</v>
      </c>
      <c r="AY310" s="17" t="s">
        <v>115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80</v>
      </c>
      <c r="BK310" s="228">
        <f>ROUND(I310*H310,2)</f>
        <v>0</v>
      </c>
      <c r="BL310" s="17" t="s">
        <v>122</v>
      </c>
      <c r="BM310" s="227" t="s">
        <v>324</v>
      </c>
    </row>
    <row r="311" s="2" customFormat="1">
      <c r="A311" s="38"/>
      <c r="B311" s="39"/>
      <c r="C311" s="40"/>
      <c r="D311" s="229" t="s">
        <v>123</v>
      </c>
      <c r="E311" s="40"/>
      <c r="F311" s="230" t="s">
        <v>322</v>
      </c>
      <c r="G311" s="40"/>
      <c r="H311" s="40"/>
      <c r="I311" s="231"/>
      <c r="J311" s="40"/>
      <c r="K311" s="40"/>
      <c r="L311" s="44"/>
      <c r="M311" s="232"/>
      <c r="N311" s="23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123</v>
      </c>
      <c r="AU311" s="17" t="s">
        <v>82</v>
      </c>
    </row>
    <row r="312" s="13" customFormat="1">
      <c r="A312" s="13"/>
      <c r="B312" s="234"/>
      <c r="C312" s="235"/>
      <c r="D312" s="229" t="s">
        <v>124</v>
      </c>
      <c r="E312" s="236" t="s">
        <v>1</v>
      </c>
      <c r="F312" s="237" t="s">
        <v>319</v>
      </c>
      <c r="G312" s="235"/>
      <c r="H312" s="236" t="s">
        <v>1</v>
      </c>
      <c r="I312" s="238"/>
      <c r="J312" s="235"/>
      <c r="K312" s="235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124</v>
      </c>
      <c r="AU312" s="243" t="s">
        <v>82</v>
      </c>
      <c r="AV312" s="13" t="s">
        <v>80</v>
      </c>
      <c r="AW312" s="13" t="s">
        <v>30</v>
      </c>
      <c r="AX312" s="13" t="s">
        <v>73</v>
      </c>
      <c r="AY312" s="243" t="s">
        <v>115</v>
      </c>
    </row>
    <row r="313" s="14" customFormat="1">
      <c r="A313" s="14"/>
      <c r="B313" s="244"/>
      <c r="C313" s="245"/>
      <c r="D313" s="229" t="s">
        <v>124</v>
      </c>
      <c r="E313" s="246" t="s">
        <v>1</v>
      </c>
      <c r="F313" s="247" t="s">
        <v>325</v>
      </c>
      <c r="G313" s="245"/>
      <c r="H313" s="248">
        <v>5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124</v>
      </c>
      <c r="AU313" s="254" t="s">
        <v>82</v>
      </c>
      <c r="AV313" s="14" t="s">
        <v>82</v>
      </c>
      <c r="AW313" s="14" t="s">
        <v>30</v>
      </c>
      <c r="AX313" s="14" t="s">
        <v>73</v>
      </c>
      <c r="AY313" s="254" t="s">
        <v>115</v>
      </c>
    </row>
    <row r="314" s="15" customFormat="1">
      <c r="A314" s="15"/>
      <c r="B314" s="255"/>
      <c r="C314" s="256"/>
      <c r="D314" s="229" t="s">
        <v>124</v>
      </c>
      <c r="E314" s="257" t="s">
        <v>1</v>
      </c>
      <c r="F314" s="258" t="s">
        <v>127</v>
      </c>
      <c r="G314" s="256"/>
      <c r="H314" s="259">
        <v>5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124</v>
      </c>
      <c r="AU314" s="265" t="s">
        <v>82</v>
      </c>
      <c r="AV314" s="15" t="s">
        <v>122</v>
      </c>
      <c r="AW314" s="15" t="s">
        <v>30</v>
      </c>
      <c r="AX314" s="15" t="s">
        <v>80</v>
      </c>
      <c r="AY314" s="265" t="s">
        <v>115</v>
      </c>
    </row>
    <row r="315" s="2" customFormat="1" ht="24.15" customHeight="1">
      <c r="A315" s="38"/>
      <c r="B315" s="39"/>
      <c r="C315" s="215" t="s">
        <v>326</v>
      </c>
      <c r="D315" s="215" t="s">
        <v>118</v>
      </c>
      <c r="E315" s="216" t="s">
        <v>327</v>
      </c>
      <c r="F315" s="217" t="s">
        <v>328</v>
      </c>
      <c r="G315" s="218" t="s">
        <v>121</v>
      </c>
      <c r="H315" s="219">
        <v>86.299999999999997</v>
      </c>
      <c r="I315" s="220"/>
      <c r="J315" s="221">
        <f>ROUND(I315*H315,2)</f>
        <v>0</v>
      </c>
      <c r="K315" s="222"/>
      <c r="L315" s="44"/>
      <c r="M315" s="223" t="s">
        <v>1</v>
      </c>
      <c r="N315" s="224" t="s">
        <v>38</v>
      </c>
      <c r="O315" s="91"/>
      <c r="P315" s="225">
        <f>O315*H315</f>
        <v>0</v>
      </c>
      <c r="Q315" s="225">
        <v>0</v>
      </c>
      <c r="R315" s="225">
        <f>Q315*H315</f>
        <v>0</v>
      </c>
      <c r="S315" s="225">
        <v>0</v>
      </c>
      <c r="T315" s="22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7" t="s">
        <v>122</v>
      </c>
      <c r="AT315" s="227" t="s">
        <v>118</v>
      </c>
      <c r="AU315" s="227" t="s">
        <v>82</v>
      </c>
      <c r="AY315" s="17" t="s">
        <v>115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80</v>
      </c>
      <c r="BK315" s="228">
        <f>ROUND(I315*H315,2)</f>
        <v>0</v>
      </c>
      <c r="BL315" s="17" t="s">
        <v>122</v>
      </c>
      <c r="BM315" s="227" t="s">
        <v>329</v>
      </c>
    </row>
    <row r="316" s="2" customFormat="1">
      <c r="A316" s="38"/>
      <c r="B316" s="39"/>
      <c r="C316" s="40"/>
      <c r="D316" s="229" t="s">
        <v>123</v>
      </c>
      <c r="E316" s="40"/>
      <c r="F316" s="230" t="s">
        <v>328</v>
      </c>
      <c r="G316" s="40"/>
      <c r="H316" s="40"/>
      <c r="I316" s="231"/>
      <c r="J316" s="40"/>
      <c r="K316" s="40"/>
      <c r="L316" s="44"/>
      <c r="M316" s="232"/>
      <c r="N316" s="23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123</v>
      </c>
      <c r="AU316" s="17" t="s">
        <v>82</v>
      </c>
    </row>
    <row r="317" s="13" customFormat="1">
      <c r="A317" s="13"/>
      <c r="B317" s="234"/>
      <c r="C317" s="235"/>
      <c r="D317" s="229" t="s">
        <v>124</v>
      </c>
      <c r="E317" s="236" t="s">
        <v>1</v>
      </c>
      <c r="F317" s="237" t="s">
        <v>330</v>
      </c>
      <c r="G317" s="235"/>
      <c r="H317" s="236" t="s">
        <v>1</v>
      </c>
      <c r="I317" s="238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124</v>
      </c>
      <c r="AU317" s="243" t="s">
        <v>82</v>
      </c>
      <c r="AV317" s="13" t="s">
        <v>80</v>
      </c>
      <c r="AW317" s="13" t="s">
        <v>30</v>
      </c>
      <c r="AX317" s="13" t="s">
        <v>73</v>
      </c>
      <c r="AY317" s="243" t="s">
        <v>115</v>
      </c>
    </row>
    <row r="318" s="14" customFormat="1">
      <c r="A318" s="14"/>
      <c r="B318" s="244"/>
      <c r="C318" s="245"/>
      <c r="D318" s="229" t="s">
        <v>124</v>
      </c>
      <c r="E318" s="246" t="s">
        <v>1</v>
      </c>
      <c r="F318" s="247" t="s">
        <v>310</v>
      </c>
      <c r="G318" s="245"/>
      <c r="H318" s="248">
        <v>86.299999999999997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124</v>
      </c>
      <c r="AU318" s="254" t="s">
        <v>82</v>
      </c>
      <c r="AV318" s="14" t="s">
        <v>82</v>
      </c>
      <c r="AW318" s="14" t="s">
        <v>30</v>
      </c>
      <c r="AX318" s="14" t="s">
        <v>73</v>
      </c>
      <c r="AY318" s="254" t="s">
        <v>115</v>
      </c>
    </row>
    <row r="319" s="15" customFormat="1">
      <c r="A319" s="15"/>
      <c r="B319" s="255"/>
      <c r="C319" s="256"/>
      <c r="D319" s="229" t="s">
        <v>124</v>
      </c>
      <c r="E319" s="257" t="s">
        <v>1</v>
      </c>
      <c r="F319" s="258" t="s">
        <v>127</v>
      </c>
      <c r="G319" s="256"/>
      <c r="H319" s="259">
        <v>86.299999999999997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5" t="s">
        <v>124</v>
      </c>
      <c r="AU319" s="265" t="s">
        <v>82</v>
      </c>
      <c r="AV319" s="15" t="s">
        <v>122</v>
      </c>
      <c r="AW319" s="15" t="s">
        <v>30</v>
      </c>
      <c r="AX319" s="15" t="s">
        <v>80</v>
      </c>
      <c r="AY319" s="265" t="s">
        <v>115</v>
      </c>
    </row>
    <row r="320" s="2" customFormat="1" ht="24.15" customHeight="1">
      <c r="A320" s="38"/>
      <c r="B320" s="39"/>
      <c r="C320" s="215" t="s">
        <v>331</v>
      </c>
      <c r="D320" s="215" t="s">
        <v>118</v>
      </c>
      <c r="E320" s="216" t="s">
        <v>332</v>
      </c>
      <c r="F320" s="217" t="s">
        <v>333</v>
      </c>
      <c r="G320" s="218" t="s">
        <v>121</v>
      </c>
      <c r="H320" s="219">
        <v>37.700000000000003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38</v>
      </c>
      <c r="O320" s="91"/>
      <c r="P320" s="225">
        <f>O320*H320</f>
        <v>0</v>
      </c>
      <c r="Q320" s="225">
        <v>0</v>
      </c>
      <c r="R320" s="225">
        <f>Q320*H320</f>
        <v>0</v>
      </c>
      <c r="S320" s="225">
        <v>0</v>
      </c>
      <c r="T320" s="22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122</v>
      </c>
      <c r="AT320" s="227" t="s">
        <v>118</v>
      </c>
      <c r="AU320" s="227" t="s">
        <v>82</v>
      </c>
      <c r="AY320" s="17" t="s">
        <v>115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80</v>
      </c>
      <c r="BK320" s="228">
        <f>ROUND(I320*H320,2)</f>
        <v>0</v>
      </c>
      <c r="BL320" s="17" t="s">
        <v>122</v>
      </c>
      <c r="BM320" s="227" t="s">
        <v>334</v>
      </c>
    </row>
    <row r="321" s="2" customFormat="1">
      <c r="A321" s="38"/>
      <c r="B321" s="39"/>
      <c r="C321" s="40"/>
      <c r="D321" s="229" t="s">
        <v>123</v>
      </c>
      <c r="E321" s="40"/>
      <c r="F321" s="230" t="s">
        <v>333</v>
      </c>
      <c r="G321" s="40"/>
      <c r="H321" s="40"/>
      <c r="I321" s="231"/>
      <c r="J321" s="40"/>
      <c r="K321" s="40"/>
      <c r="L321" s="44"/>
      <c r="M321" s="232"/>
      <c r="N321" s="23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123</v>
      </c>
      <c r="AU321" s="17" t="s">
        <v>82</v>
      </c>
    </row>
    <row r="322" s="13" customFormat="1">
      <c r="A322" s="13"/>
      <c r="B322" s="234"/>
      <c r="C322" s="235"/>
      <c r="D322" s="229" t="s">
        <v>124</v>
      </c>
      <c r="E322" s="236" t="s">
        <v>1</v>
      </c>
      <c r="F322" s="237" t="s">
        <v>330</v>
      </c>
      <c r="G322" s="235"/>
      <c r="H322" s="236" t="s">
        <v>1</v>
      </c>
      <c r="I322" s="238"/>
      <c r="J322" s="235"/>
      <c r="K322" s="235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124</v>
      </c>
      <c r="AU322" s="243" t="s">
        <v>82</v>
      </c>
      <c r="AV322" s="13" t="s">
        <v>80</v>
      </c>
      <c r="AW322" s="13" t="s">
        <v>30</v>
      </c>
      <c r="AX322" s="13" t="s">
        <v>73</v>
      </c>
      <c r="AY322" s="243" t="s">
        <v>115</v>
      </c>
    </row>
    <row r="323" s="14" customFormat="1">
      <c r="A323" s="14"/>
      <c r="B323" s="244"/>
      <c r="C323" s="245"/>
      <c r="D323" s="229" t="s">
        <v>124</v>
      </c>
      <c r="E323" s="246" t="s">
        <v>1</v>
      </c>
      <c r="F323" s="247" t="s">
        <v>335</v>
      </c>
      <c r="G323" s="245"/>
      <c r="H323" s="248">
        <v>37.700000000000003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124</v>
      </c>
      <c r="AU323" s="254" t="s">
        <v>82</v>
      </c>
      <c r="AV323" s="14" t="s">
        <v>82</v>
      </c>
      <c r="AW323" s="14" t="s">
        <v>30</v>
      </c>
      <c r="AX323" s="14" t="s">
        <v>73</v>
      </c>
      <c r="AY323" s="254" t="s">
        <v>115</v>
      </c>
    </row>
    <row r="324" s="15" customFormat="1">
      <c r="A324" s="15"/>
      <c r="B324" s="255"/>
      <c r="C324" s="256"/>
      <c r="D324" s="229" t="s">
        <v>124</v>
      </c>
      <c r="E324" s="257" t="s">
        <v>1</v>
      </c>
      <c r="F324" s="258" t="s">
        <v>127</v>
      </c>
      <c r="G324" s="256"/>
      <c r="H324" s="259">
        <v>37.700000000000003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5" t="s">
        <v>124</v>
      </c>
      <c r="AU324" s="265" t="s">
        <v>82</v>
      </c>
      <c r="AV324" s="15" t="s">
        <v>122</v>
      </c>
      <c r="AW324" s="15" t="s">
        <v>30</v>
      </c>
      <c r="AX324" s="15" t="s">
        <v>80</v>
      </c>
      <c r="AY324" s="265" t="s">
        <v>115</v>
      </c>
    </row>
    <row r="325" s="2" customFormat="1" ht="24.15" customHeight="1">
      <c r="A325" s="38"/>
      <c r="B325" s="39"/>
      <c r="C325" s="266" t="s">
        <v>336</v>
      </c>
      <c r="D325" s="266" t="s">
        <v>128</v>
      </c>
      <c r="E325" s="267" t="s">
        <v>337</v>
      </c>
      <c r="F325" s="268" t="s">
        <v>338</v>
      </c>
      <c r="G325" s="269" t="s">
        <v>131</v>
      </c>
      <c r="H325" s="270">
        <v>11.904</v>
      </c>
      <c r="I325" s="271"/>
      <c r="J325" s="272">
        <f>ROUND(I325*H325,2)</f>
        <v>0</v>
      </c>
      <c r="K325" s="273"/>
      <c r="L325" s="274"/>
      <c r="M325" s="275" t="s">
        <v>1</v>
      </c>
      <c r="N325" s="276" t="s">
        <v>38</v>
      </c>
      <c r="O325" s="91"/>
      <c r="P325" s="225">
        <f>O325*H325</f>
        <v>0</v>
      </c>
      <c r="Q325" s="225">
        <v>0</v>
      </c>
      <c r="R325" s="225">
        <f>Q325*H325</f>
        <v>0</v>
      </c>
      <c r="S325" s="225">
        <v>0</v>
      </c>
      <c r="T325" s="22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132</v>
      </c>
      <c r="AT325" s="227" t="s">
        <v>128</v>
      </c>
      <c r="AU325" s="227" t="s">
        <v>82</v>
      </c>
      <c r="AY325" s="17" t="s">
        <v>115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80</v>
      </c>
      <c r="BK325" s="228">
        <f>ROUND(I325*H325,2)</f>
        <v>0</v>
      </c>
      <c r="BL325" s="17" t="s">
        <v>122</v>
      </c>
      <c r="BM325" s="227" t="s">
        <v>339</v>
      </c>
    </row>
    <row r="326" s="2" customFormat="1">
      <c r="A326" s="38"/>
      <c r="B326" s="39"/>
      <c r="C326" s="40"/>
      <c r="D326" s="229" t="s">
        <v>123</v>
      </c>
      <c r="E326" s="40"/>
      <c r="F326" s="230" t="s">
        <v>338</v>
      </c>
      <c r="G326" s="40"/>
      <c r="H326" s="40"/>
      <c r="I326" s="231"/>
      <c r="J326" s="40"/>
      <c r="K326" s="40"/>
      <c r="L326" s="44"/>
      <c r="M326" s="232"/>
      <c r="N326" s="23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123</v>
      </c>
      <c r="AU326" s="17" t="s">
        <v>82</v>
      </c>
    </row>
    <row r="327" s="13" customFormat="1">
      <c r="A327" s="13"/>
      <c r="B327" s="234"/>
      <c r="C327" s="235"/>
      <c r="D327" s="229" t="s">
        <v>124</v>
      </c>
      <c r="E327" s="236" t="s">
        <v>1</v>
      </c>
      <c r="F327" s="237" t="s">
        <v>340</v>
      </c>
      <c r="G327" s="235"/>
      <c r="H327" s="236" t="s">
        <v>1</v>
      </c>
      <c r="I327" s="238"/>
      <c r="J327" s="235"/>
      <c r="K327" s="235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124</v>
      </c>
      <c r="AU327" s="243" t="s">
        <v>82</v>
      </c>
      <c r="AV327" s="13" t="s">
        <v>80</v>
      </c>
      <c r="AW327" s="13" t="s">
        <v>30</v>
      </c>
      <c r="AX327" s="13" t="s">
        <v>73</v>
      </c>
      <c r="AY327" s="243" t="s">
        <v>115</v>
      </c>
    </row>
    <row r="328" s="14" customFormat="1">
      <c r="A328" s="14"/>
      <c r="B328" s="244"/>
      <c r="C328" s="245"/>
      <c r="D328" s="229" t="s">
        <v>124</v>
      </c>
      <c r="E328" s="246" t="s">
        <v>1</v>
      </c>
      <c r="F328" s="247" t="s">
        <v>341</v>
      </c>
      <c r="G328" s="245"/>
      <c r="H328" s="248">
        <v>11.904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124</v>
      </c>
      <c r="AU328" s="254" t="s">
        <v>82</v>
      </c>
      <c r="AV328" s="14" t="s">
        <v>82</v>
      </c>
      <c r="AW328" s="14" t="s">
        <v>30</v>
      </c>
      <c r="AX328" s="14" t="s">
        <v>73</v>
      </c>
      <c r="AY328" s="254" t="s">
        <v>115</v>
      </c>
    </row>
    <row r="329" s="15" customFormat="1">
      <c r="A329" s="15"/>
      <c r="B329" s="255"/>
      <c r="C329" s="256"/>
      <c r="D329" s="229" t="s">
        <v>124</v>
      </c>
      <c r="E329" s="257" t="s">
        <v>1</v>
      </c>
      <c r="F329" s="258" t="s">
        <v>127</v>
      </c>
      <c r="G329" s="256"/>
      <c r="H329" s="259">
        <v>11.904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5" t="s">
        <v>124</v>
      </c>
      <c r="AU329" s="265" t="s">
        <v>82</v>
      </c>
      <c r="AV329" s="15" t="s">
        <v>122</v>
      </c>
      <c r="AW329" s="15" t="s">
        <v>30</v>
      </c>
      <c r="AX329" s="15" t="s">
        <v>80</v>
      </c>
      <c r="AY329" s="265" t="s">
        <v>115</v>
      </c>
    </row>
    <row r="330" s="2" customFormat="1" ht="14.4" customHeight="1">
      <c r="A330" s="38"/>
      <c r="B330" s="39"/>
      <c r="C330" s="266" t="s">
        <v>234</v>
      </c>
      <c r="D330" s="266" t="s">
        <v>128</v>
      </c>
      <c r="E330" s="267" t="s">
        <v>342</v>
      </c>
      <c r="F330" s="268" t="s">
        <v>343</v>
      </c>
      <c r="G330" s="269" t="s">
        <v>131</v>
      </c>
      <c r="H330" s="270">
        <v>6.3339999999999996</v>
      </c>
      <c r="I330" s="271"/>
      <c r="J330" s="272">
        <f>ROUND(I330*H330,2)</f>
        <v>0</v>
      </c>
      <c r="K330" s="273"/>
      <c r="L330" s="274"/>
      <c r="M330" s="275" t="s">
        <v>1</v>
      </c>
      <c r="N330" s="276" t="s">
        <v>38</v>
      </c>
      <c r="O330" s="91"/>
      <c r="P330" s="225">
        <f>O330*H330</f>
        <v>0</v>
      </c>
      <c r="Q330" s="225">
        <v>0</v>
      </c>
      <c r="R330" s="225">
        <f>Q330*H330</f>
        <v>0</v>
      </c>
      <c r="S330" s="225">
        <v>0</v>
      </c>
      <c r="T330" s="22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132</v>
      </c>
      <c r="AT330" s="227" t="s">
        <v>128</v>
      </c>
      <c r="AU330" s="227" t="s">
        <v>82</v>
      </c>
      <c r="AY330" s="17" t="s">
        <v>115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80</v>
      </c>
      <c r="BK330" s="228">
        <f>ROUND(I330*H330,2)</f>
        <v>0</v>
      </c>
      <c r="BL330" s="17" t="s">
        <v>122</v>
      </c>
      <c r="BM330" s="227" t="s">
        <v>344</v>
      </c>
    </row>
    <row r="331" s="2" customFormat="1">
      <c r="A331" s="38"/>
      <c r="B331" s="39"/>
      <c r="C331" s="40"/>
      <c r="D331" s="229" t="s">
        <v>123</v>
      </c>
      <c r="E331" s="40"/>
      <c r="F331" s="230" t="s">
        <v>343</v>
      </c>
      <c r="G331" s="40"/>
      <c r="H331" s="40"/>
      <c r="I331" s="231"/>
      <c r="J331" s="40"/>
      <c r="K331" s="40"/>
      <c r="L331" s="44"/>
      <c r="M331" s="232"/>
      <c r="N331" s="23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123</v>
      </c>
      <c r="AU331" s="17" t="s">
        <v>82</v>
      </c>
    </row>
    <row r="332" s="13" customFormat="1">
      <c r="A332" s="13"/>
      <c r="B332" s="234"/>
      <c r="C332" s="235"/>
      <c r="D332" s="229" t="s">
        <v>124</v>
      </c>
      <c r="E332" s="236" t="s">
        <v>1</v>
      </c>
      <c r="F332" s="237" t="s">
        <v>340</v>
      </c>
      <c r="G332" s="235"/>
      <c r="H332" s="236" t="s">
        <v>1</v>
      </c>
      <c r="I332" s="238"/>
      <c r="J332" s="235"/>
      <c r="K332" s="235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124</v>
      </c>
      <c r="AU332" s="243" t="s">
        <v>82</v>
      </c>
      <c r="AV332" s="13" t="s">
        <v>80</v>
      </c>
      <c r="AW332" s="13" t="s">
        <v>30</v>
      </c>
      <c r="AX332" s="13" t="s">
        <v>73</v>
      </c>
      <c r="AY332" s="243" t="s">
        <v>115</v>
      </c>
    </row>
    <row r="333" s="14" customFormat="1">
      <c r="A333" s="14"/>
      <c r="B333" s="244"/>
      <c r="C333" s="245"/>
      <c r="D333" s="229" t="s">
        <v>124</v>
      </c>
      <c r="E333" s="246" t="s">
        <v>1</v>
      </c>
      <c r="F333" s="247" t="s">
        <v>345</v>
      </c>
      <c r="G333" s="245"/>
      <c r="H333" s="248">
        <v>6.3339999999999996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124</v>
      </c>
      <c r="AU333" s="254" t="s">
        <v>82</v>
      </c>
      <c r="AV333" s="14" t="s">
        <v>82</v>
      </c>
      <c r="AW333" s="14" t="s">
        <v>30</v>
      </c>
      <c r="AX333" s="14" t="s">
        <v>73</v>
      </c>
      <c r="AY333" s="254" t="s">
        <v>115</v>
      </c>
    </row>
    <row r="334" s="15" customFormat="1">
      <c r="A334" s="15"/>
      <c r="B334" s="255"/>
      <c r="C334" s="256"/>
      <c r="D334" s="229" t="s">
        <v>124</v>
      </c>
      <c r="E334" s="257" t="s">
        <v>1</v>
      </c>
      <c r="F334" s="258" t="s">
        <v>127</v>
      </c>
      <c r="G334" s="256"/>
      <c r="H334" s="259">
        <v>6.3339999999999996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124</v>
      </c>
      <c r="AU334" s="265" t="s">
        <v>82</v>
      </c>
      <c r="AV334" s="15" t="s">
        <v>122</v>
      </c>
      <c r="AW334" s="15" t="s">
        <v>30</v>
      </c>
      <c r="AX334" s="15" t="s">
        <v>80</v>
      </c>
      <c r="AY334" s="265" t="s">
        <v>115</v>
      </c>
    </row>
    <row r="335" s="2" customFormat="1" ht="24.15" customHeight="1">
      <c r="A335" s="38"/>
      <c r="B335" s="39"/>
      <c r="C335" s="266" t="s">
        <v>346</v>
      </c>
      <c r="D335" s="266" t="s">
        <v>128</v>
      </c>
      <c r="E335" s="267" t="s">
        <v>347</v>
      </c>
      <c r="F335" s="268" t="s">
        <v>348</v>
      </c>
      <c r="G335" s="269" t="s">
        <v>131</v>
      </c>
      <c r="H335" s="270">
        <v>7.2380000000000004</v>
      </c>
      <c r="I335" s="271"/>
      <c r="J335" s="272">
        <f>ROUND(I335*H335,2)</f>
        <v>0</v>
      </c>
      <c r="K335" s="273"/>
      <c r="L335" s="274"/>
      <c r="M335" s="275" t="s">
        <v>1</v>
      </c>
      <c r="N335" s="276" t="s">
        <v>38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132</v>
      </c>
      <c r="AT335" s="227" t="s">
        <v>128</v>
      </c>
      <c r="AU335" s="227" t="s">
        <v>82</v>
      </c>
      <c r="AY335" s="17" t="s">
        <v>115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80</v>
      </c>
      <c r="BK335" s="228">
        <f>ROUND(I335*H335,2)</f>
        <v>0</v>
      </c>
      <c r="BL335" s="17" t="s">
        <v>122</v>
      </c>
      <c r="BM335" s="227" t="s">
        <v>349</v>
      </c>
    </row>
    <row r="336" s="2" customFormat="1">
      <c r="A336" s="38"/>
      <c r="B336" s="39"/>
      <c r="C336" s="40"/>
      <c r="D336" s="229" t="s">
        <v>123</v>
      </c>
      <c r="E336" s="40"/>
      <c r="F336" s="230" t="s">
        <v>348</v>
      </c>
      <c r="G336" s="40"/>
      <c r="H336" s="40"/>
      <c r="I336" s="231"/>
      <c r="J336" s="40"/>
      <c r="K336" s="40"/>
      <c r="L336" s="44"/>
      <c r="M336" s="232"/>
      <c r="N336" s="23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123</v>
      </c>
      <c r="AU336" s="17" t="s">
        <v>82</v>
      </c>
    </row>
    <row r="337" s="13" customFormat="1">
      <c r="A337" s="13"/>
      <c r="B337" s="234"/>
      <c r="C337" s="235"/>
      <c r="D337" s="229" t="s">
        <v>124</v>
      </c>
      <c r="E337" s="236" t="s">
        <v>1</v>
      </c>
      <c r="F337" s="237" t="s">
        <v>340</v>
      </c>
      <c r="G337" s="235"/>
      <c r="H337" s="236" t="s">
        <v>1</v>
      </c>
      <c r="I337" s="238"/>
      <c r="J337" s="235"/>
      <c r="K337" s="235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124</v>
      </c>
      <c r="AU337" s="243" t="s">
        <v>82</v>
      </c>
      <c r="AV337" s="13" t="s">
        <v>80</v>
      </c>
      <c r="AW337" s="13" t="s">
        <v>30</v>
      </c>
      <c r="AX337" s="13" t="s">
        <v>73</v>
      </c>
      <c r="AY337" s="243" t="s">
        <v>115</v>
      </c>
    </row>
    <row r="338" s="14" customFormat="1">
      <c r="A338" s="14"/>
      <c r="B338" s="244"/>
      <c r="C338" s="245"/>
      <c r="D338" s="229" t="s">
        <v>124</v>
      </c>
      <c r="E338" s="246" t="s">
        <v>1</v>
      </c>
      <c r="F338" s="247" t="s">
        <v>350</v>
      </c>
      <c r="G338" s="245"/>
      <c r="H338" s="248">
        <v>7.2380000000000004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124</v>
      </c>
      <c r="AU338" s="254" t="s">
        <v>82</v>
      </c>
      <c r="AV338" s="14" t="s">
        <v>82</v>
      </c>
      <c r="AW338" s="14" t="s">
        <v>30</v>
      </c>
      <c r="AX338" s="14" t="s">
        <v>73</v>
      </c>
      <c r="AY338" s="254" t="s">
        <v>115</v>
      </c>
    </row>
    <row r="339" s="15" customFormat="1">
      <c r="A339" s="15"/>
      <c r="B339" s="255"/>
      <c r="C339" s="256"/>
      <c r="D339" s="229" t="s">
        <v>124</v>
      </c>
      <c r="E339" s="257" t="s">
        <v>1</v>
      </c>
      <c r="F339" s="258" t="s">
        <v>127</v>
      </c>
      <c r="G339" s="256"/>
      <c r="H339" s="259">
        <v>7.2380000000000004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5" t="s">
        <v>124</v>
      </c>
      <c r="AU339" s="265" t="s">
        <v>82</v>
      </c>
      <c r="AV339" s="15" t="s">
        <v>122</v>
      </c>
      <c r="AW339" s="15" t="s">
        <v>30</v>
      </c>
      <c r="AX339" s="15" t="s">
        <v>80</v>
      </c>
      <c r="AY339" s="265" t="s">
        <v>115</v>
      </c>
    </row>
    <row r="340" s="2" customFormat="1" ht="24.15" customHeight="1">
      <c r="A340" s="38"/>
      <c r="B340" s="39"/>
      <c r="C340" s="215" t="s">
        <v>240</v>
      </c>
      <c r="D340" s="215" t="s">
        <v>118</v>
      </c>
      <c r="E340" s="216" t="s">
        <v>351</v>
      </c>
      <c r="F340" s="217" t="s">
        <v>352</v>
      </c>
      <c r="G340" s="218" t="s">
        <v>142</v>
      </c>
      <c r="H340" s="219">
        <v>28.199999999999999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38</v>
      </c>
      <c r="O340" s="91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122</v>
      </c>
      <c r="AT340" s="227" t="s">
        <v>118</v>
      </c>
      <c r="AU340" s="227" t="s">
        <v>82</v>
      </c>
      <c r="AY340" s="17" t="s">
        <v>115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80</v>
      </c>
      <c r="BK340" s="228">
        <f>ROUND(I340*H340,2)</f>
        <v>0</v>
      </c>
      <c r="BL340" s="17" t="s">
        <v>122</v>
      </c>
      <c r="BM340" s="227" t="s">
        <v>353</v>
      </c>
    </row>
    <row r="341" s="2" customFormat="1">
      <c r="A341" s="38"/>
      <c r="B341" s="39"/>
      <c r="C341" s="40"/>
      <c r="D341" s="229" t="s">
        <v>123</v>
      </c>
      <c r="E341" s="40"/>
      <c r="F341" s="230" t="s">
        <v>352</v>
      </c>
      <c r="G341" s="40"/>
      <c r="H341" s="40"/>
      <c r="I341" s="231"/>
      <c r="J341" s="40"/>
      <c r="K341" s="40"/>
      <c r="L341" s="44"/>
      <c r="M341" s="232"/>
      <c r="N341" s="23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123</v>
      </c>
      <c r="AU341" s="17" t="s">
        <v>82</v>
      </c>
    </row>
    <row r="342" s="13" customFormat="1">
      <c r="A342" s="13"/>
      <c r="B342" s="234"/>
      <c r="C342" s="235"/>
      <c r="D342" s="229" t="s">
        <v>124</v>
      </c>
      <c r="E342" s="236" t="s">
        <v>1</v>
      </c>
      <c r="F342" s="237" t="s">
        <v>354</v>
      </c>
      <c r="G342" s="235"/>
      <c r="H342" s="236" t="s">
        <v>1</v>
      </c>
      <c r="I342" s="238"/>
      <c r="J342" s="235"/>
      <c r="K342" s="235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124</v>
      </c>
      <c r="AU342" s="243" t="s">
        <v>82</v>
      </c>
      <c r="AV342" s="13" t="s">
        <v>80</v>
      </c>
      <c r="AW342" s="13" t="s">
        <v>30</v>
      </c>
      <c r="AX342" s="13" t="s">
        <v>73</v>
      </c>
      <c r="AY342" s="243" t="s">
        <v>115</v>
      </c>
    </row>
    <row r="343" s="14" customFormat="1">
      <c r="A343" s="14"/>
      <c r="B343" s="244"/>
      <c r="C343" s="245"/>
      <c r="D343" s="229" t="s">
        <v>124</v>
      </c>
      <c r="E343" s="246" t="s">
        <v>1</v>
      </c>
      <c r="F343" s="247" t="s">
        <v>355</v>
      </c>
      <c r="G343" s="245"/>
      <c r="H343" s="248">
        <v>28.199999999999999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124</v>
      </c>
      <c r="AU343" s="254" t="s">
        <v>82</v>
      </c>
      <c r="AV343" s="14" t="s">
        <v>82</v>
      </c>
      <c r="AW343" s="14" t="s">
        <v>30</v>
      </c>
      <c r="AX343" s="14" t="s">
        <v>73</v>
      </c>
      <c r="AY343" s="254" t="s">
        <v>115</v>
      </c>
    </row>
    <row r="344" s="15" customFormat="1">
      <c r="A344" s="15"/>
      <c r="B344" s="255"/>
      <c r="C344" s="256"/>
      <c r="D344" s="229" t="s">
        <v>124</v>
      </c>
      <c r="E344" s="257" t="s">
        <v>1</v>
      </c>
      <c r="F344" s="258" t="s">
        <v>127</v>
      </c>
      <c r="G344" s="256"/>
      <c r="H344" s="259">
        <v>28.199999999999999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5" t="s">
        <v>124</v>
      </c>
      <c r="AU344" s="265" t="s">
        <v>82</v>
      </c>
      <c r="AV344" s="15" t="s">
        <v>122</v>
      </c>
      <c r="AW344" s="15" t="s">
        <v>30</v>
      </c>
      <c r="AX344" s="15" t="s">
        <v>80</v>
      </c>
      <c r="AY344" s="265" t="s">
        <v>115</v>
      </c>
    </row>
    <row r="345" s="2" customFormat="1" ht="14.4" customHeight="1">
      <c r="A345" s="38"/>
      <c r="B345" s="39"/>
      <c r="C345" s="215" t="s">
        <v>356</v>
      </c>
      <c r="D345" s="215" t="s">
        <v>118</v>
      </c>
      <c r="E345" s="216" t="s">
        <v>357</v>
      </c>
      <c r="F345" s="217" t="s">
        <v>358</v>
      </c>
      <c r="G345" s="218" t="s">
        <v>121</v>
      </c>
      <c r="H345" s="219">
        <v>37.700000000000003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38</v>
      </c>
      <c r="O345" s="91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122</v>
      </c>
      <c r="AT345" s="227" t="s">
        <v>118</v>
      </c>
      <c r="AU345" s="227" t="s">
        <v>82</v>
      </c>
      <c r="AY345" s="17" t="s">
        <v>115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80</v>
      </c>
      <c r="BK345" s="228">
        <f>ROUND(I345*H345,2)</f>
        <v>0</v>
      </c>
      <c r="BL345" s="17" t="s">
        <v>122</v>
      </c>
      <c r="BM345" s="227" t="s">
        <v>359</v>
      </c>
    </row>
    <row r="346" s="2" customFormat="1">
      <c r="A346" s="38"/>
      <c r="B346" s="39"/>
      <c r="C346" s="40"/>
      <c r="D346" s="229" t="s">
        <v>123</v>
      </c>
      <c r="E346" s="40"/>
      <c r="F346" s="230" t="s">
        <v>358</v>
      </c>
      <c r="G346" s="40"/>
      <c r="H346" s="40"/>
      <c r="I346" s="231"/>
      <c r="J346" s="40"/>
      <c r="K346" s="40"/>
      <c r="L346" s="44"/>
      <c r="M346" s="232"/>
      <c r="N346" s="23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123</v>
      </c>
      <c r="AU346" s="17" t="s">
        <v>82</v>
      </c>
    </row>
    <row r="347" s="13" customFormat="1">
      <c r="A347" s="13"/>
      <c r="B347" s="234"/>
      <c r="C347" s="235"/>
      <c r="D347" s="229" t="s">
        <v>124</v>
      </c>
      <c r="E347" s="236" t="s">
        <v>1</v>
      </c>
      <c r="F347" s="237" t="s">
        <v>360</v>
      </c>
      <c r="G347" s="235"/>
      <c r="H347" s="236" t="s">
        <v>1</v>
      </c>
      <c r="I347" s="238"/>
      <c r="J347" s="235"/>
      <c r="K347" s="235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124</v>
      </c>
      <c r="AU347" s="243" t="s">
        <v>82</v>
      </c>
      <c r="AV347" s="13" t="s">
        <v>80</v>
      </c>
      <c r="AW347" s="13" t="s">
        <v>30</v>
      </c>
      <c r="AX347" s="13" t="s">
        <v>73</v>
      </c>
      <c r="AY347" s="243" t="s">
        <v>115</v>
      </c>
    </row>
    <row r="348" s="14" customFormat="1">
      <c r="A348" s="14"/>
      <c r="B348" s="244"/>
      <c r="C348" s="245"/>
      <c r="D348" s="229" t="s">
        <v>124</v>
      </c>
      <c r="E348" s="246" t="s">
        <v>1</v>
      </c>
      <c r="F348" s="247" t="s">
        <v>335</v>
      </c>
      <c r="G348" s="245"/>
      <c r="H348" s="248">
        <v>37.700000000000003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124</v>
      </c>
      <c r="AU348" s="254" t="s">
        <v>82</v>
      </c>
      <c r="AV348" s="14" t="s">
        <v>82</v>
      </c>
      <c r="AW348" s="14" t="s">
        <v>30</v>
      </c>
      <c r="AX348" s="14" t="s">
        <v>73</v>
      </c>
      <c r="AY348" s="254" t="s">
        <v>115</v>
      </c>
    </row>
    <row r="349" s="15" customFormat="1">
      <c r="A349" s="15"/>
      <c r="B349" s="255"/>
      <c r="C349" s="256"/>
      <c r="D349" s="229" t="s">
        <v>124</v>
      </c>
      <c r="E349" s="257" t="s">
        <v>1</v>
      </c>
      <c r="F349" s="258" t="s">
        <v>127</v>
      </c>
      <c r="G349" s="256"/>
      <c r="H349" s="259">
        <v>37.700000000000003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5" t="s">
        <v>124</v>
      </c>
      <c r="AU349" s="265" t="s">
        <v>82</v>
      </c>
      <c r="AV349" s="15" t="s">
        <v>122</v>
      </c>
      <c r="AW349" s="15" t="s">
        <v>30</v>
      </c>
      <c r="AX349" s="15" t="s">
        <v>80</v>
      </c>
      <c r="AY349" s="265" t="s">
        <v>115</v>
      </c>
    </row>
    <row r="350" s="2" customFormat="1" ht="24.15" customHeight="1">
      <c r="A350" s="38"/>
      <c r="B350" s="39"/>
      <c r="C350" s="215" t="s">
        <v>246</v>
      </c>
      <c r="D350" s="215" t="s">
        <v>118</v>
      </c>
      <c r="E350" s="216" t="s">
        <v>361</v>
      </c>
      <c r="F350" s="217" t="s">
        <v>362</v>
      </c>
      <c r="G350" s="218" t="s">
        <v>216</v>
      </c>
      <c r="H350" s="219">
        <v>30</v>
      </c>
      <c r="I350" s="220"/>
      <c r="J350" s="221">
        <f>ROUND(I350*H350,2)</f>
        <v>0</v>
      </c>
      <c r="K350" s="222"/>
      <c r="L350" s="44"/>
      <c r="M350" s="223" t="s">
        <v>1</v>
      </c>
      <c r="N350" s="224" t="s">
        <v>38</v>
      </c>
      <c r="O350" s="91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7" t="s">
        <v>122</v>
      </c>
      <c r="AT350" s="227" t="s">
        <v>118</v>
      </c>
      <c r="AU350" s="227" t="s">
        <v>82</v>
      </c>
      <c r="AY350" s="17" t="s">
        <v>115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7" t="s">
        <v>80</v>
      </c>
      <c r="BK350" s="228">
        <f>ROUND(I350*H350,2)</f>
        <v>0</v>
      </c>
      <c r="BL350" s="17" t="s">
        <v>122</v>
      </c>
      <c r="BM350" s="227" t="s">
        <v>363</v>
      </c>
    </row>
    <row r="351" s="2" customFormat="1">
      <c r="A351" s="38"/>
      <c r="B351" s="39"/>
      <c r="C351" s="40"/>
      <c r="D351" s="229" t="s">
        <v>123</v>
      </c>
      <c r="E351" s="40"/>
      <c r="F351" s="230" t="s">
        <v>362</v>
      </c>
      <c r="G351" s="40"/>
      <c r="H351" s="40"/>
      <c r="I351" s="231"/>
      <c r="J351" s="40"/>
      <c r="K351" s="40"/>
      <c r="L351" s="44"/>
      <c r="M351" s="232"/>
      <c r="N351" s="233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123</v>
      </c>
      <c r="AU351" s="17" t="s">
        <v>82</v>
      </c>
    </row>
    <row r="352" s="13" customFormat="1">
      <c r="A352" s="13"/>
      <c r="B352" s="234"/>
      <c r="C352" s="235"/>
      <c r="D352" s="229" t="s">
        <v>124</v>
      </c>
      <c r="E352" s="236" t="s">
        <v>1</v>
      </c>
      <c r="F352" s="237" t="s">
        <v>364</v>
      </c>
      <c r="G352" s="235"/>
      <c r="H352" s="236" t="s">
        <v>1</v>
      </c>
      <c r="I352" s="238"/>
      <c r="J352" s="235"/>
      <c r="K352" s="235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124</v>
      </c>
      <c r="AU352" s="243" t="s">
        <v>82</v>
      </c>
      <c r="AV352" s="13" t="s">
        <v>80</v>
      </c>
      <c r="AW352" s="13" t="s">
        <v>30</v>
      </c>
      <c r="AX352" s="13" t="s">
        <v>73</v>
      </c>
      <c r="AY352" s="243" t="s">
        <v>115</v>
      </c>
    </row>
    <row r="353" s="14" customFormat="1">
      <c r="A353" s="14"/>
      <c r="B353" s="244"/>
      <c r="C353" s="245"/>
      <c r="D353" s="229" t="s">
        <v>124</v>
      </c>
      <c r="E353" s="246" t="s">
        <v>1</v>
      </c>
      <c r="F353" s="247" t="s">
        <v>365</v>
      </c>
      <c r="G353" s="245"/>
      <c r="H353" s="248">
        <v>30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124</v>
      </c>
      <c r="AU353" s="254" t="s">
        <v>82</v>
      </c>
      <c r="AV353" s="14" t="s">
        <v>82</v>
      </c>
      <c r="AW353" s="14" t="s">
        <v>30</v>
      </c>
      <c r="AX353" s="14" t="s">
        <v>73</v>
      </c>
      <c r="AY353" s="254" t="s">
        <v>115</v>
      </c>
    </row>
    <row r="354" s="15" customFormat="1">
      <c r="A354" s="15"/>
      <c r="B354" s="255"/>
      <c r="C354" s="256"/>
      <c r="D354" s="229" t="s">
        <v>124</v>
      </c>
      <c r="E354" s="257" t="s">
        <v>1</v>
      </c>
      <c r="F354" s="258" t="s">
        <v>127</v>
      </c>
      <c r="G354" s="256"/>
      <c r="H354" s="259">
        <v>30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5" t="s">
        <v>124</v>
      </c>
      <c r="AU354" s="265" t="s">
        <v>82</v>
      </c>
      <c r="AV354" s="15" t="s">
        <v>122</v>
      </c>
      <c r="AW354" s="15" t="s">
        <v>30</v>
      </c>
      <c r="AX354" s="15" t="s">
        <v>80</v>
      </c>
      <c r="AY354" s="265" t="s">
        <v>115</v>
      </c>
    </row>
    <row r="355" s="2" customFormat="1" ht="24.15" customHeight="1">
      <c r="A355" s="38"/>
      <c r="B355" s="39"/>
      <c r="C355" s="215" t="s">
        <v>366</v>
      </c>
      <c r="D355" s="215" t="s">
        <v>118</v>
      </c>
      <c r="E355" s="216" t="s">
        <v>367</v>
      </c>
      <c r="F355" s="217" t="s">
        <v>368</v>
      </c>
      <c r="G355" s="218" t="s">
        <v>121</v>
      </c>
      <c r="H355" s="219">
        <v>3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38</v>
      </c>
      <c r="O355" s="91"/>
      <c r="P355" s="225">
        <f>O355*H355</f>
        <v>0</v>
      </c>
      <c r="Q355" s="225">
        <v>0</v>
      </c>
      <c r="R355" s="225">
        <f>Q355*H355</f>
        <v>0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122</v>
      </c>
      <c r="AT355" s="227" t="s">
        <v>118</v>
      </c>
      <c r="AU355" s="227" t="s">
        <v>82</v>
      </c>
      <c r="AY355" s="17" t="s">
        <v>115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80</v>
      </c>
      <c r="BK355" s="228">
        <f>ROUND(I355*H355,2)</f>
        <v>0</v>
      </c>
      <c r="BL355" s="17" t="s">
        <v>122</v>
      </c>
      <c r="BM355" s="227" t="s">
        <v>369</v>
      </c>
    </row>
    <row r="356" s="2" customFormat="1">
      <c r="A356" s="38"/>
      <c r="B356" s="39"/>
      <c r="C356" s="40"/>
      <c r="D356" s="229" t="s">
        <v>123</v>
      </c>
      <c r="E356" s="40"/>
      <c r="F356" s="230" t="s">
        <v>368</v>
      </c>
      <c r="G356" s="40"/>
      <c r="H356" s="40"/>
      <c r="I356" s="231"/>
      <c r="J356" s="40"/>
      <c r="K356" s="40"/>
      <c r="L356" s="44"/>
      <c r="M356" s="232"/>
      <c r="N356" s="23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123</v>
      </c>
      <c r="AU356" s="17" t="s">
        <v>82</v>
      </c>
    </row>
    <row r="357" s="13" customFormat="1">
      <c r="A357" s="13"/>
      <c r="B357" s="234"/>
      <c r="C357" s="235"/>
      <c r="D357" s="229" t="s">
        <v>124</v>
      </c>
      <c r="E357" s="236" t="s">
        <v>1</v>
      </c>
      <c r="F357" s="237" t="s">
        <v>370</v>
      </c>
      <c r="G357" s="235"/>
      <c r="H357" s="236" t="s">
        <v>1</v>
      </c>
      <c r="I357" s="238"/>
      <c r="J357" s="235"/>
      <c r="K357" s="235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124</v>
      </c>
      <c r="AU357" s="243" t="s">
        <v>82</v>
      </c>
      <c r="AV357" s="13" t="s">
        <v>80</v>
      </c>
      <c r="AW357" s="13" t="s">
        <v>30</v>
      </c>
      <c r="AX357" s="13" t="s">
        <v>73</v>
      </c>
      <c r="AY357" s="243" t="s">
        <v>115</v>
      </c>
    </row>
    <row r="358" s="14" customFormat="1">
      <c r="A358" s="14"/>
      <c r="B358" s="244"/>
      <c r="C358" s="245"/>
      <c r="D358" s="229" t="s">
        <v>124</v>
      </c>
      <c r="E358" s="246" t="s">
        <v>1</v>
      </c>
      <c r="F358" s="247" t="s">
        <v>371</v>
      </c>
      <c r="G358" s="245"/>
      <c r="H358" s="248">
        <v>3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124</v>
      </c>
      <c r="AU358" s="254" t="s">
        <v>82</v>
      </c>
      <c r="AV358" s="14" t="s">
        <v>82</v>
      </c>
      <c r="AW358" s="14" t="s">
        <v>30</v>
      </c>
      <c r="AX358" s="14" t="s">
        <v>73</v>
      </c>
      <c r="AY358" s="254" t="s">
        <v>115</v>
      </c>
    </row>
    <row r="359" s="15" customFormat="1">
      <c r="A359" s="15"/>
      <c r="B359" s="255"/>
      <c r="C359" s="256"/>
      <c r="D359" s="229" t="s">
        <v>124</v>
      </c>
      <c r="E359" s="257" t="s">
        <v>1</v>
      </c>
      <c r="F359" s="258" t="s">
        <v>127</v>
      </c>
      <c r="G359" s="256"/>
      <c r="H359" s="259">
        <v>3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5" t="s">
        <v>124</v>
      </c>
      <c r="AU359" s="265" t="s">
        <v>82</v>
      </c>
      <c r="AV359" s="15" t="s">
        <v>122</v>
      </c>
      <c r="AW359" s="15" t="s">
        <v>30</v>
      </c>
      <c r="AX359" s="15" t="s">
        <v>80</v>
      </c>
      <c r="AY359" s="265" t="s">
        <v>115</v>
      </c>
    </row>
    <row r="360" s="12" customFormat="1" ht="22.8" customHeight="1">
      <c r="A360" s="12"/>
      <c r="B360" s="199"/>
      <c r="C360" s="200"/>
      <c r="D360" s="201" t="s">
        <v>72</v>
      </c>
      <c r="E360" s="213" t="s">
        <v>372</v>
      </c>
      <c r="F360" s="213" t="s">
        <v>373</v>
      </c>
      <c r="G360" s="200"/>
      <c r="H360" s="200"/>
      <c r="I360" s="203"/>
      <c r="J360" s="214">
        <f>BK360</f>
        <v>0</v>
      </c>
      <c r="K360" s="200"/>
      <c r="L360" s="205"/>
      <c r="M360" s="206"/>
      <c r="N360" s="207"/>
      <c r="O360" s="207"/>
      <c r="P360" s="208">
        <f>SUM(P361:P385)</f>
        <v>0</v>
      </c>
      <c r="Q360" s="207"/>
      <c r="R360" s="208">
        <f>SUM(R361:R385)</f>
        <v>0</v>
      </c>
      <c r="S360" s="207"/>
      <c r="T360" s="209">
        <f>SUM(T361:T385)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0" t="s">
        <v>80</v>
      </c>
      <c r="AT360" s="211" t="s">
        <v>72</v>
      </c>
      <c r="AU360" s="211" t="s">
        <v>80</v>
      </c>
      <c r="AY360" s="210" t="s">
        <v>115</v>
      </c>
      <c r="BK360" s="212">
        <f>SUM(BK361:BK385)</f>
        <v>0</v>
      </c>
    </row>
    <row r="361" s="2" customFormat="1" ht="24.15" customHeight="1">
      <c r="A361" s="38"/>
      <c r="B361" s="39"/>
      <c r="C361" s="215" t="s">
        <v>186</v>
      </c>
      <c r="D361" s="215" t="s">
        <v>118</v>
      </c>
      <c r="E361" s="216" t="s">
        <v>374</v>
      </c>
      <c r="F361" s="217" t="s">
        <v>375</v>
      </c>
      <c r="G361" s="218" t="s">
        <v>121</v>
      </c>
      <c r="H361" s="219">
        <v>175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38</v>
      </c>
      <c r="O361" s="91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122</v>
      </c>
      <c r="AT361" s="227" t="s">
        <v>118</v>
      </c>
      <c r="AU361" s="227" t="s">
        <v>82</v>
      </c>
      <c r="AY361" s="17" t="s">
        <v>115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80</v>
      </c>
      <c r="BK361" s="228">
        <f>ROUND(I361*H361,2)</f>
        <v>0</v>
      </c>
      <c r="BL361" s="17" t="s">
        <v>122</v>
      </c>
      <c r="BM361" s="227" t="s">
        <v>376</v>
      </c>
    </row>
    <row r="362" s="2" customFormat="1">
      <c r="A362" s="38"/>
      <c r="B362" s="39"/>
      <c r="C362" s="40"/>
      <c r="D362" s="229" t="s">
        <v>123</v>
      </c>
      <c r="E362" s="40"/>
      <c r="F362" s="230" t="s">
        <v>375</v>
      </c>
      <c r="G362" s="40"/>
      <c r="H362" s="40"/>
      <c r="I362" s="231"/>
      <c r="J362" s="40"/>
      <c r="K362" s="40"/>
      <c r="L362" s="44"/>
      <c r="M362" s="232"/>
      <c r="N362" s="233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123</v>
      </c>
      <c r="AU362" s="17" t="s">
        <v>82</v>
      </c>
    </row>
    <row r="363" s="13" customFormat="1">
      <c r="A363" s="13"/>
      <c r="B363" s="234"/>
      <c r="C363" s="235"/>
      <c r="D363" s="229" t="s">
        <v>124</v>
      </c>
      <c r="E363" s="236" t="s">
        <v>1</v>
      </c>
      <c r="F363" s="237" t="s">
        <v>288</v>
      </c>
      <c r="G363" s="235"/>
      <c r="H363" s="236" t="s">
        <v>1</v>
      </c>
      <c r="I363" s="238"/>
      <c r="J363" s="235"/>
      <c r="K363" s="235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124</v>
      </c>
      <c r="AU363" s="243" t="s">
        <v>82</v>
      </c>
      <c r="AV363" s="13" t="s">
        <v>80</v>
      </c>
      <c r="AW363" s="13" t="s">
        <v>30</v>
      </c>
      <c r="AX363" s="13" t="s">
        <v>73</v>
      </c>
      <c r="AY363" s="243" t="s">
        <v>115</v>
      </c>
    </row>
    <row r="364" s="14" customFormat="1">
      <c r="A364" s="14"/>
      <c r="B364" s="244"/>
      <c r="C364" s="245"/>
      <c r="D364" s="229" t="s">
        <v>124</v>
      </c>
      <c r="E364" s="246" t="s">
        <v>1</v>
      </c>
      <c r="F364" s="247" t="s">
        <v>377</v>
      </c>
      <c r="G364" s="245"/>
      <c r="H364" s="248">
        <v>175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124</v>
      </c>
      <c r="AU364" s="254" t="s">
        <v>82</v>
      </c>
      <c r="AV364" s="14" t="s">
        <v>82</v>
      </c>
      <c r="AW364" s="14" t="s">
        <v>30</v>
      </c>
      <c r="AX364" s="14" t="s">
        <v>73</v>
      </c>
      <c r="AY364" s="254" t="s">
        <v>115</v>
      </c>
    </row>
    <row r="365" s="15" customFormat="1">
      <c r="A365" s="15"/>
      <c r="B365" s="255"/>
      <c r="C365" s="256"/>
      <c r="D365" s="229" t="s">
        <v>124</v>
      </c>
      <c r="E365" s="257" t="s">
        <v>1</v>
      </c>
      <c r="F365" s="258" t="s">
        <v>127</v>
      </c>
      <c r="G365" s="256"/>
      <c r="H365" s="259">
        <v>175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5" t="s">
        <v>124</v>
      </c>
      <c r="AU365" s="265" t="s">
        <v>82</v>
      </c>
      <c r="AV365" s="15" t="s">
        <v>122</v>
      </c>
      <c r="AW365" s="15" t="s">
        <v>30</v>
      </c>
      <c r="AX365" s="15" t="s">
        <v>80</v>
      </c>
      <c r="AY365" s="265" t="s">
        <v>115</v>
      </c>
    </row>
    <row r="366" s="2" customFormat="1" ht="14.4" customHeight="1">
      <c r="A366" s="38"/>
      <c r="B366" s="39"/>
      <c r="C366" s="266" t="s">
        <v>378</v>
      </c>
      <c r="D366" s="266" t="s">
        <v>128</v>
      </c>
      <c r="E366" s="267" t="s">
        <v>379</v>
      </c>
      <c r="F366" s="268" t="s">
        <v>380</v>
      </c>
      <c r="G366" s="269" t="s">
        <v>142</v>
      </c>
      <c r="H366" s="270">
        <v>61.25</v>
      </c>
      <c r="I366" s="271"/>
      <c r="J366" s="272">
        <f>ROUND(I366*H366,2)</f>
        <v>0</v>
      </c>
      <c r="K366" s="273"/>
      <c r="L366" s="274"/>
      <c r="M366" s="275" t="s">
        <v>1</v>
      </c>
      <c r="N366" s="276" t="s">
        <v>38</v>
      </c>
      <c r="O366" s="91"/>
      <c r="P366" s="225">
        <f>O366*H366</f>
        <v>0</v>
      </c>
      <c r="Q366" s="225">
        <v>0</v>
      </c>
      <c r="R366" s="225">
        <f>Q366*H366</f>
        <v>0</v>
      </c>
      <c r="S366" s="225">
        <v>0</v>
      </c>
      <c r="T366" s="22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7" t="s">
        <v>132</v>
      </c>
      <c r="AT366" s="227" t="s">
        <v>128</v>
      </c>
      <c r="AU366" s="227" t="s">
        <v>82</v>
      </c>
      <c r="AY366" s="17" t="s">
        <v>115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7" t="s">
        <v>80</v>
      </c>
      <c r="BK366" s="228">
        <f>ROUND(I366*H366,2)</f>
        <v>0</v>
      </c>
      <c r="BL366" s="17" t="s">
        <v>122</v>
      </c>
      <c r="BM366" s="227" t="s">
        <v>381</v>
      </c>
    </row>
    <row r="367" s="2" customFormat="1">
      <c r="A367" s="38"/>
      <c r="B367" s="39"/>
      <c r="C367" s="40"/>
      <c r="D367" s="229" t="s">
        <v>123</v>
      </c>
      <c r="E367" s="40"/>
      <c r="F367" s="230" t="s">
        <v>380</v>
      </c>
      <c r="G367" s="40"/>
      <c r="H367" s="40"/>
      <c r="I367" s="231"/>
      <c r="J367" s="40"/>
      <c r="K367" s="40"/>
      <c r="L367" s="44"/>
      <c r="M367" s="232"/>
      <c r="N367" s="233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123</v>
      </c>
      <c r="AU367" s="17" t="s">
        <v>82</v>
      </c>
    </row>
    <row r="368" s="13" customFormat="1">
      <c r="A368" s="13"/>
      <c r="B368" s="234"/>
      <c r="C368" s="235"/>
      <c r="D368" s="229" t="s">
        <v>124</v>
      </c>
      <c r="E368" s="236" t="s">
        <v>1</v>
      </c>
      <c r="F368" s="237" t="s">
        <v>288</v>
      </c>
      <c r="G368" s="235"/>
      <c r="H368" s="236" t="s">
        <v>1</v>
      </c>
      <c r="I368" s="238"/>
      <c r="J368" s="235"/>
      <c r="K368" s="235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124</v>
      </c>
      <c r="AU368" s="243" t="s">
        <v>82</v>
      </c>
      <c r="AV368" s="13" t="s">
        <v>80</v>
      </c>
      <c r="AW368" s="13" t="s">
        <v>30</v>
      </c>
      <c r="AX368" s="13" t="s">
        <v>73</v>
      </c>
      <c r="AY368" s="243" t="s">
        <v>115</v>
      </c>
    </row>
    <row r="369" s="14" customFormat="1">
      <c r="A369" s="14"/>
      <c r="B369" s="244"/>
      <c r="C369" s="245"/>
      <c r="D369" s="229" t="s">
        <v>124</v>
      </c>
      <c r="E369" s="246" t="s">
        <v>1</v>
      </c>
      <c r="F369" s="247" t="s">
        <v>382</v>
      </c>
      <c r="G369" s="245"/>
      <c r="H369" s="248">
        <v>61.25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124</v>
      </c>
      <c r="AU369" s="254" t="s">
        <v>82</v>
      </c>
      <c r="AV369" s="14" t="s">
        <v>82</v>
      </c>
      <c r="AW369" s="14" t="s">
        <v>30</v>
      </c>
      <c r="AX369" s="14" t="s">
        <v>73</v>
      </c>
      <c r="AY369" s="254" t="s">
        <v>115</v>
      </c>
    </row>
    <row r="370" s="15" customFormat="1">
      <c r="A370" s="15"/>
      <c r="B370" s="255"/>
      <c r="C370" s="256"/>
      <c r="D370" s="229" t="s">
        <v>124</v>
      </c>
      <c r="E370" s="257" t="s">
        <v>1</v>
      </c>
      <c r="F370" s="258" t="s">
        <v>127</v>
      </c>
      <c r="G370" s="256"/>
      <c r="H370" s="259">
        <v>61.25</v>
      </c>
      <c r="I370" s="260"/>
      <c r="J370" s="256"/>
      <c r="K370" s="256"/>
      <c r="L370" s="261"/>
      <c r="M370" s="262"/>
      <c r="N370" s="263"/>
      <c r="O370" s="263"/>
      <c r="P370" s="263"/>
      <c r="Q370" s="263"/>
      <c r="R370" s="263"/>
      <c r="S370" s="263"/>
      <c r="T370" s="264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5" t="s">
        <v>124</v>
      </c>
      <c r="AU370" s="265" t="s">
        <v>82</v>
      </c>
      <c r="AV370" s="15" t="s">
        <v>122</v>
      </c>
      <c r="AW370" s="15" t="s">
        <v>30</v>
      </c>
      <c r="AX370" s="15" t="s">
        <v>80</v>
      </c>
      <c r="AY370" s="265" t="s">
        <v>115</v>
      </c>
    </row>
    <row r="371" s="2" customFormat="1" ht="14.4" customHeight="1">
      <c r="A371" s="38"/>
      <c r="B371" s="39"/>
      <c r="C371" s="266" t="s">
        <v>256</v>
      </c>
      <c r="D371" s="266" t="s">
        <v>128</v>
      </c>
      <c r="E371" s="267" t="s">
        <v>383</v>
      </c>
      <c r="F371" s="268" t="s">
        <v>384</v>
      </c>
      <c r="G371" s="269" t="s">
        <v>131</v>
      </c>
      <c r="H371" s="270">
        <v>63</v>
      </c>
      <c r="I371" s="271"/>
      <c r="J371" s="272">
        <f>ROUND(I371*H371,2)</f>
        <v>0</v>
      </c>
      <c r="K371" s="273"/>
      <c r="L371" s="274"/>
      <c r="M371" s="275" t="s">
        <v>1</v>
      </c>
      <c r="N371" s="276" t="s">
        <v>38</v>
      </c>
      <c r="O371" s="91"/>
      <c r="P371" s="225">
        <f>O371*H371</f>
        <v>0</v>
      </c>
      <c r="Q371" s="225">
        <v>0</v>
      </c>
      <c r="R371" s="225">
        <f>Q371*H371</f>
        <v>0</v>
      </c>
      <c r="S371" s="225">
        <v>0</v>
      </c>
      <c r="T371" s="22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132</v>
      </c>
      <c r="AT371" s="227" t="s">
        <v>128</v>
      </c>
      <c r="AU371" s="227" t="s">
        <v>82</v>
      </c>
      <c r="AY371" s="17" t="s">
        <v>115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80</v>
      </c>
      <c r="BK371" s="228">
        <f>ROUND(I371*H371,2)</f>
        <v>0</v>
      </c>
      <c r="BL371" s="17" t="s">
        <v>122</v>
      </c>
      <c r="BM371" s="227" t="s">
        <v>385</v>
      </c>
    </row>
    <row r="372" s="2" customFormat="1">
      <c r="A372" s="38"/>
      <c r="B372" s="39"/>
      <c r="C372" s="40"/>
      <c r="D372" s="229" t="s">
        <v>123</v>
      </c>
      <c r="E372" s="40"/>
      <c r="F372" s="230" t="s">
        <v>384</v>
      </c>
      <c r="G372" s="40"/>
      <c r="H372" s="40"/>
      <c r="I372" s="231"/>
      <c r="J372" s="40"/>
      <c r="K372" s="40"/>
      <c r="L372" s="44"/>
      <c r="M372" s="232"/>
      <c r="N372" s="233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123</v>
      </c>
      <c r="AU372" s="17" t="s">
        <v>82</v>
      </c>
    </row>
    <row r="373" s="13" customFormat="1">
      <c r="A373" s="13"/>
      <c r="B373" s="234"/>
      <c r="C373" s="235"/>
      <c r="D373" s="229" t="s">
        <v>124</v>
      </c>
      <c r="E373" s="236" t="s">
        <v>1</v>
      </c>
      <c r="F373" s="237" t="s">
        <v>288</v>
      </c>
      <c r="G373" s="235"/>
      <c r="H373" s="236" t="s">
        <v>1</v>
      </c>
      <c r="I373" s="238"/>
      <c r="J373" s="235"/>
      <c r="K373" s="235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124</v>
      </c>
      <c r="AU373" s="243" t="s">
        <v>82</v>
      </c>
      <c r="AV373" s="13" t="s">
        <v>80</v>
      </c>
      <c r="AW373" s="13" t="s">
        <v>30</v>
      </c>
      <c r="AX373" s="13" t="s">
        <v>73</v>
      </c>
      <c r="AY373" s="243" t="s">
        <v>115</v>
      </c>
    </row>
    <row r="374" s="14" customFormat="1">
      <c r="A374" s="14"/>
      <c r="B374" s="244"/>
      <c r="C374" s="245"/>
      <c r="D374" s="229" t="s">
        <v>124</v>
      </c>
      <c r="E374" s="246" t="s">
        <v>1</v>
      </c>
      <c r="F374" s="247" t="s">
        <v>386</v>
      </c>
      <c r="G374" s="245"/>
      <c r="H374" s="248">
        <v>63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124</v>
      </c>
      <c r="AU374" s="254" t="s">
        <v>82</v>
      </c>
      <c r="AV374" s="14" t="s">
        <v>82</v>
      </c>
      <c r="AW374" s="14" t="s">
        <v>30</v>
      </c>
      <c r="AX374" s="14" t="s">
        <v>73</v>
      </c>
      <c r="AY374" s="254" t="s">
        <v>115</v>
      </c>
    </row>
    <row r="375" s="15" customFormat="1">
      <c r="A375" s="15"/>
      <c r="B375" s="255"/>
      <c r="C375" s="256"/>
      <c r="D375" s="229" t="s">
        <v>124</v>
      </c>
      <c r="E375" s="257" t="s">
        <v>1</v>
      </c>
      <c r="F375" s="258" t="s">
        <v>127</v>
      </c>
      <c r="G375" s="256"/>
      <c r="H375" s="259">
        <v>63</v>
      </c>
      <c r="I375" s="260"/>
      <c r="J375" s="256"/>
      <c r="K375" s="256"/>
      <c r="L375" s="261"/>
      <c r="M375" s="262"/>
      <c r="N375" s="263"/>
      <c r="O375" s="263"/>
      <c r="P375" s="263"/>
      <c r="Q375" s="263"/>
      <c r="R375" s="263"/>
      <c r="S375" s="263"/>
      <c r="T375" s="26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5" t="s">
        <v>124</v>
      </c>
      <c r="AU375" s="265" t="s">
        <v>82</v>
      </c>
      <c r="AV375" s="15" t="s">
        <v>122</v>
      </c>
      <c r="AW375" s="15" t="s">
        <v>30</v>
      </c>
      <c r="AX375" s="15" t="s">
        <v>80</v>
      </c>
      <c r="AY375" s="265" t="s">
        <v>115</v>
      </c>
    </row>
    <row r="376" s="2" customFormat="1" ht="24.15" customHeight="1">
      <c r="A376" s="38"/>
      <c r="B376" s="39"/>
      <c r="C376" s="215" t="s">
        <v>387</v>
      </c>
      <c r="D376" s="215" t="s">
        <v>118</v>
      </c>
      <c r="E376" s="216" t="s">
        <v>351</v>
      </c>
      <c r="F376" s="217" t="s">
        <v>352</v>
      </c>
      <c r="G376" s="218" t="s">
        <v>142</v>
      </c>
      <c r="H376" s="219">
        <v>129.59999999999999</v>
      </c>
      <c r="I376" s="220"/>
      <c r="J376" s="221">
        <f>ROUND(I376*H376,2)</f>
        <v>0</v>
      </c>
      <c r="K376" s="222"/>
      <c r="L376" s="44"/>
      <c r="M376" s="223" t="s">
        <v>1</v>
      </c>
      <c r="N376" s="224" t="s">
        <v>38</v>
      </c>
      <c r="O376" s="91"/>
      <c r="P376" s="225">
        <f>O376*H376</f>
        <v>0</v>
      </c>
      <c r="Q376" s="225">
        <v>0</v>
      </c>
      <c r="R376" s="225">
        <f>Q376*H376</f>
        <v>0</v>
      </c>
      <c r="S376" s="225">
        <v>0</v>
      </c>
      <c r="T376" s="22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7" t="s">
        <v>122</v>
      </c>
      <c r="AT376" s="227" t="s">
        <v>118</v>
      </c>
      <c r="AU376" s="227" t="s">
        <v>82</v>
      </c>
      <c r="AY376" s="17" t="s">
        <v>115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7" t="s">
        <v>80</v>
      </c>
      <c r="BK376" s="228">
        <f>ROUND(I376*H376,2)</f>
        <v>0</v>
      </c>
      <c r="BL376" s="17" t="s">
        <v>122</v>
      </c>
      <c r="BM376" s="227" t="s">
        <v>388</v>
      </c>
    </row>
    <row r="377" s="2" customFormat="1">
      <c r="A377" s="38"/>
      <c r="B377" s="39"/>
      <c r="C377" s="40"/>
      <c r="D377" s="229" t="s">
        <v>123</v>
      </c>
      <c r="E377" s="40"/>
      <c r="F377" s="230" t="s">
        <v>352</v>
      </c>
      <c r="G377" s="40"/>
      <c r="H377" s="40"/>
      <c r="I377" s="231"/>
      <c r="J377" s="40"/>
      <c r="K377" s="40"/>
      <c r="L377" s="44"/>
      <c r="M377" s="232"/>
      <c r="N377" s="233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123</v>
      </c>
      <c r="AU377" s="17" t="s">
        <v>82</v>
      </c>
    </row>
    <row r="378" s="13" customFormat="1">
      <c r="A378" s="13"/>
      <c r="B378" s="234"/>
      <c r="C378" s="235"/>
      <c r="D378" s="229" t="s">
        <v>124</v>
      </c>
      <c r="E378" s="236" t="s">
        <v>1</v>
      </c>
      <c r="F378" s="237" t="s">
        <v>389</v>
      </c>
      <c r="G378" s="235"/>
      <c r="H378" s="236" t="s">
        <v>1</v>
      </c>
      <c r="I378" s="238"/>
      <c r="J378" s="235"/>
      <c r="K378" s="235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124</v>
      </c>
      <c r="AU378" s="243" t="s">
        <v>82</v>
      </c>
      <c r="AV378" s="13" t="s">
        <v>80</v>
      </c>
      <c r="AW378" s="13" t="s">
        <v>30</v>
      </c>
      <c r="AX378" s="13" t="s">
        <v>73</v>
      </c>
      <c r="AY378" s="243" t="s">
        <v>115</v>
      </c>
    </row>
    <row r="379" s="14" customFormat="1">
      <c r="A379" s="14"/>
      <c r="B379" s="244"/>
      <c r="C379" s="245"/>
      <c r="D379" s="229" t="s">
        <v>124</v>
      </c>
      <c r="E379" s="246" t="s">
        <v>1</v>
      </c>
      <c r="F379" s="247" t="s">
        <v>390</v>
      </c>
      <c r="G379" s="245"/>
      <c r="H379" s="248">
        <v>129.59999999999999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124</v>
      </c>
      <c r="AU379" s="254" t="s">
        <v>82</v>
      </c>
      <c r="AV379" s="14" t="s">
        <v>82</v>
      </c>
      <c r="AW379" s="14" t="s">
        <v>30</v>
      </c>
      <c r="AX379" s="14" t="s">
        <v>73</v>
      </c>
      <c r="AY379" s="254" t="s">
        <v>115</v>
      </c>
    </row>
    <row r="380" s="15" customFormat="1">
      <c r="A380" s="15"/>
      <c r="B380" s="255"/>
      <c r="C380" s="256"/>
      <c r="D380" s="229" t="s">
        <v>124</v>
      </c>
      <c r="E380" s="257" t="s">
        <v>1</v>
      </c>
      <c r="F380" s="258" t="s">
        <v>127</v>
      </c>
      <c r="G380" s="256"/>
      <c r="H380" s="259">
        <v>129.59999999999999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5" t="s">
        <v>124</v>
      </c>
      <c r="AU380" s="265" t="s">
        <v>82</v>
      </c>
      <c r="AV380" s="15" t="s">
        <v>122</v>
      </c>
      <c r="AW380" s="15" t="s">
        <v>30</v>
      </c>
      <c r="AX380" s="15" t="s">
        <v>80</v>
      </c>
      <c r="AY380" s="265" t="s">
        <v>115</v>
      </c>
    </row>
    <row r="381" s="2" customFormat="1" ht="14.4" customHeight="1">
      <c r="A381" s="38"/>
      <c r="B381" s="39"/>
      <c r="C381" s="215" t="s">
        <v>259</v>
      </c>
      <c r="D381" s="215" t="s">
        <v>118</v>
      </c>
      <c r="E381" s="216" t="s">
        <v>357</v>
      </c>
      <c r="F381" s="217" t="s">
        <v>358</v>
      </c>
      <c r="G381" s="218" t="s">
        <v>121</v>
      </c>
      <c r="H381" s="219">
        <v>175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38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122</v>
      </c>
      <c r="AT381" s="227" t="s">
        <v>118</v>
      </c>
      <c r="AU381" s="227" t="s">
        <v>82</v>
      </c>
      <c r="AY381" s="17" t="s">
        <v>115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80</v>
      </c>
      <c r="BK381" s="228">
        <f>ROUND(I381*H381,2)</f>
        <v>0</v>
      </c>
      <c r="BL381" s="17" t="s">
        <v>122</v>
      </c>
      <c r="BM381" s="227" t="s">
        <v>391</v>
      </c>
    </row>
    <row r="382" s="2" customFormat="1">
      <c r="A382" s="38"/>
      <c r="B382" s="39"/>
      <c r="C382" s="40"/>
      <c r="D382" s="229" t="s">
        <v>123</v>
      </c>
      <c r="E382" s="40"/>
      <c r="F382" s="230" t="s">
        <v>358</v>
      </c>
      <c r="G382" s="40"/>
      <c r="H382" s="40"/>
      <c r="I382" s="231"/>
      <c r="J382" s="40"/>
      <c r="K382" s="40"/>
      <c r="L382" s="44"/>
      <c r="M382" s="232"/>
      <c r="N382" s="233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123</v>
      </c>
      <c r="AU382" s="17" t="s">
        <v>82</v>
      </c>
    </row>
    <row r="383" s="13" customFormat="1">
      <c r="A383" s="13"/>
      <c r="B383" s="234"/>
      <c r="C383" s="235"/>
      <c r="D383" s="229" t="s">
        <v>124</v>
      </c>
      <c r="E383" s="236" t="s">
        <v>1</v>
      </c>
      <c r="F383" s="237" t="s">
        <v>392</v>
      </c>
      <c r="G383" s="235"/>
      <c r="H383" s="236" t="s">
        <v>1</v>
      </c>
      <c r="I383" s="238"/>
      <c r="J383" s="235"/>
      <c r="K383" s="235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124</v>
      </c>
      <c r="AU383" s="243" t="s">
        <v>82</v>
      </c>
      <c r="AV383" s="13" t="s">
        <v>80</v>
      </c>
      <c r="AW383" s="13" t="s">
        <v>30</v>
      </c>
      <c r="AX383" s="13" t="s">
        <v>73</v>
      </c>
      <c r="AY383" s="243" t="s">
        <v>115</v>
      </c>
    </row>
    <row r="384" s="14" customFormat="1">
      <c r="A384" s="14"/>
      <c r="B384" s="244"/>
      <c r="C384" s="245"/>
      <c r="D384" s="229" t="s">
        <v>124</v>
      </c>
      <c r="E384" s="246" t="s">
        <v>1</v>
      </c>
      <c r="F384" s="247" t="s">
        <v>377</v>
      </c>
      <c r="G384" s="245"/>
      <c r="H384" s="248">
        <v>175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124</v>
      </c>
      <c r="AU384" s="254" t="s">
        <v>82</v>
      </c>
      <c r="AV384" s="14" t="s">
        <v>82</v>
      </c>
      <c r="AW384" s="14" t="s">
        <v>30</v>
      </c>
      <c r="AX384" s="14" t="s">
        <v>73</v>
      </c>
      <c r="AY384" s="254" t="s">
        <v>115</v>
      </c>
    </row>
    <row r="385" s="15" customFormat="1">
      <c r="A385" s="15"/>
      <c r="B385" s="255"/>
      <c r="C385" s="256"/>
      <c r="D385" s="229" t="s">
        <v>124</v>
      </c>
      <c r="E385" s="257" t="s">
        <v>1</v>
      </c>
      <c r="F385" s="258" t="s">
        <v>127</v>
      </c>
      <c r="G385" s="256"/>
      <c r="H385" s="259">
        <v>175</v>
      </c>
      <c r="I385" s="260"/>
      <c r="J385" s="256"/>
      <c r="K385" s="256"/>
      <c r="L385" s="261"/>
      <c r="M385" s="262"/>
      <c r="N385" s="263"/>
      <c r="O385" s="263"/>
      <c r="P385" s="263"/>
      <c r="Q385" s="263"/>
      <c r="R385" s="263"/>
      <c r="S385" s="263"/>
      <c r="T385" s="26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5" t="s">
        <v>124</v>
      </c>
      <c r="AU385" s="265" t="s">
        <v>82</v>
      </c>
      <c r="AV385" s="15" t="s">
        <v>122</v>
      </c>
      <c r="AW385" s="15" t="s">
        <v>30</v>
      </c>
      <c r="AX385" s="15" t="s">
        <v>80</v>
      </c>
      <c r="AY385" s="265" t="s">
        <v>115</v>
      </c>
    </row>
    <row r="386" s="12" customFormat="1" ht="22.8" customHeight="1">
      <c r="A386" s="12"/>
      <c r="B386" s="199"/>
      <c r="C386" s="200"/>
      <c r="D386" s="201" t="s">
        <v>72</v>
      </c>
      <c r="E386" s="213" t="s">
        <v>393</v>
      </c>
      <c r="F386" s="213" t="s">
        <v>394</v>
      </c>
      <c r="G386" s="200"/>
      <c r="H386" s="200"/>
      <c r="I386" s="203"/>
      <c r="J386" s="214">
        <f>BK386</f>
        <v>0</v>
      </c>
      <c r="K386" s="200"/>
      <c r="L386" s="205"/>
      <c r="M386" s="206"/>
      <c r="N386" s="207"/>
      <c r="O386" s="207"/>
      <c r="P386" s="208">
        <f>SUM(P387:P409)</f>
        <v>0</v>
      </c>
      <c r="Q386" s="207"/>
      <c r="R386" s="208">
        <f>SUM(R387:R409)</f>
        <v>0</v>
      </c>
      <c r="S386" s="207"/>
      <c r="T386" s="209">
        <f>SUM(T387:T409)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0" t="s">
        <v>80</v>
      </c>
      <c r="AT386" s="211" t="s">
        <v>72</v>
      </c>
      <c r="AU386" s="211" t="s">
        <v>80</v>
      </c>
      <c r="AY386" s="210" t="s">
        <v>115</v>
      </c>
      <c r="BK386" s="212">
        <f>SUM(BK387:BK409)</f>
        <v>0</v>
      </c>
    </row>
    <row r="387" s="2" customFormat="1" ht="24.15" customHeight="1">
      <c r="A387" s="38"/>
      <c r="B387" s="39"/>
      <c r="C387" s="215" t="s">
        <v>395</v>
      </c>
      <c r="D387" s="215" t="s">
        <v>118</v>
      </c>
      <c r="E387" s="216" t="s">
        <v>396</v>
      </c>
      <c r="F387" s="217" t="s">
        <v>397</v>
      </c>
      <c r="G387" s="218" t="s">
        <v>216</v>
      </c>
      <c r="H387" s="219">
        <v>13.800000000000001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38</v>
      </c>
      <c r="O387" s="91"/>
      <c r="P387" s="225">
        <f>O387*H387</f>
        <v>0</v>
      </c>
      <c r="Q387" s="225">
        <v>0</v>
      </c>
      <c r="R387" s="225">
        <f>Q387*H387</f>
        <v>0</v>
      </c>
      <c r="S387" s="225">
        <v>0</v>
      </c>
      <c r="T387" s="22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122</v>
      </c>
      <c r="AT387" s="227" t="s">
        <v>118</v>
      </c>
      <c r="AU387" s="227" t="s">
        <v>82</v>
      </c>
      <c r="AY387" s="17" t="s">
        <v>115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80</v>
      </c>
      <c r="BK387" s="228">
        <f>ROUND(I387*H387,2)</f>
        <v>0</v>
      </c>
      <c r="BL387" s="17" t="s">
        <v>122</v>
      </c>
      <c r="BM387" s="227" t="s">
        <v>398</v>
      </c>
    </row>
    <row r="388" s="2" customFormat="1">
      <c r="A388" s="38"/>
      <c r="B388" s="39"/>
      <c r="C388" s="40"/>
      <c r="D388" s="229" t="s">
        <v>123</v>
      </c>
      <c r="E388" s="40"/>
      <c r="F388" s="230" t="s">
        <v>397</v>
      </c>
      <c r="G388" s="40"/>
      <c r="H388" s="40"/>
      <c r="I388" s="231"/>
      <c r="J388" s="40"/>
      <c r="K388" s="40"/>
      <c r="L388" s="44"/>
      <c r="M388" s="232"/>
      <c r="N388" s="233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123</v>
      </c>
      <c r="AU388" s="17" t="s">
        <v>82</v>
      </c>
    </row>
    <row r="389" s="14" customFormat="1">
      <c r="A389" s="14"/>
      <c r="B389" s="244"/>
      <c r="C389" s="245"/>
      <c r="D389" s="229" t="s">
        <v>124</v>
      </c>
      <c r="E389" s="246" t="s">
        <v>1</v>
      </c>
      <c r="F389" s="247" t="s">
        <v>399</v>
      </c>
      <c r="G389" s="245"/>
      <c r="H389" s="248">
        <v>13.800000000000001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124</v>
      </c>
      <c r="AU389" s="254" t="s">
        <v>82</v>
      </c>
      <c r="AV389" s="14" t="s">
        <v>82</v>
      </c>
      <c r="AW389" s="14" t="s">
        <v>30</v>
      </c>
      <c r="AX389" s="14" t="s">
        <v>73</v>
      </c>
      <c r="AY389" s="254" t="s">
        <v>115</v>
      </c>
    </row>
    <row r="390" s="15" customFormat="1">
      <c r="A390" s="15"/>
      <c r="B390" s="255"/>
      <c r="C390" s="256"/>
      <c r="D390" s="229" t="s">
        <v>124</v>
      </c>
      <c r="E390" s="257" t="s">
        <v>1</v>
      </c>
      <c r="F390" s="258" t="s">
        <v>127</v>
      </c>
      <c r="G390" s="256"/>
      <c r="H390" s="259">
        <v>13.800000000000001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5" t="s">
        <v>124</v>
      </c>
      <c r="AU390" s="265" t="s">
        <v>82</v>
      </c>
      <c r="AV390" s="15" t="s">
        <v>122</v>
      </c>
      <c r="AW390" s="15" t="s">
        <v>30</v>
      </c>
      <c r="AX390" s="15" t="s">
        <v>80</v>
      </c>
      <c r="AY390" s="265" t="s">
        <v>115</v>
      </c>
    </row>
    <row r="391" s="2" customFormat="1" ht="14.4" customHeight="1">
      <c r="A391" s="38"/>
      <c r="B391" s="39"/>
      <c r="C391" s="266" t="s">
        <v>263</v>
      </c>
      <c r="D391" s="266" t="s">
        <v>128</v>
      </c>
      <c r="E391" s="267" t="s">
        <v>400</v>
      </c>
      <c r="F391" s="268" t="s">
        <v>401</v>
      </c>
      <c r="G391" s="269" t="s">
        <v>216</v>
      </c>
      <c r="H391" s="270">
        <v>13.800000000000001</v>
      </c>
      <c r="I391" s="271"/>
      <c r="J391" s="272">
        <f>ROUND(I391*H391,2)</f>
        <v>0</v>
      </c>
      <c r="K391" s="273"/>
      <c r="L391" s="274"/>
      <c r="M391" s="275" t="s">
        <v>1</v>
      </c>
      <c r="N391" s="276" t="s">
        <v>38</v>
      </c>
      <c r="O391" s="91"/>
      <c r="P391" s="225">
        <f>O391*H391</f>
        <v>0</v>
      </c>
      <c r="Q391" s="225">
        <v>0</v>
      </c>
      <c r="R391" s="225">
        <f>Q391*H391</f>
        <v>0</v>
      </c>
      <c r="S391" s="225">
        <v>0</v>
      </c>
      <c r="T391" s="22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132</v>
      </c>
      <c r="AT391" s="227" t="s">
        <v>128</v>
      </c>
      <c r="AU391" s="227" t="s">
        <v>82</v>
      </c>
      <c r="AY391" s="17" t="s">
        <v>115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80</v>
      </c>
      <c r="BK391" s="228">
        <f>ROUND(I391*H391,2)</f>
        <v>0</v>
      </c>
      <c r="BL391" s="17" t="s">
        <v>122</v>
      </c>
      <c r="BM391" s="227" t="s">
        <v>402</v>
      </c>
    </row>
    <row r="392" s="2" customFormat="1">
      <c r="A392" s="38"/>
      <c r="B392" s="39"/>
      <c r="C392" s="40"/>
      <c r="D392" s="229" t="s">
        <v>123</v>
      </c>
      <c r="E392" s="40"/>
      <c r="F392" s="230" t="s">
        <v>401</v>
      </c>
      <c r="G392" s="40"/>
      <c r="H392" s="40"/>
      <c r="I392" s="231"/>
      <c r="J392" s="40"/>
      <c r="K392" s="40"/>
      <c r="L392" s="44"/>
      <c r="M392" s="232"/>
      <c r="N392" s="233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123</v>
      </c>
      <c r="AU392" s="17" t="s">
        <v>82</v>
      </c>
    </row>
    <row r="393" s="14" customFormat="1">
      <c r="A393" s="14"/>
      <c r="B393" s="244"/>
      <c r="C393" s="245"/>
      <c r="D393" s="229" t="s">
        <v>124</v>
      </c>
      <c r="E393" s="246" t="s">
        <v>1</v>
      </c>
      <c r="F393" s="247" t="s">
        <v>399</v>
      </c>
      <c r="G393" s="245"/>
      <c r="H393" s="248">
        <v>13.800000000000001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124</v>
      </c>
      <c r="AU393" s="254" t="s">
        <v>82</v>
      </c>
      <c r="AV393" s="14" t="s">
        <v>82</v>
      </c>
      <c r="AW393" s="14" t="s">
        <v>30</v>
      </c>
      <c r="AX393" s="14" t="s">
        <v>73</v>
      </c>
      <c r="AY393" s="254" t="s">
        <v>115</v>
      </c>
    </row>
    <row r="394" s="15" customFormat="1">
      <c r="A394" s="15"/>
      <c r="B394" s="255"/>
      <c r="C394" s="256"/>
      <c r="D394" s="229" t="s">
        <v>124</v>
      </c>
      <c r="E394" s="257" t="s">
        <v>1</v>
      </c>
      <c r="F394" s="258" t="s">
        <v>127</v>
      </c>
      <c r="G394" s="256"/>
      <c r="H394" s="259">
        <v>13.800000000000001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5" t="s">
        <v>124</v>
      </c>
      <c r="AU394" s="265" t="s">
        <v>82</v>
      </c>
      <c r="AV394" s="15" t="s">
        <v>122</v>
      </c>
      <c r="AW394" s="15" t="s">
        <v>30</v>
      </c>
      <c r="AX394" s="15" t="s">
        <v>80</v>
      </c>
      <c r="AY394" s="265" t="s">
        <v>115</v>
      </c>
    </row>
    <row r="395" s="2" customFormat="1" ht="14.4" customHeight="1">
      <c r="A395" s="38"/>
      <c r="B395" s="39"/>
      <c r="C395" s="266" t="s">
        <v>403</v>
      </c>
      <c r="D395" s="266" t="s">
        <v>128</v>
      </c>
      <c r="E395" s="267" t="s">
        <v>404</v>
      </c>
      <c r="F395" s="268" t="s">
        <v>405</v>
      </c>
      <c r="G395" s="269" t="s">
        <v>142</v>
      </c>
      <c r="H395" s="270">
        <v>5.4000000000000004</v>
      </c>
      <c r="I395" s="271"/>
      <c r="J395" s="272">
        <f>ROUND(I395*H395,2)</f>
        <v>0</v>
      </c>
      <c r="K395" s="273"/>
      <c r="L395" s="274"/>
      <c r="M395" s="275" t="s">
        <v>1</v>
      </c>
      <c r="N395" s="276" t="s">
        <v>38</v>
      </c>
      <c r="O395" s="91"/>
      <c r="P395" s="225">
        <f>O395*H395</f>
        <v>0</v>
      </c>
      <c r="Q395" s="225">
        <v>0</v>
      </c>
      <c r="R395" s="225">
        <f>Q395*H395</f>
        <v>0</v>
      </c>
      <c r="S395" s="225">
        <v>0</v>
      </c>
      <c r="T395" s="22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7" t="s">
        <v>132</v>
      </c>
      <c r="AT395" s="227" t="s">
        <v>128</v>
      </c>
      <c r="AU395" s="227" t="s">
        <v>82</v>
      </c>
      <c r="AY395" s="17" t="s">
        <v>115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7" t="s">
        <v>80</v>
      </c>
      <c r="BK395" s="228">
        <f>ROUND(I395*H395,2)</f>
        <v>0</v>
      </c>
      <c r="BL395" s="17" t="s">
        <v>122</v>
      </c>
      <c r="BM395" s="227" t="s">
        <v>406</v>
      </c>
    </row>
    <row r="396" s="2" customFormat="1">
      <c r="A396" s="38"/>
      <c r="B396" s="39"/>
      <c r="C396" s="40"/>
      <c r="D396" s="229" t="s">
        <v>123</v>
      </c>
      <c r="E396" s="40"/>
      <c r="F396" s="230" t="s">
        <v>405</v>
      </c>
      <c r="G396" s="40"/>
      <c r="H396" s="40"/>
      <c r="I396" s="231"/>
      <c r="J396" s="40"/>
      <c r="K396" s="40"/>
      <c r="L396" s="44"/>
      <c r="M396" s="232"/>
      <c r="N396" s="233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123</v>
      </c>
      <c r="AU396" s="17" t="s">
        <v>82</v>
      </c>
    </row>
    <row r="397" s="13" customFormat="1">
      <c r="A397" s="13"/>
      <c r="B397" s="234"/>
      <c r="C397" s="235"/>
      <c r="D397" s="229" t="s">
        <v>124</v>
      </c>
      <c r="E397" s="236" t="s">
        <v>1</v>
      </c>
      <c r="F397" s="237" t="s">
        <v>407</v>
      </c>
      <c r="G397" s="235"/>
      <c r="H397" s="236" t="s">
        <v>1</v>
      </c>
      <c r="I397" s="238"/>
      <c r="J397" s="235"/>
      <c r="K397" s="235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124</v>
      </c>
      <c r="AU397" s="243" t="s">
        <v>82</v>
      </c>
      <c r="AV397" s="13" t="s">
        <v>80</v>
      </c>
      <c r="AW397" s="13" t="s">
        <v>30</v>
      </c>
      <c r="AX397" s="13" t="s">
        <v>73</v>
      </c>
      <c r="AY397" s="243" t="s">
        <v>115</v>
      </c>
    </row>
    <row r="398" s="14" customFormat="1">
      <c r="A398" s="14"/>
      <c r="B398" s="244"/>
      <c r="C398" s="245"/>
      <c r="D398" s="229" t="s">
        <v>124</v>
      </c>
      <c r="E398" s="246" t="s">
        <v>1</v>
      </c>
      <c r="F398" s="247" t="s">
        <v>408</v>
      </c>
      <c r="G398" s="245"/>
      <c r="H398" s="248">
        <v>5.4000000000000004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124</v>
      </c>
      <c r="AU398" s="254" t="s">
        <v>82</v>
      </c>
      <c r="AV398" s="14" t="s">
        <v>82</v>
      </c>
      <c r="AW398" s="14" t="s">
        <v>30</v>
      </c>
      <c r="AX398" s="14" t="s">
        <v>73</v>
      </c>
      <c r="AY398" s="254" t="s">
        <v>115</v>
      </c>
    </row>
    <row r="399" s="15" customFormat="1">
      <c r="A399" s="15"/>
      <c r="B399" s="255"/>
      <c r="C399" s="256"/>
      <c r="D399" s="229" t="s">
        <v>124</v>
      </c>
      <c r="E399" s="257" t="s">
        <v>1</v>
      </c>
      <c r="F399" s="258" t="s">
        <v>127</v>
      </c>
      <c r="G399" s="256"/>
      <c r="H399" s="259">
        <v>5.4000000000000004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5" t="s">
        <v>124</v>
      </c>
      <c r="AU399" s="265" t="s">
        <v>82</v>
      </c>
      <c r="AV399" s="15" t="s">
        <v>122</v>
      </c>
      <c r="AW399" s="15" t="s">
        <v>30</v>
      </c>
      <c r="AX399" s="15" t="s">
        <v>80</v>
      </c>
      <c r="AY399" s="265" t="s">
        <v>115</v>
      </c>
    </row>
    <row r="400" s="2" customFormat="1" ht="24.15" customHeight="1">
      <c r="A400" s="38"/>
      <c r="B400" s="39"/>
      <c r="C400" s="215" t="s">
        <v>266</v>
      </c>
      <c r="D400" s="215" t="s">
        <v>118</v>
      </c>
      <c r="E400" s="216" t="s">
        <v>409</v>
      </c>
      <c r="F400" s="217" t="s">
        <v>410</v>
      </c>
      <c r="G400" s="218" t="s">
        <v>216</v>
      </c>
      <c r="H400" s="219">
        <v>28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38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0</v>
      </c>
      <c r="T400" s="22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122</v>
      </c>
      <c r="AT400" s="227" t="s">
        <v>118</v>
      </c>
      <c r="AU400" s="227" t="s">
        <v>82</v>
      </c>
      <c r="AY400" s="17" t="s">
        <v>115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80</v>
      </c>
      <c r="BK400" s="228">
        <f>ROUND(I400*H400,2)</f>
        <v>0</v>
      </c>
      <c r="BL400" s="17" t="s">
        <v>122</v>
      </c>
      <c r="BM400" s="227" t="s">
        <v>411</v>
      </c>
    </row>
    <row r="401" s="2" customFormat="1">
      <c r="A401" s="38"/>
      <c r="B401" s="39"/>
      <c r="C401" s="40"/>
      <c r="D401" s="229" t="s">
        <v>123</v>
      </c>
      <c r="E401" s="40"/>
      <c r="F401" s="230" t="s">
        <v>410</v>
      </c>
      <c r="G401" s="40"/>
      <c r="H401" s="40"/>
      <c r="I401" s="231"/>
      <c r="J401" s="40"/>
      <c r="K401" s="40"/>
      <c r="L401" s="44"/>
      <c r="M401" s="232"/>
      <c r="N401" s="233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123</v>
      </c>
      <c r="AU401" s="17" t="s">
        <v>82</v>
      </c>
    </row>
    <row r="402" s="13" customFormat="1">
      <c r="A402" s="13"/>
      <c r="B402" s="234"/>
      <c r="C402" s="235"/>
      <c r="D402" s="229" t="s">
        <v>124</v>
      </c>
      <c r="E402" s="236" t="s">
        <v>1</v>
      </c>
      <c r="F402" s="237" t="s">
        <v>412</v>
      </c>
      <c r="G402" s="235"/>
      <c r="H402" s="236" t="s">
        <v>1</v>
      </c>
      <c r="I402" s="238"/>
      <c r="J402" s="235"/>
      <c r="K402" s="235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124</v>
      </c>
      <c r="AU402" s="243" t="s">
        <v>82</v>
      </c>
      <c r="AV402" s="13" t="s">
        <v>80</v>
      </c>
      <c r="AW402" s="13" t="s">
        <v>30</v>
      </c>
      <c r="AX402" s="13" t="s">
        <v>73</v>
      </c>
      <c r="AY402" s="243" t="s">
        <v>115</v>
      </c>
    </row>
    <row r="403" s="14" customFormat="1">
      <c r="A403" s="14"/>
      <c r="B403" s="244"/>
      <c r="C403" s="245"/>
      <c r="D403" s="229" t="s">
        <v>124</v>
      </c>
      <c r="E403" s="246" t="s">
        <v>1</v>
      </c>
      <c r="F403" s="247" t="s">
        <v>413</v>
      </c>
      <c r="G403" s="245"/>
      <c r="H403" s="248">
        <v>28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124</v>
      </c>
      <c r="AU403" s="254" t="s">
        <v>82</v>
      </c>
      <c r="AV403" s="14" t="s">
        <v>82</v>
      </c>
      <c r="AW403" s="14" t="s">
        <v>30</v>
      </c>
      <c r="AX403" s="14" t="s">
        <v>73</v>
      </c>
      <c r="AY403" s="254" t="s">
        <v>115</v>
      </c>
    </row>
    <row r="404" s="15" customFormat="1">
      <c r="A404" s="15"/>
      <c r="B404" s="255"/>
      <c r="C404" s="256"/>
      <c r="D404" s="229" t="s">
        <v>124</v>
      </c>
      <c r="E404" s="257" t="s">
        <v>1</v>
      </c>
      <c r="F404" s="258" t="s">
        <v>127</v>
      </c>
      <c r="G404" s="256"/>
      <c r="H404" s="259">
        <v>28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5" t="s">
        <v>124</v>
      </c>
      <c r="AU404" s="265" t="s">
        <v>82</v>
      </c>
      <c r="AV404" s="15" t="s">
        <v>122</v>
      </c>
      <c r="AW404" s="15" t="s">
        <v>30</v>
      </c>
      <c r="AX404" s="15" t="s">
        <v>80</v>
      </c>
      <c r="AY404" s="265" t="s">
        <v>115</v>
      </c>
    </row>
    <row r="405" s="2" customFormat="1" ht="14.4" customHeight="1">
      <c r="A405" s="38"/>
      <c r="B405" s="39"/>
      <c r="C405" s="215" t="s">
        <v>414</v>
      </c>
      <c r="D405" s="215" t="s">
        <v>118</v>
      </c>
      <c r="E405" s="216" t="s">
        <v>415</v>
      </c>
      <c r="F405" s="217" t="s">
        <v>416</v>
      </c>
      <c r="G405" s="218" t="s">
        <v>173</v>
      </c>
      <c r="H405" s="219">
        <v>2</v>
      </c>
      <c r="I405" s="220"/>
      <c r="J405" s="221">
        <f>ROUND(I405*H405,2)</f>
        <v>0</v>
      </c>
      <c r="K405" s="222"/>
      <c r="L405" s="44"/>
      <c r="M405" s="223" t="s">
        <v>1</v>
      </c>
      <c r="N405" s="224" t="s">
        <v>38</v>
      </c>
      <c r="O405" s="91"/>
      <c r="P405" s="225">
        <f>O405*H405</f>
        <v>0</v>
      </c>
      <c r="Q405" s="225">
        <v>0</v>
      </c>
      <c r="R405" s="225">
        <f>Q405*H405</f>
        <v>0</v>
      </c>
      <c r="S405" s="225">
        <v>0</v>
      </c>
      <c r="T405" s="22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122</v>
      </c>
      <c r="AT405" s="227" t="s">
        <v>118</v>
      </c>
      <c r="AU405" s="227" t="s">
        <v>82</v>
      </c>
      <c r="AY405" s="17" t="s">
        <v>115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80</v>
      </c>
      <c r="BK405" s="228">
        <f>ROUND(I405*H405,2)</f>
        <v>0</v>
      </c>
      <c r="BL405" s="17" t="s">
        <v>122</v>
      </c>
      <c r="BM405" s="227" t="s">
        <v>417</v>
      </c>
    </row>
    <row r="406" s="2" customFormat="1">
      <c r="A406" s="38"/>
      <c r="B406" s="39"/>
      <c r="C406" s="40"/>
      <c r="D406" s="229" t="s">
        <v>123</v>
      </c>
      <c r="E406" s="40"/>
      <c r="F406" s="230" t="s">
        <v>416</v>
      </c>
      <c r="G406" s="40"/>
      <c r="H406" s="40"/>
      <c r="I406" s="231"/>
      <c r="J406" s="40"/>
      <c r="K406" s="40"/>
      <c r="L406" s="44"/>
      <c r="M406" s="232"/>
      <c r="N406" s="233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123</v>
      </c>
      <c r="AU406" s="17" t="s">
        <v>82</v>
      </c>
    </row>
    <row r="407" s="13" customFormat="1">
      <c r="A407" s="13"/>
      <c r="B407" s="234"/>
      <c r="C407" s="235"/>
      <c r="D407" s="229" t="s">
        <v>124</v>
      </c>
      <c r="E407" s="236" t="s">
        <v>1</v>
      </c>
      <c r="F407" s="237" t="s">
        <v>418</v>
      </c>
      <c r="G407" s="235"/>
      <c r="H407" s="236" t="s">
        <v>1</v>
      </c>
      <c r="I407" s="238"/>
      <c r="J407" s="235"/>
      <c r="K407" s="235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124</v>
      </c>
      <c r="AU407" s="243" t="s">
        <v>82</v>
      </c>
      <c r="AV407" s="13" t="s">
        <v>80</v>
      </c>
      <c r="AW407" s="13" t="s">
        <v>30</v>
      </c>
      <c r="AX407" s="13" t="s">
        <v>73</v>
      </c>
      <c r="AY407" s="243" t="s">
        <v>115</v>
      </c>
    </row>
    <row r="408" s="14" customFormat="1">
      <c r="A408" s="14"/>
      <c r="B408" s="244"/>
      <c r="C408" s="245"/>
      <c r="D408" s="229" t="s">
        <v>124</v>
      </c>
      <c r="E408" s="246" t="s">
        <v>1</v>
      </c>
      <c r="F408" s="247" t="s">
        <v>82</v>
      </c>
      <c r="G408" s="245"/>
      <c r="H408" s="248">
        <v>2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124</v>
      </c>
      <c r="AU408" s="254" t="s">
        <v>82</v>
      </c>
      <c r="AV408" s="14" t="s">
        <v>82</v>
      </c>
      <c r="AW408" s="14" t="s">
        <v>30</v>
      </c>
      <c r="AX408" s="14" t="s">
        <v>73</v>
      </c>
      <c r="AY408" s="254" t="s">
        <v>115</v>
      </c>
    </row>
    <row r="409" s="15" customFormat="1">
      <c r="A409" s="15"/>
      <c r="B409" s="255"/>
      <c r="C409" s="256"/>
      <c r="D409" s="229" t="s">
        <v>124</v>
      </c>
      <c r="E409" s="257" t="s">
        <v>1</v>
      </c>
      <c r="F409" s="258" t="s">
        <v>127</v>
      </c>
      <c r="G409" s="256"/>
      <c r="H409" s="259">
        <v>2</v>
      </c>
      <c r="I409" s="260"/>
      <c r="J409" s="256"/>
      <c r="K409" s="256"/>
      <c r="L409" s="261"/>
      <c r="M409" s="262"/>
      <c r="N409" s="263"/>
      <c r="O409" s="263"/>
      <c r="P409" s="263"/>
      <c r="Q409" s="263"/>
      <c r="R409" s="263"/>
      <c r="S409" s="263"/>
      <c r="T409" s="264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5" t="s">
        <v>124</v>
      </c>
      <c r="AU409" s="265" t="s">
        <v>82</v>
      </c>
      <c r="AV409" s="15" t="s">
        <v>122</v>
      </c>
      <c r="AW409" s="15" t="s">
        <v>30</v>
      </c>
      <c r="AX409" s="15" t="s">
        <v>80</v>
      </c>
      <c r="AY409" s="265" t="s">
        <v>115</v>
      </c>
    </row>
    <row r="410" s="12" customFormat="1" ht="22.8" customHeight="1">
      <c r="A410" s="12"/>
      <c r="B410" s="199"/>
      <c r="C410" s="200"/>
      <c r="D410" s="201" t="s">
        <v>72</v>
      </c>
      <c r="E410" s="213" t="s">
        <v>132</v>
      </c>
      <c r="F410" s="213" t="s">
        <v>419</v>
      </c>
      <c r="G410" s="200"/>
      <c r="H410" s="200"/>
      <c r="I410" s="203"/>
      <c r="J410" s="214">
        <f>BK410</f>
        <v>0</v>
      </c>
      <c r="K410" s="200"/>
      <c r="L410" s="205"/>
      <c r="M410" s="206"/>
      <c r="N410" s="207"/>
      <c r="O410" s="207"/>
      <c r="P410" s="208">
        <f>SUM(P411:P538)</f>
        <v>0</v>
      </c>
      <c r="Q410" s="207"/>
      <c r="R410" s="208">
        <f>SUM(R411:R538)</f>
        <v>0</v>
      </c>
      <c r="S410" s="207"/>
      <c r="T410" s="209">
        <f>SUM(T411:T538)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0" t="s">
        <v>80</v>
      </c>
      <c r="AT410" s="211" t="s">
        <v>72</v>
      </c>
      <c r="AU410" s="211" t="s">
        <v>80</v>
      </c>
      <c r="AY410" s="210" t="s">
        <v>115</v>
      </c>
      <c r="BK410" s="212">
        <f>SUM(BK411:BK538)</f>
        <v>0</v>
      </c>
    </row>
    <row r="411" s="2" customFormat="1" ht="14.4" customHeight="1">
      <c r="A411" s="38"/>
      <c r="B411" s="39"/>
      <c r="C411" s="215" t="s">
        <v>270</v>
      </c>
      <c r="D411" s="215" t="s">
        <v>118</v>
      </c>
      <c r="E411" s="216" t="s">
        <v>420</v>
      </c>
      <c r="F411" s="217" t="s">
        <v>421</v>
      </c>
      <c r="G411" s="218" t="s">
        <v>216</v>
      </c>
      <c r="H411" s="219">
        <v>27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38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122</v>
      </c>
      <c r="AT411" s="227" t="s">
        <v>118</v>
      </c>
      <c r="AU411" s="227" t="s">
        <v>82</v>
      </c>
      <c r="AY411" s="17" t="s">
        <v>115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80</v>
      </c>
      <c r="BK411" s="228">
        <f>ROUND(I411*H411,2)</f>
        <v>0</v>
      </c>
      <c r="BL411" s="17" t="s">
        <v>122</v>
      </c>
      <c r="BM411" s="227" t="s">
        <v>422</v>
      </c>
    </row>
    <row r="412" s="2" customFormat="1">
      <c r="A412" s="38"/>
      <c r="B412" s="39"/>
      <c r="C412" s="40"/>
      <c r="D412" s="229" t="s">
        <v>123</v>
      </c>
      <c r="E412" s="40"/>
      <c r="F412" s="230" t="s">
        <v>421</v>
      </c>
      <c r="G412" s="40"/>
      <c r="H412" s="40"/>
      <c r="I412" s="231"/>
      <c r="J412" s="40"/>
      <c r="K412" s="40"/>
      <c r="L412" s="44"/>
      <c r="M412" s="232"/>
      <c r="N412" s="233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123</v>
      </c>
      <c r="AU412" s="17" t="s">
        <v>82</v>
      </c>
    </row>
    <row r="413" s="13" customFormat="1">
      <c r="A413" s="13"/>
      <c r="B413" s="234"/>
      <c r="C413" s="235"/>
      <c r="D413" s="229" t="s">
        <v>124</v>
      </c>
      <c r="E413" s="236" t="s">
        <v>1</v>
      </c>
      <c r="F413" s="237" t="s">
        <v>423</v>
      </c>
      <c r="G413" s="235"/>
      <c r="H413" s="236" t="s">
        <v>1</v>
      </c>
      <c r="I413" s="238"/>
      <c r="J413" s="235"/>
      <c r="K413" s="235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124</v>
      </c>
      <c r="AU413" s="243" t="s">
        <v>82</v>
      </c>
      <c r="AV413" s="13" t="s">
        <v>80</v>
      </c>
      <c r="AW413" s="13" t="s">
        <v>30</v>
      </c>
      <c r="AX413" s="13" t="s">
        <v>73</v>
      </c>
      <c r="AY413" s="243" t="s">
        <v>115</v>
      </c>
    </row>
    <row r="414" s="14" customFormat="1">
      <c r="A414" s="14"/>
      <c r="B414" s="244"/>
      <c r="C414" s="245"/>
      <c r="D414" s="229" t="s">
        <v>124</v>
      </c>
      <c r="E414" s="246" t="s">
        <v>1</v>
      </c>
      <c r="F414" s="247" t="s">
        <v>260</v>
      </c>
      <c r="G414" s="245"/>
      <c r="H414" s="248">
        <v>27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124</v>
      </c>
      <c r="AU414" s="254" t="s">
        <v>82</v>
      </c>
      <c r="AV414" s="14" t="s">
        <v>82</v>
      </c>
      <c r="AW414" s="14" t="s">
        <v>30</v>
      </c>
      <c r="AX414" s="14" t="s">
        <v>73</v>
      </c>
      <c r="AY414" s="254" t="s">
        <v>115</v>
      </c>
    </row>
    <row r="415" s="15" customFormat="1">
      <c r="A415" s="15"/>
      <c r="B415" s="255"/>
      <c r="C415" s="256"/>
      <c r="D415" s="229" t="s">
        <v>124</v>
      </c>
      <c r="E415" s="257" t="s">
        <v>1</v>
      </c>
      <c r="F415" s="258" t="s">
        <v>127</v>
      </c>
      <c r="G415" s="256"/>
      <c r="H415" s="259">
        <v>27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124</v>
      </c>
      <c r="AU415" s="265" t="s">
        <v>82</v>
      </c>
      <c r="AV415" s="15" t="s">
        <v>122</v>
      </c>
      <c r="AW415" s="15" t="s">
        <v>30</v>
      </c>
      <c r="AX415" s="15" t="s">
        <v>80</v>
      </c>
      <c r="AY415" s="265" t="s">
        <v>115</v>
      </c>
    </row>
    <row r="416" s="2" customFormat="1" ht="24.15" customHeight="1">
      <c r="A416" s="38"/>
      <c r="B416" s="39"/>
      <c r="C416" s="266" t="s">
        <v>424</v>
      </c>
      <c r="D416" s="266" t="s">
        <v>128</v>
      </c>
      <c r="E416" s="267" t="s">
        <v>425</v>
      </c>
      <c r="F416" s="268" t="s">
        <v>426</v>
      </c>
      <c r="G416" s="269" t="s">
        <v>216</v>
      </c>
      <c r="H416" s="270">
        <v>27</v>
      </c>
      <c r="I416" s="271"/>
      <c r="J416" s="272">
        <f>ROUND(I416*H416,2)</f>
        <v>0</v>
      </c>
      <c r="K416" s="273"/>
      <c r="L416" s="274"/>
      <c r="M416" s="275" t="s">
        <v>1</v>
      </c>
      <c r="N416" s="276" t="s">
        <v>38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</v>
      </c>
      <c r="T416" s="22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132</v>
      </c>
      <c r="AT416" s="227" t="s">
        <v>128</v>
      </c>
      <c r="AU416" s="227" t="s">
        <v>82</v>
      </c>
      <c r="AY416" s="17" t="s">
        <v>115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80</v>
      </c>
      <c r="BK416" s="228">
        <f>ROUND(I416*H416,2)</f>
        <v>0</v>
      </c>
      <c r="BL416" s="17" t="s">
        <v>122</v>
      </c>
      <c r="BM416" s="227" t="s">
        <v>427</v>
      </c>
    </row>
    <row r="417" s="2" customFormat="1">
      <c r="A417" s="38"/>
      <c r="B417" s="39"/>
      <c r="C417" s="40"/>
      <c r="D417" s="229" t="s">
        <v>123</v>
      </c>
      <c r="E417" s="40"/>
      <c r="F417" s="230" t="s">
        <v>426</v>
      </c>
      <c r="G417" s="40"/>
      <c r="H417" s="40"/>
      <c r="I417" s="231"/>
      <c r="J417" s="40"/>
      <c r="K417" s="40"/>
      <c r="L417" s="44"/>
      <c r="M417" s="232"/>
      <c r="N417" s="233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123</v>
      </c>
      <c r="AU417" s="17" t="s">
        <v>82</v>
      </c>
    </row>
    <row r="418" s="13" customFormat="1">
      <c r="A418" s="13"/>
      <c r="B418" s="234"/>
      <c r="C418" s="235"/>
      <c r="D418" s="229" t="s">
        <v>124</v>
      </c>
      <c r="E418" s="236" t="s">
        <v>1</v>
      </c>
      <c r="F418" s="237" t="s">
        <v>428</v>
      </c>
      <c r="G418" s="235"/>
      <c r="H418" s="236" t="s">
        <v>1</v>
      </c>
      <c r="I418" s="238"/>
      <c r="J418" s="235"/>
      <c r="K418" s="235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124</v>
      </c>
      <c r="AU418" s="243" t="s">
        <v>82</v>
      </c>
      <c r="AV418" s="13" t="s">
        <v>80</v>
      </c>
      <c r="AW418" s="13" t="s">
        <v>30</v>
      </c>
      <c r="AX418" s="13" t="s">
        <v>73</v>
      </c>
      <c r="AY418" s="243" t="s">
        <v>115</v>
      </c>
    </row>
    <row r="419" s="14" customFormat="1">
      <c r="A419" s="14"/>
      <c r="B419" s="244"/>
      <c r="C419" s="245"/>
      <c r="D419" s="229" t="s">
        <v>124</v>
      </c>
      <c r="E419" s="246" t="s">
        <v>1</v>
      </c>
      <c r="F419" s="247" t="s">
        <v>260</v>
      </c>
      <c r="G419" s="245"/>
      <c r="H419" s="248">
        <v>27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124</v>
      </c>
      <c r="AU419" s="254" t="s">
        <v>82</v>
      </c>
      <c r="AV419" s="14" t="s">
        <v>82</v>
      </c>
      <c r="AW419" s="14" t="s">
        <v>30</v>
      </c>
      <c r="AX419" s="14" t="s">
        <v>73</v>
      </c>
      <c r="AY419" s="254" t="s">
        <v>115</v>
      </c>
    </row>
    <row r="420" s="15" customFormat="1">
      <c r="A420" s="15"/>
      <c r="B420" s="255"/>
      <c r="C420" s="256"/>
      <c r="D420" s="229" t="s">
        <v>124</v>
      </c>
      <c r="E420" s="257" t="s">
        <v>1</v>
      </c>
      <c r="F420" s="258" t="s">
        <v>127</v>
      </c>
      <c r="G420" s="256"/>
      <c r="H420" s="259">
        <v>27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5" t="s">
        <v>124</v>
      </c>
      <c r="AU420" s="265" t="s">
        <v>82</v>
      </c>
      <c r="AV420" s="15" t="s">
        <v>122</v>
      </c>
      <c r="AW420" s="15" t="s">
        <v>30</v>
      </c>
      <c r="AX420" s="15" t="s">
        <v>80</v>
      </c>
      <c r="AY420" s="265" t="s">
        <v>115</v>
      </c>
    </row>
    <row r="421" s="2" customFormat="1" ht="14.4" customHeight="1">
      <c r="A421" s="38"/>
      <c r="B421" s="39"/>
      <c r="C421" s="266" t="s">
        <v>273</v>
      </c>
      <c r="D421" s="266" t="s">
        <v>128</v>
      </c>
      <c r="E421" s="267" t="s">
        <v>429</v>
      </c>
      <c r="F421" s="268" t="s">
        <v>430</v>
      </c>
      <c r="G421" s="269" t="s">
        <v>131</v>
      </c>
      <c r="H421" s="270">
        <v>2.0750000000000002</v>
      </c>
      <c r="I421" s="271"/>
      <c r="J421" s="272">
        <f>ROUND(I421*H421,2)</f>
        <v>0</v>
      </c>
      <c r="K421" s="273"/>
      <c r="L421" s="274"/>
      <c r="M421" s="275" t="s">
        <v>1</v>
      </c>
      <c r="N421" s="276" t="s">
        <v>38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132</v>
      </c>
      <c r="AT421" s="227" t="s">
        <v>128</v>
      </c>
      <c r="AU421" s="227" t="s">
        <v>82</v>
      </c>
      <c r="AY421" s="17" t="s">
        <v>115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80</v>
      </c>
      <c r="BK421" s="228">
        <f>ROUND(I421*H421,2)</f>
        <v>0</v>
      </c>
      <c r="BL421" s="17" t="s">
        <v>122</v>
      </c>
      <c r="BM421" s="227" t="s">
        <v>431</v>
      </c>
    </row>
    <row r="422" s="2" customFormat="1">
      <c r="A422" s="38"/>
      <c r="B422" s="39"/>
      <c r="C422" s="40"/>
      <c r="D422" s="229" t="s">
        <v>123</v>
      </c>
      <c r="E422" s="40"/>
      <c r="F422" s="230" t="s">
        <v>430</v>
      </c>
      <c r="G422" s="40"/>
      <c r="H422" s="40"/>
      <c r="I422" s="231"/>
      <c r="J422" s="40"/>
      <c r="K422" s="40"/>
      <c r="L422" s="44"/>
      <c r="M422" s="232"/>
      <c r="N422" s="233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123</v>
      </c>
      <c r="AU422" s="17" t="s">
        <v>82</v>
      </c>
    </row>
    <row r="423" s="13" customFormat="1">
      <c r="A423" s="13"/>
      <c r="B423" s="234"/>
      <c r="C423" s="235"/>
      <c r="D423" s="229" t="s">
        <v>124</v>
      </c>
      <c r="E423" s="236" t="s">
        <v>1</v>
      </c>
      <c r="F423" s="237" t="s">
        <v>432</v>
      </c>
      <c r="G423" s="235"/>
      <c r="H423" s="236" t="s">
        <v>1</v>
      </c>
      <c r="I423" s="238"/>
      <c r="J423" s="235"/>
      <c r="K423" s="235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124</v>
      </c>
      <c r="AU423" s="243" t="s">
        <v>82</v>
      </c>
      <c r="AV423" s="13" t="s">
        <v>80</v>
      </c>
      <c r="AW423" s="13" t="s">
        <v>30</v>
      </c>
      <c r="AX423" s="13" t="s">
        <v>73</v>
      </c>
      <c r="AY423" s="243" t="s">
        <v>115</v>
      </c>
    </row>
    <row r="424" s="14" customFormat="1">
      <c r="A424" s="14"/>
      <c r="B424" s="244"/>
      <c r="C424" s="245"/>
      <c r="D424" s="229" t="s">
        <v>124</v>
      </c>
      <c r="E424" s="246" t="s">
        <v>1</v>
      </c>
      <c r="F424" s="247" t="s">
        <v>433</v>
      </c>
      <c r="G424" s="245"/>
      <c r="H424" s="248">
        <v>1.3500000000000001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124</v>
      </c>
      <c r="AU424" s="254" t="s">
        <v>82</v>
      </c>
      <c r="AV424" s="14" t="s">
        <v>82</v>
      </c>
      <c r="AW424" s="14" t="s">
        <v>30</v>
      </c>
      <c r="AX424" s="14" t="s">
        <v>73</v>
      </c>
      <c r="AY424" s="254" t="s">
        <v>115</v>
      </c>
    </row>
    <row r="425" s="13" customFormat="1">
      <c r="A425" s="13"/>
      <c r="B425" s="234"/>
      <c r="C425" s="235"/>
      <c r="D425" s="229" t="s">
        <v>124</v>
      </c>
      <c r="E425" s="236" t="s">
        <v>1</v>
      </c>
      <c r="F425" s="237" t="s">
        <v>434</v>
      </c>
      <c r="G425" s="235"/>
      <c r="H425" s="236" t="s">
        <v>1</v>
      </c>
      <c r="I425" s="238"/>
      <c r="J425" s="235"/>
      <c r="K425" s="235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124</v>
      </c>
      <c r="AU425" s="243" t="s">
        <v>82</v>
      </c>
      <c r="AV425" s="13" t="s">
        <v>80</v>
      </c>
      <c r="AW425" s="13" t="s">
        <v>30</v>
      </c>
      <c r="AX425" s="13" t="s">
        <v>73</v>
      </c>
      <c r="AY425" s="243" t="s">
        <v>115</v>
      </c>
    </row>
    <row r="426" s="14" customFormat="1">
      <c r="A426" s="14"/>
      <c r="B426" s="244"/>
      <c r="C426" s="245"/>
      <c r="D426" s="229" t="s">
        <v>124</v>
      </c>
      <c r="E426" s="246" t="s">
        <v>1</v>
      </c>
      <c r="F426" s="247" t="s">
        <v>435</v>
      </c>
      <c r="G426" s="245"/>
      <c r="H426" s="248">
        <v>0.72499999999999998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124</v>
      </c>
      <c r="AU426" s="254" t="s">
        <v>82</v>
      </c>
      <c r="AV426" s="14" t="s">
        <v>82</v>
      </c>
      <c r="AW426" s="14" t="s">
        <v>30</v>
      </c>
      <c r="AX426" s="14" t="s">
        <v>73</v>
      </c>
      <c r="AY426" s="254" t="s">
        <v>115</v>
      </c>
    </row>
    <row r="427" s="15" customFormat="1">
      <c r="A427" s="15"/>
      <c r="B427" s="255"/>
      <c r="C427" s="256"/>
      <c r="D427" s="229" t="s">
        <v>124</v>
      </c>
      <c r="E427" s="257" t="s">
        <v>1</v>
      </c>
      <c r="F427" s="258" t="s">
        <v>127</v>
      </c>
      <c r="G427" s="256"/>
      <c r="H427" s="259">
        <v>2.0750000000000002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5" t="s">
        <v>124</v>
      </c>
      <c r="AU427" s="265" t="s">
        <v>82</v>
      </c>
      <c r="AV427" s="15" t="s">
        <v>122</v>
      </c>
      <c r="AW427" s="15" t="s">
        <v>30</v>
      </c>
      <c r="AX427" s="15" t="s">
        <v>80</v>
      </c>
      <c r="AY427" s="265" t="s">
        <v>115</v>
      </c>
    </row>
    <row r="428" s="2" customFormat="1" ht="14.4" customHeight="1">
      <c r="A428" s="38"/>
      <c r="B428" s="39"/>
      <c r="C428" s="266" t="s">
        <v>436</v>
      </c>
      <c r="D428" s="266" t="s">
        <v>128</v>
      </c>
      <c r="E428" s="267" t="s">
        <v>437</v>
      </c>
      <c r="F428" s="268" t="s">
        <v>438</v>
      </c>
      <c r="G428" s="269" t="s">
        <v>131</v>
      </c>
      <c r="H428" s="270">
        <v>39.960000000000001</v>
      </c>
      <c r="I428" s="271"/>
      <c r="J428" s="272">
        <f>ROUND(I428*H428,2)</f>
        <v>0</v>
      </c>
      <c r="K428" s="273"/>
      <c r="L428" s="274"/>
      <c r="M428" s="275" t="s">
        <v>1</v>
      </c>
      <c r="N428" s="276" t="s">
        <v>38</v>
      </c>
      <c r="O428" s="91"/>
      <c r="P428" s="225">
        <f>O428*H428</f>
        <v>0</v>
      </c>
      <c r="Q428" s="225">
        <v>0</v>
      </c>
      <c r="R428" s="225">
        <f>Q428*H428</f>
        <v>0</v>
      </c>
      <c r="S428" s="225">
        <v>0</v>
      </c>
      <c r="T428" s="22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7" t="s">
        <v>132</v>
      </c>
      <c r="AT428" s="227" t="s">
        <v>128</v>
      </c>
      <c r="AU428" s="227" t="s">
        <v>82</v>
      </c>
      <c r="AY428" s="17" t="s">
        <v>115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80</v>
      </c>
      <c r="BK428" s="228">
        <f>ROUND(I428*H428,2)</f>
        <v>0</v>
      </c>
      <c r="BL428" s="17" t="s">
        <v>122</v>
      </c>
      <c r="BM428" s="227" t="s">
        <v>439</v>
      </c>
    </row>
    <row r="429" s="2" customFormat="1">
      <c r="A429" s="38"/>
      <c r="B429" s="39"/>
      <c r="C429" s="40"/>
      <c r="D429" s="229" t="s">
        <v>123</v>
      </c>
      <c r="E429" s="40"/>
      <c r="F429" s="230" t="s">
        <v>438</v>
      </c>
      <c r="G429" s="40"/>
      <c r="H429" s="40"/>
      <c r="I429" s="231"/>
      <c r="J429" s="40"/>
      <c r="K429" s="40"/>
      <c r="L429" s="44"/>
      <c r="M429" s="232"/>
      <c r="N429" s="233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123</v>
      </c>
      <c r="AU429" s="17" t="s">
        <v>82</v>
      </c>
    </row>
    <row r="430" s="13" customFormat="1">
      <c r="A430" s="13"/>
      <c r="B430" s="234"/>
      <c r="C430" s="235"/>
      <c r="D430" s="229" t="s">
        <v>124</v>
      </c>
      <c r="E430" s="236" t="s">
        <v>1</v>
      </c>
      <c r="F430" s="237" t="s">
        <v>440</v>
      </c>
      <c r="G430" s="235"/>
      <c r="H430" s="236" t="s">
        <v>1</v>
      </c>
      <c r="I430" s="238"/>
      <c r="J430" s="235"/>
      <c r="K430" s="235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124</v>
      </c>
      <c r="AU430" s="243" t="s">
        <v>82</v>
      </c>
      <c r="AV430" s="13" t="s">
        <v>80</v>
      </c>
      <c r="AW430" s="13" t="s">
        <v>30</v>
      </c>
      <c r="AX430" s="13" t="s">
        <v>73</v>
      </c>
      <c r="AY430" s="243" t="s">
        <v>115</v>
      </c>
    </row>
    <row r="431" s="14" customFormat="1">
      <c r="A431" s="14"/>
      <c r="B431" s="244"/>
      <c r="C431" s="245"/>
      <c r="D431" s="229" t="s">
        <v>124</v>
      </c>
      <c r="E431" s="246" t="s">
        <v>1</v>
      </c>
      <c r="F431" s="247" t="s">
        <v>441</v>
      </c>
      <c r="G431" s="245"/>
      <c r="H431" s="248">
        <v>24.300000000000001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124</v>
      </c>
      <c r="AU431" s="254" t="s">
        <v>82</v>
      </c>
      <c r="AV431" s="14" t="s">
        <v>82</v>
      </c>
      <c r="AW431" s="14" t="s">
        <v>30</v>
      </c>
      <c r="AX431" s="14" t="s">
        <v>73</v>
      </c>
      <c r="AY431" s="254" t="s">
        <v>115</v>
      </c>
    </row>
    <row r="432" s="13" customFormat="1">
      <c r="A432" s="13"/>
      <c r="B432" s="234"/>
      <c r="C432" s="235"/>
      <c r="D432" s="229" t="s">
        <v>124</v>
      </c>
      <c r="E432" s="236" t="s">
        <v>1</v>
      </c>
      <c r="F432" s="237" t="s">
        <v>442</v>
      </c>
      <c r="G432" s="235"/>
      <c r="H432" s="236" t="s">
        <v>1</v>
      </c>
      <c r="I432" s="238"/>
      <c r="J432" s="235"/>
      <c r="K432" s="235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124</v>
      </c>
      <c r="AU432" s="243" t="s">
        <v>82</v>
      </c>
      <c r="AV432" s="13" t="s">
        <v>80</v>
      </c>
      <c r="AW432" s="13" t="s">
        <v>30</v>
      </c>
      <c r="AX432" s="13" t="s">
        <v>73</v>
      </c>
      <c r="AY432" s="243" t="s">
        <v>115</v>
      </c>
    </row>
    <row r="433" s="14" customFormat="1">
      <c r="A433" s="14"/>
      <c r="B433" s="244"/>
      <c r="C433" s="245"/>
      <c r="D433" s="229" t="s">
        <v>124</v>
      </c>
      <c r="E433" s="246" t="s">
        <v>1</v>
      </c>
      <c r="F433" s="247" t="s">
        <v>443</v>
      </c>
      <c r="G433" s="245"/>
      <c r="H433" s="248">
        <v>15.66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124</v>
      </c>
      <c r="AU433" s="254" t="s">
        <v>82</v>
      </c>
      <c r="AV433" s="14" t="s">
        <v>82</v>
      </c>
      <c r="AW433" s="14" t="s">
        <v>30</v>
      </c>
      <c r="AX433" s="14" t="s">
        <v>73</v>
      </c>
      <c r="AY433" s="254" t="s">
        <v>115</v>
      </c>
    </row>
    <row r="434" s="15" customFormat="1">
      <c r="A434" s="15"/>
      <c r="B434" s="255"/>
      <c r="C434" s="256"/>
      <c r="D434" s="229" t="s">
        <v>124</v>
      </c>
      <c r="E434" s="257" t="s">
        <v>1</v>
      </c>
      <c r="F434" s="258" t="s">
        <v>127</v>
      </c>
      <c r="G434" s="256"/>
      <c r="H434" s="259">
        <v>39.960000000000001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5" t="s">
        <v>124</v>
      </c>
      <c r="AU434" s="265" t="s">
        <v>82</v>
      </c>
      <c r="AV434" s="15" t="s">
        <v>122</v>
      </c>
      <c r="AW434" s="15" t="s">
        <v>30</v>
      </c>
      <c r="AX434" s="15" t="s">
        <v>80</v>
      </c>
      <c r="AY434" s="265" t="s">
        <v>115</v>
      </c>
    </row>
    <row r="435" s="2" customFormat="1" ht="14.4" customHeight="1">
      <c r="A435" s="38"/>
      <c r="B435" s="39"/>
      <c r="C435" s="266" t="s">
        <v>277</v>
      </c>
      <c r="D435" s="266" t="s">
        <v>128</v>
      </c>
      <c r="E435" s="267" t="s">
        <v>279</v>
      </c>
      <c r="F435" s="268" t="s">
        <v>280</v>
      </c>
      <c r="G435" s="269" t="s">
        <v>142</v>
      </c>
      <c r="H435" s="270">
        <v>1.75</v>
      </c>
      <c r="I435" s="271"/>
      <c r="J435" s="272">
        <f>ROUND(I435*H435,2)</f>
        <v>0</v>
      </c>
      <c r="K435" s="273"/>
      <c r="L435" s="274"/>
      <c r="M435" s="275" t="s">
        <v>1</v>
      </c>
      <c r="N435" s="276" t="s">
        <v>38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132</v>
      </c>
      <c r="AT435" s="227" t="s">
        <v>128</v>
      </c>
      <c r="AU435" s="227" t="s">
        <v>82</v>
      </c>
      <c r="AY435" s="17" t="s">
        <v>115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80</v>
      </c>
      <c r="BK435" s="228">
        <f>ROUND(I435*H435,2)</f>
        <v>0</v>
      </c>
      <c r="BL435" s="17" t="s">
        <v>122</v>
      </c>
      <c r="BM435" s="227" t="s">
        <v>444</v>
      </c>
    </row>
    <row r="436" s="2" customFormat="1">
      <c r="A436" s="38"/>
      <c r="B436" s="39"/>
      <c r="C436" s="40"/>
      <c r="D436" s="229" t="s">
        <v>123</v>
      </c>
      <c r="E436" s="40"/>
      <c r="F436" s="230" t="s">
        <v>280</v>
      </c>
      <c r="G436" s="40"/>
      <c r="H436" s="40"/>
      <c r="I436" s="231"/>
      <c r="J436" s="40"/>
      <c r="K436" s="40"/>
      <c r="L436" s="44"/>
      <c r="M436" s="232"/>
      <c r="N436" s="233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123</v>
      </c>
      <c r="AU436" s="17" t="s">
        <v>82</v>
      </c>
    </row>
    <row r="437" s="13" customFormat="1">
      <c r="A437" s="13"/>
      <c r="B437" s="234"/>
      <c r="C437" s="235"/>
      <c r="D437" s="229" t="s">
        <v>124</v>
      </c>
      <c r="E437" s="236" t="s">
        <v>1</v>
      </c>
      <c r="F437" s="237" t="s">
        <v>445</v>
      </c>
      <c r="G437" s="235"/>
      <c r="H437" s="236" t="s">
        <v>1</v>
      </c>
      <c r="I437" s="238"/>
      <c r="J437" s="235"/>
      <c r="K437" s="235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124</v>
      </c>
      <c r="AU437" s="243" t="s">
        <v>82</v>
      </c>
      <c r="AV437" s="13" t="s">
        <v>80</v>
      </c>
      <c r="AW437" s="13" t="s">
        <v>30</v>
      </c>
      <c r="AX437" s="13" t="s">
        <v>73</v>
      </c>
      <c r="AY437" s="243" t="s">
        <v>115</v>
      </c>
    </row>
    <row r="438" s="14" customFormat="1">
      <c r="A438" s="14"/>
      <c r="B438" s="244"/>
      <c r="C438" s="245"/>
      <c r="D438" s="229" t="s">
        <v>124</v>
      </c>
      <c r="E438" s="246" t="s">
        <v>1</v>
      </c>
      <c r="F438" s="247" t="s">
        <v>446</v>
      </c>
      <c r="G438" s="245"/>
      <c r="H438" s="248">
        <v>1.75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124</v>
      </c>
      <c r="AU438" s="254" t="s">
        <v>82</v>
      </c>
      <c r="AV438" s="14" t="s">
        <v>82</v>
      </c>
      <c r="AW438" s="14" t="s">
        <v>30</v>
      </c>
      <c r="AX438" s="14" t="s">
        <v>73</v>
      </c>
      <c r="AY438" s="254" t="s">
        <v>115</v>
      </c>
    </row>
    <row r="439" s="15" customFormat="1">
      <c r="A439" s="15"/>
      <c r="B439" s="255"/>
      <c r="C439" s="256"/>
      <c r="D439" s="229" t="s">
        <v>124</v>
      </c>
      <c r="E439" s="257" t="s">
        <v>1</v>
      </c>
      <c r="F439" s="258" t="s">
        <v>127</v>
      </c>
      <c r="G439" s="256"/>
      <c r="H439" s="259">
        <v>1.75</v>
      </c>
      <c r="I439" s="260"/>
      <c r="J439" s="256"/>
      <c r="K439" s="256"/>
      <c r="L439" s="261"/>
      <c r="M439" s="262"/>
      <c r="N439" s="263"/>
      <c r="O439" s="263"/>
      <c r="P439" s="263"/>
      <c r="Q439" s="263"/>
      <c r="R439" s="263"/>
      <c r="S439" s="263"/>
      <c r="T439" s="264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5" t="s">
        <v>124</v>
      </c>
      <c r="AU439" s="265" t="s">
        <v>82</v>
      </c>
      <c r="AV439" s="15" t="s">
        <v>122</v>
      </c>
      <c r="AW439" s="15" t="s">
        <v>30</v>
      </c>
      <c r="AX439" s="15" t="s">
        <v>80</v>
      </c>
      <c r="AY439" s="265" t="s">
        <v>115</v>
      </c>
    </row>
    <row r="440" s="2" customFormat="1" ht="14.4" customHeight="1">
      <c r="A440" s="38"/>
      <c r="B440" s="39"/>
      <c r="C440" s="266" t="s">
        <v>447</v>
      </c>
      <c r="D440" s="266" t="s">
        <v>128</v>
      </c>
      <c r="E440" s="267" t="s">
        <v>448</v>
      </c>
      <c r="F440" s="268" t="s">
        <v>449</v>
      </c>
      <c r="G440" s="269" t="s">
        <v>121</v>
      </c>
      <c r="H440" s="270">
        <v>67.5</v>
      </c>
      <c r="I440" s="271"/>
      <c r="J440" s="272">
        <f>ROUND(I440*H440,2)</f>
        <v>0</v>
      </c>
      <c r="K440" s="273"/>
      <c r="L440" s="274"/>
      <c r="M440" s="275" t="s">
        <v>1</v>
      </c>
      <c r="N440" s="276" t="s">
        <v>38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132</v>
      </c>
      <c r="AT440" s="227" t="s">
        <v>128</v>
      </c>
      <c r="AU440" s="227" t="s">
        <v>82</v>
      </c>
      <c r="AY440" s="17" t="s">
        <v>115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80</v>
      </c>
      <c r="BK440" s="228">
        <f>ROUND(I440*H440,2)</f>
        <v>0</v>
      </c>
      <c r="BL440" s="17" t="s">
        <v>122</v>
      </c>
      <c r="BM440" s="227" t="s">
        <v>450</v>
      </c>
    </row>
    <row r="441" s="2" customFormat="1">
      <c r="A441" s="38"/>
      <c r="B441" s="39"/>
      <c r="C441" s="40"/>
      <c r="D441" s="229" t="s">
        <v>123</v>
      </c>
      <c r="E441" s="40"/>
      <c r="F441" s="230" t="s">
        <v>449</v>
      </c>
      <c r="G441" s="40"/>
      <c r="H441" s="40"/>
      <c r="I441" s="231"/>
      <c r="J441" s="40"/>
      <c r="K441" s="40"/>
      <c r="L441" s="44"/>
      <c r="M441" s="232"/>
      <c r="N441" s="233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123</v>
      </c>
      <c r="AU441" s="17" t="s">
        <v>82</v>
      </c>
    </row>
    <row r="442" s="13" customFormat="1">
      <c r="A442" s="13"/>
      <c r="B442" s="234"/>
      <c r="C442" s="235"/>
      <c r="D442" s="229" t="s">
        <v>124</v>
      </c>
      <c r="E442" s="236" t="s">
        <v>1</v>
      </c>
      <c r="F442" s="237" t="s">
        <v>451</v>
      </c>
      <c r="G442" s="235"/>
      <c r="H442" s="236" t="s">
        <v>1</v>
      </c>
      <c r="I442" s="238"/>
      <c r="J442" s="235"/>
      <c r="K442" s="235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124</v>
      </c>
      <c r="AU442" s="243" t="s">
        <v>82</v>
      </c>
      <c r="AV442" s="13" t="s">
        <v>80</v>
      </c>
      <c r="AW442" s="13" t="s">
        <v>30</v>
      </c>
      <c r="AX442" s="13" t="s">
        <v>73</v>
      </c>
      <c r="AY442" s="243" t="s">
        <v>115</v>
      </c>
    </row>
    <row r="443" s="14" customFormat="1">
      <c r="A443" s="14"/>
      <c r="B443" s="244"/>
      <c r="C443" s="245"/>
      <c r="D443" s="229" t="s">
        <v>124</v>
      </c>
      <c r="E443" s="246" t="s">
        <v>1</v>
      </c>
      <c r="F443" s="247" t="s">
        <v>452</v>
      </c>
      <c r="G443" s="245"/>
      <c r="H443" s="248">
        <v>67.5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124</v>
      </c>
      <c r="AU443" s="254" t="s">
        <v>82</v>
      </c>
      <c r="AV443" s="14" t="s">
        <v>82</v>
      </c>
      <c r="AW443" s="14" t="s">
        <v>30</v>
      </c>
      <c r="AX443" s="14" t="s">
        <v>73</v>
      </c>
      <c r="AY443" s="254" t="s">
        <v>115</v>
      </c>
    </row>
    <row r="444" s="15" customFormat="1">
      <c r="A444" s="15"/>
      <c r="B444" s="255"/>
      <c r="C444" s="256"/>
      <c r="D444" s="229" t="s">
        <v>124</v>
      </c>
      <c r="E444" s="257" t="s">
        <v>1</v>
      </c>
      <c r="F444" s="258" t="s">
        <v>127</v>
      </c>
      <c r="G444" s="256"/>
      <c r="H444" s="259">
        <v>67.5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5" t="s">
        <v>124</v>
      </c>
      <c r="AU444" s="265" t="s">
        <v>82</v>
      </c>
      <c r="AV444" s="15" t="s">
        <v>122</v>
      </c>
      <c r="AW444" s="15" t="s">
        <v>30</v>
      </c>
      <c r="AX444" s="15" t="s">
        <v>80</v>
      </c>
      <c r="AY444" s="265" t="s">
        <v>115</v>
      </c>
    </row>
    <row r="445" s="2" customFormat="1" ht="14.4" customHeight="1">
      <c r="A445" s="38"/>
      <c r="B445" s="39"/>
      <c r="C445" s="215" t="s">
        <v>281</v>
      </c>
      <c r="D445" s="215" t="s">
        <v>118</v>
      </c>
      <c r="E445" s="216" t="s">
        <v>453</v>
      </c>
      <c r="F445" s="217" t="s">
        <v>454</v>
      </c>
      <c r="G445" s="218" t="s">
        <v>216</v>
      </c>
      <c r="H445" s="219">
        <v>3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38</v>
      </c>
      <c r="O445" s="91"/>
      <c r="P445" s="225">
        <f>O445*H445</f>
        <v>0</v>
      </c>
      <c r="Q445" s="225">
        <v>0</v>
      </c>
      <c r="R445" s="225">
        <f>Q445*H445</f>
        <v>0</v>
      </c>
      <c r="S445" s="225">
        <v>0</v>
      </c>
      <c r="T445" s="22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122</v>
      </c>
      <c r="AT445" s="227" t="s">
        <v>118</v>
      </c>
      <c r="AU445" s="227" t="s">
        <v>82</v>
      </c>
      <c r="AY445" s="17" t="s">
        <v>115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80</v>
      </c>
      <c r="BK445" s="228">
        <f>ROUND(I445*H445,2)</f>
        <v>0</v>
      </c>
      <c r="BL445" s="17" t="s">
        <v>122</v>
      </c>
      <c r="BM445" s="227" t="s">
        <v>455</v>
      </c>
    </row>
    <row r="446" s="2" customFormat="1">
      <c r="A446" s="38"/>
      <c r="B446" s="39"/>
      <c r="C446" s="40"/>
      <c r="D446" s="229" t="s">
        <v>123</v>
      </c>
      <c r="E446" s="40"/>
      <c r="F446" s="230" t="s">
        <v>454</v>
      </c>
      <c r="G446" s="40"/>
      <c r="H446" s="40"/>
      <c r="I446" s="231"/>
      <c r="J446" s="40"/>
      <c r="K446" s="40"/>
      <c r="L446" s="44"/>
      <c r="M446" s="232"/>
      <c r="N446" s="233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123</v>
      </c>
      <c r="AU446" s="17" t="s">
        <v>82</v>
      </c>
    </row>
    <row r="447" s="13" customFormat="1">
      <c r="A447" s="13"/>
      <c r="B447" s="234"/>
      <c r="C447" s="235"/>
      <c r="D447" s="229" t="s">
        <v>124</v>
      </c>
      <c r="E447" s="236" t="s">
        <v>1</v>
      </c>
      <c r="F447" s="237" t="s">
        <v>456</v>
      </c>
      <c r="G447" s="235"/>
      <c r="H447" s="236" t="s">
        <v>1</v>
      </c>
      <c r="I447" s="238"/>
      <c r="J447" s="235"/>
      <c r="K447" s="235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124</v>
      </c>
      <c r="AU447" s="243" t="s">
        <v>82</v>
      </c>
      <c r="AV447" s="13" t="s">
        <v>80</v>
      </c>
      <c r="AW447" s="13" t="s">
        <v>30</v>
      </c>
      <c r="AX447" s="13" t="s">
        <v>73</v>
      </c>
      <c r="AY447" s="243" t="s">
        <v>115</v>
      </c>
    </row>
    <row r="448" s="14" customFormat="1">
      <c r="A448" s="14"/>
      <c r="B448" s="244"/>
      <c r="C448" s="245"/>
      <c r="D448" s="229" t="s">
        <v>124</v>
      </c>
      <c r="E448" s="246" t="s">
        <v>1</v>
      </c>
      <c r="F448" s="247" t="s">
        <v>135</v>
      </c>
      <c r="G448" s="245"/>
      <c r="H448" s="248">
        <v>3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124</v>
      </c>
      <c r="AU448" s="254" t="s">
        <v>82</v>
      </c>
      <c r="AV448" s="14" t="s">
        <v>82</v>
      </c>
      <c r="AW448" s="14" t="s">
        <v>30</v>
      </c>
      <c r="AX448" s="14" t="s">
        <v>73</v>
      </c>
      <c r="AY448" s="254" t="s">
        <v>115</v>
      </c>
    </row>
    <row r="449" s="15" customFormat="1">
      <c r="A449" s="15"/>
      <c r="B449" s="255"/>
      <c r="C449" s="256"/>
      <c r="D449" s="229" t="s">
        <v>124</v>
      </c>
      <c r="E449" s="257" t="s">
        <v>1</v>
      </c>
      <c r="F449" s="258" t="s">
        <v>127</v>
      </c>
      <c r="G449" s="256"/>
      <c r="H449" s="259">
        <v>3</v>
      </c>
      <c r="I449" s="260"/>
      <c r="J449" s="256"/>
      <c r="K449" s="256"/>
      <c r="L449" s="261"/>
      <c r="M449" s="262"/>
      <c r="N449" s="263"/>
      <c r="O449" s="263"/>
      <c r="P449" s="263"/>
      <c r="Q449" s="263"/>
      <c r="R449" s="263"/>
      <c r="S449" s="263"/>
      <c r="T449" s="264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5" t="s">
        <v>124</v>
      </c>
      <c r="AU449" s="265" t="s">
        <v>82</v>
      </c>
      <c r="AV449" s="15" t="s">
        <v>122</v>
      </c>
      <c r="AW449" s="15" t="s">
        <v>30</v>
      </c>
      <c r="AX449" s="15" t="s">
        <v>80</v>
      </c>
      <c r="AY449" s="265" t="s">
        <v>115</v>
      </c>
    </row>
    <row r="450" s="2" customFormat="1" ht="24.15" customHeight="1">
      <c r="A450" s="38"/>
      <c r="B450" s="39"/>
      <c r="C450" s="266" t="s">
        <v>457</v>
      </c>
      <c r="D450" s="266" t="s">
        <v>128</v>
      </c>
      <c r="E450" s="267" t="s">
        <v>458</v>
      </c>
      <c r="F450" s="268" t="s">
        <v>459</v>
      </c>
      <c r="G450" s="269" t="s">
        <v>173</v>
      </c>
      <c r="H450" s="270">
        <v>3</v>
      </c>
      <c r="I450" s="271"/>
      <c r="J450" s="272">
        <f>ROUND(I450*H450,2)</f>
        <v>0</v>
      </c>
      <c r="K450" s="273"/>
      <c r="L450" s="274"/>
      <c r="M450" s="275" t="s">
        <v>1</v>
      </c>
      <c r="N450" s="276" t="s">
        <v>38</v>
      </c>
      <c r="O450" s="91"/>
      <c r="P450" s="225">
        <f>O450*H450</f>
        <v>0</v>
      </c>
      <c r="Q450" s="225">
        <v>0</v>
      </c>
      <c r="R450" s="225">
        <f>Q450*H450</f>
        <v>0</v>
      </c>
      <c r="S450" s="225">
        <v>0</v>
      </c>
      <c r="T450" s="22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132</v>
      </c>
      <c r="AT450" s="227" t="s">
        <v>128</v>
      </c>
      <c r="AU450" s="227" t="s">
        <v>82</v>
      </c>
      <c r="AY450" s="17" t="s">
        <v>115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80</v>
      </c>
      <c r="BK450" s="228">
        <f>ROUND(I450*H450,2)</f>
        <v>0</v>
      </c>
      <c r="BL450" s="17" t="s">
        <v>122</v>
      </c>
      <c r="BM450" s="227" t="s">
        <v>460</v>
      </c>
    </row>
    <row r="451" s="2" customFormat="1">
      <c r="A451" s="38"/>
      <c r="B451" s="39"/>
      <c r="C451" s="40"/>
      <c r="D451" s="229" t="s">
        <v>123</v>
      </c>
      <c r="E451" s="40"/>
      <c r="F451" s="230" t="s">
        <v>459</v>
      </c>
      <c r="G451" s="40"/>
      <c r="H451" s="40"/>
      <c r="I451" s="231"/>
      <c r="J451" s="40"/>
      <c r="K451" s="40"/>
      <c r="L451" s="44"/>
      <c r="M451" s="232"/>
      <c r="N451" s="233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123</v>
      </c>
      <c r="AU451" s="17" t="s">
        <v>82</v>
      </c>
    </row>
    <row r="452" s="13" customFormat="1">
      <c r="A452" s="13"/>
      <c r="B452" s="234"/>
      <c r="C452" s="235"/>
      <c r="D452" s="229" t="s">
        <v>124</v>
      </c>
      <c r="E452" s="236" t="s">
        <v>1</v>
      </c>
      <c r="F452" s="237" t="s">
        <v>461</v>
      </c>
      <c r="G452" s="235"/>
      <c r="H452" s="236" t="s">
        <v>1</v>
      </c>
      <c r="I452" s="238"/>
      <c r="J452" s="235"/>
      <c r="K452" s="235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124</v>
      </c>
      <c r="AU452" s="243" t="s">
        <v>82</v>
      </c>
      <c r="AV452" s="13" t="s">
        <v>80</v>
      </c>
      <c r="AW452" s="13" t="s">
        <v>30</v>
      </c>
      <c r="AX452" s="13" t="s">
        <v>73</v>
      </c>
      <c r="AY452" s="243" t="s">
        <v>115</v>
      </c>
    </row>
    <row r="453" s="14" customFormat="1">
      <c r="A453" s="14"/>
      <c r="B453" s="244"/>
      <c r="C453" s="245"/>
      <c r="D453" s="229" t="s">
        <v>124</v>
      </c>
      <c r="E453" s="246" t="s">
        <v>1</v>
      </c>
      <c r="F453" s="247" t="s">
        <v>135</v>
      </c>
      <c r="G453" s="245"/>
      <c r="H453" s="248">
        <v>3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124</v>
      </c>
      <c r="AU453" s="254" t="s">
        <v>82</v>
      </c>
      <c r="AV453" s="14" t="s">
        <v>82</v>
      </c>
      <c r="AW453" s="14" t="s">
        <v>30</v>
      </c>
      <c r="AX453" s="14" t="s">
        <v>73</v>
      </c>
      <c r="AY453" s="254" t="s">
        <v>115</v>
      </c>
    </row>
    <row r="454" s="15" customFormat="1">
      <c r="A454" s="15"/>
      <c r="B454" s="255"/>
      <c r="C454" s="256"/>
      <c r="D454" s="229" t="s">
        <v>124</v>
      </c>
      <c r="E454" s="257" t="s">
        <v>1</v>
      </c>
      <c r="F454" s="258" t="s">
        <v>127</v>
      </c>
      <c r="G454" s="256"/>
      <c r="H454" s="259">
        <v>3</v>
      </c>
      <c r="I454" s="260"/>
      <c r="J454" s="256"/>
      <c r="K454" s="256"/>
      <c r="L454" s="261"/>
      <c r="M454" s="262"/>
      <c r="N454" s="263"/>
      <c r="O454" s="263"/>
      <c r="P454" s="263"/>
      <c r="Q454" s="263"/>
      <c r="R454" s="263"/>
      <c r="S454" s="263"/>
      <c r="T454" s="264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5" t="s">
        <v>124</v>
      </c>
      <c r="AU454" s="265" t="s">
        <v>82</v>
      </c>
      <c r="AV454" s="15" t="s">
        <v>122</v>
      </c>
      <c r="AW454" s="15" t="s">
        <v>30</v>
      </c>
      <c r="AX454" s="15" t="s">
        <v>80</v>
      </c>
      <c r="AY454" s="265" t="s">
        <v>115</v>
      </c>
    </row>
    <row r="455" s="2" customFormat="1" ht="14.4" customHeight="1">
      <c r="A455" s="38"/>
      <c r="B455" s="39"/>
      <c r="C455" s="266" t="s">
        <v>287</v>
      </c>
      <c r="D455" s="266" t="s">
        <v>128</v>
      </c>
      <c r="E455" s="267" t="s">
        <v>462</v>
      </c>
      <c r="F455" s="268" t="s">
        <v>463</v>
      </c>
      <c r="G455" s="269" t="s">
        <v>173</v>
      </c>
      <c r="H455" s="270">
        <v>3</v>
      </c>
      <c r="I455" s="271"/>
      <c r="J455" s="272">
        <f>ROUND(I455*H455,2)</f>
        <v>0</v>
      </c>
      <c r="K455" s="273"/>
      <c r="L455" s="274"/>
      <c r="M455" s="275" t="s">
        <v>1</v>
      </c>
      <c r="N455" s="276" t="s">
        <v>38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132</v>
      </c>
      <c r="AT455" s="227" t="s">
        <v>128</v>
      </c>
      <c r="AU455" s="227" t="s">
        <v>82</v>
      </c>
      <c r="AY455" s="17" t="s">
        <v>115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80</v>
      </c>
      <c r="BK455" s="228">
        <f>ROUND(I455*H455,2)</f>
        <v>0</v>
      </c>
      <c r="BL455" s="17" t="s">
        <v>122</v>
      </c>
      <c r="BM455" s="227" t="s">
        <v>464</v>
      </c>
    </row>
    <row r="456" s="2" customFormat="1">
      <c r="A456" s="38"/>
      <c r="B456" s="39"/>
      <c r="C456" s="40"/>
      <c r="D456" s="229" t="s">
        <v>123</v>
      </c>
      <c r="E456" s="40"/>
      <c r="F456" s="230" t="s">
        <v>463</v>
      </c>
      <c r="G456" s="40"/>
      <c r="H456" s="40"/>
      <c r="I456" s="231"/>
      <c r="J456" s="40"/>
      <c r="K456" s="40"/>
      <c r="L456" s="44"/>
      <c r="M456" s="232"/>
      <c r="N456" s="233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123</v>
      </c>
      <c r="AU456" s="17" t="s">
        <v>82</v>
      </c>
    </row>
    <row r="457" s="13" customFormat="1">
      <c r="A457" s="13"/>
      <c r="B457" s="234"/>
      <c r="C457" s="235"/>
      <c r="D457" s="229" t="s">
        <v>124</v>
      </c>
      <c r="E457" s="236" t="s">
        <v>1</v>
      </c>
      <c r="F457" s="237" t="s">
        <v>461</v>
      </c>
      <c r="G457" s="235"/>
      <c r="H457" s="236" t="s">
        <v>1</v>
      </c>
      <c r="I457" s="238"/>
      <c r="J457" s="235"/>
      <c r="K457" s="235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124</v>
      </c>
      <c r="AU457" s="243" t="s">
        <v>82</v>
      </c>
      <c r="AV457" s="13" t="s">
        <v>80</v>
      </c>
      <c r="AW457" s="13" t="s">
        <v>30</v>
      </c>
      <c r="AX457" s="13" t="s">
        <v>73</v>
      </c>
      <c r="AY457" s="243" t="s">
        <v>115</v>
      </c>
    </row>
    <row r="458" s="14" customFormat="1">
      <c r="A458" s="14"/>
      <c r="B458" s="244"/>
      <c r="C458" s="245"/>
      <c r="D458" s="229" t="s">
        <v>124</v>
      </c>
      <c r="E458" s="246" t="s">
        <v>1</v>
      </c>
      <c r="F458" s="247" t="s">
        <v>135</v>
      </c>
      <c r="G458" s="245"/>
      <c r="H458" s="248">
        <v>3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124</v>
      </c>
      <c r="AU458" s="254" t="s">
        <v>82</v>
      </c>
      <c r="AV458" s="14" t="s">
        <v>82</v>
      </c>
      <c r="AW458" s="14" t="s">
        <v>30</v>
      </c>
      <c r="AX458" s="14" t="s">
        <v>73</v>
      </c>
      <c r="AY458" s="254" t="s">
        <v>115</v>
      </c>
    </row>
    <row r="459" s="15" customFormat="1">
      <c r="A459" s="15"/>
      <c r="B459" s="255"/>
      <c r="C459" s="256"/>
      <c r="D459" s="229" t="s">
        <v>124</v>
      </c>
      <c r="E459" s="257" t="s">
        <v>1</v>
      </c>
      <c r="F459" s="258" t="s">
        <v>127</v>
      </c>
      <c r="G459" s="256"/>
      <c r="H459" s="259">
        <v>3</v>
      </c>
      <c r="I459" s="260"/>
      <c r="J459" s="256"/>
      <c r="K459" s="256"/>
      <c r="L459" s="261"/>
      <c r="M459" s="262"/>
      <c r="N459" s="263"/>
      <c r="O459" s="263"/>
      <c r="P459" s="263"/>
      <c r="Q459" s="263"/>
      <c r="R459" s="263"/>
      <c r="S459" s="263"/>
      <c r="T459" s="264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5" t="s">
        <v>124</v>
      </c>
      <c r="AU459" s="265" t="s">
        <v>82</v>
      </c>
      <c r="AV459" s="15" t="s">
        <v>122</v>
      </c>
      <c r="AW459" s="15" t="s">
        <v>30</v>
      </c>
      <c r="AX459" s="15" t="s">
        <v>80</v>
      </c>
      <c r="AY459" s="265" t="s">
        <v>115</v>
      </c>
    </row>
    <row r="460" s="2" customFormat="1" ht="14.4" customHeight="1">
      <c r="A460" s="38"/>
      <c r="B460" s="39"/>
      <c r="C460" s="266" t="s">
        <v>465</v>
      </c>
      <c r="D460" s="266" t="s">
        <v>128</v>
      </c>
      <c r="E460" s="267" t="s">
        <v>466</v>
      </c>
      <c r="F460" s="268" t="s">
        <v>467</v>
      </c>
      <c r="G460" s="269" t="s">
        <v>142</v>
      </c>
      <c r="H460" s="270">
        <v>0.113</v>
      </c>
      <c r="I460" s="271"/>
      <c r="J460" s="272">
        <f>ROUND(I460*H460,2)</f>
        <v>0</v>
      </c>
      <c r="K460" s="273"/>
      <c r="L460" s="274"/>
      <c r="M460" s="275" t="s">
        <v>1</v>
      </c>
      <c r="N460" s="276" t="s">
        <v>38</v>
      </c>
      <c r="O460" s="91"/>
      <c r="P460" s="225">
        <f>O460*H460</f>
        <v>0</v>
      </c>
      <c r="Q460" s="225">
        <v>0</v>
      </c>
      <c r="R460" s="225">
        <f>Q460*H460</f>
        <v>0</v>
      </c>
      <c r="S460" s="225">
        <v>0</v>
      </c>
      <c r="T460" s="22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7" t="s">
        <v>132</v>
      </c>
      <c r="AT460" s="227" t="s">
        <v>128</v>
      </c>
      <c r="AU460" s="227" t="s">
        <v>82</v>
      </c>
      <c r="AY460" s="17" t="s">
        <v>115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80</v>
      </c>
      <c r="BK460" s="228">
        <f>ROUND(I460*H460,2)</f>
        <v>0</v>
      </c>
      <c r="BL460" s="17" t="s">
        <v>122</v>
      </c>
      <c r="BM460" s="227" t="s">
        <v>468</v>
      </c>
    </row>
    <row r="461" s="2" customFormat="1">
      <c r="A461" s="38"/>
      <c r="B461" s="39"/>
      <c r="C461" s="40"/>
      <c r="D461" s="229" t="s">
        <v>123</v>
      </c>
      <c r="E461" s="40"/>
      <c r="F461" s="230" t="s">
        <v>467</v>
      </c>
      <c r="G461" s="40"/>
      <c r="H461" s="40"/>
      <c r="I461" s="231"/>
      <c r="J461" s="40"/>
      <c r="K461" s="40"/>
      <c r="L461" s="44"/>
      <c r="M461" s="232"/>
      <c r="N461" s="233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123</v>
      </c>
      <c r="AU461" s="17" t="s">
        <v>82</v>
      </c>
    </row>
    <row r="462" s="13" customFormat="1">
      <c r="A462" s="13"/>
      <c r="B462" s="234"/>
      <c r="C462" s="235"/>
      <c r="D462" s="229" t="s">
        <v>124</v>
      </c>
      <c r="E462" s="236" t="s">
        <v>1</v>
      </c>
      <c r="F462" s="237" t="s">
        <v>469</v>
      </c>
      <c r="G462" s="235"/>
      <c r="H462" s="236" t="s">
        <v>1</v>
      </c>
      <c r="I462" s="238"/>
      <c r="J462" s="235"/>
      <c r="K462" s="235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124</v>
      </c>
      <c r="AU462" s="243" t="s">
        <v>82</v>
      </c>
      <c r="AV462" s="13" t="s">
        <v>80</v>
      </c>
      <c r="AW462" s="13" t="s">
        <v>30</v>
      </c>
      <c r="AX462" s="13" t="s">
        <v>73</v>
      </c>
      <c r="AY462" s="243" t="s">
        <v>115</v>
      </c>
    </row>
    <row r="463" s="14" customFormat="1">
      <c r="A463" s="14"/>
      <c r="B463" s="244"/>
      <c r="C463" s="245"/>
      <c r="D463" s="229" t="s">
        <v>124</v>
      </c>
      <c r="E463" s="246" t="s">
        <v>1</v>
      </c>
      <c r="F463" s="247" t="s">
        <v>470</v>
      </c>
      <c r="G463" s="245"/>
      <c r="H463" s="248">
        <v>0.113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124</v>
      </c>
      <c r="AU463" s="254" t="s">
        <v>82</v>
      </c>
      <c r="AV463" s="14" t="s">
        <v>82</v>
      </c>
      <c r="AW463" s="14" t="s">
        <v>30</v>
      </c>
      <c r="AX463" s="14" t="s">
        <v>73</v>
      </c>
      <c r="AY463" s="254" t="s">
        <v>115</v>
      </c>
    </row>
    <row r="464" s="15" customFormat="1">
      <c r="A464" s="15"/>
      <c r="B464" s="255"/>
      <c r="C464" s="256"/>
      <c r="D464" s="229" t="s">
        <v>124</v>
      </c>
      <c r="E464" s="257" t="s">
        <v>1</v>
      </c>
      <c r="F464" s="258" t="s">
        <v>127</v>
      </c>
      <c r="G464" s="256"/>
      <c r="H464" s="259">
        <v>0.113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4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5" t="s">
        <v>124</v>
      </c>
      <c r="AU464" s="265" t="s">
        <v>82</v>
      </c>
      <c r="AV464" s="15" t="s">
        <v>122</v>
      </c>
      <c r="AW464" s="15" t="s">
        <v>30</v>
      </c>
      <c r="AX464" s="15" t="s">
        <v>80</v>
      </c>
      <c r="AY464" s="265" t="s">
        <v>115</v>
      </c>
    </row>
    <row r="465" s="2" customFormat="1" ht="24.15" customHeight="1">
      <c r="A465" s="38"/>
      <c r="B465" s="39"/>
      <c r="C465" s="215" t="s">
        <v>292</v>
      </c>
      <c r="D465" s="215" t="s">
        <v>118</v>
      </c>
      <c r="E465" s="216" t="s">
        <v>471</v>
      </c>
      <c r="F465" s="217" t="s">
        <v>472</v>
      </c>
      <c r="G465" s="218" t="s">
        <v>216</v>
      </c>
      <c r="H465" s="219">
        <v>14.5</v>
      </c>
      <c r="I465" s="220"/>
      <c r="J465" s="221">
        <f>ROUND(I465*H465,2)</f>
        <v>0</v>
      </c>
      <c r="K465" s="222"/>
      <c r="L465" s="44"/>
      <c r="M465" s="223" t="s">
        <v>1</v>
      </c>
      <c r="N465" s="224" t="s">
        <v>38</v>
      </c>
      <c r="O465" s="91"/>
      <c r="P465" s="225">
        <f>O465*H465</f>
        <v>0</v>
      </c>
      <c r="Q465" s="225">
        <v>0</v>
      </c>
      <c r="R465" s="225">
        <f>Q465*H465</f>
        <v>0</v>
      </c>
      <c r="S465" s="225">
        <v>0</v>
      </c>
      <c r="T465" s="22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122</v>
      </c>
      <c r="AT465" s="227" t="s">
        <v>118</v>
      </c>
      <c r="AU465" s="227" t="s">
        <v>82</v>
      </c>
      <c r="AY465" s="17" t="s">
        <v>115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80</v>
      </c>
      <c r="BK465" s="228">
        <f>ROUND(I465*H465,2)</f>
        <v>0</v>
      </c>
      <c r="BL465" s="17" t="s">
        <v>122</v>
      </c>
      <c r="BM465" s="227" t="s">
        <v>473</v>
      </c>
    </row>
    <row r="466" s="2" customFormat="1">
      <c r="A466" s="38"/>
      <c r="B466" s="39"/>
      <c r="C466" s="40"/>
      <c r="D466" s="229" t="s">
        <v>123</v>
      </c>
      <c r="E466" s="40"/>
      <c r="F466" s="230" t="s">
        <v>472</v>
      </c>
      <c r="G466" s="40"/>
      <c r="H466" s="40"/>
      <c r="I466" s="231"/>
      <c r="J466" s="40"/>
      <c r="K466" s="40"/>
      <c r="L466" s="44"/>
      <c r="M466" s="232"/>
      <c r="N466" s="233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123</v>
      </c>
      <c r="AU466" s="17" t="s">
        <v>82</v>
      </c>
    </row>
    <row r="467" s="13" customFormat="1">
      <c r="A467" s="13"/>
      <c r="B467" s="234"/>
      <c r="C467" s="235"/>
      <c r="D467" s="229" t="s">
        <v>124</v>
      </c>
      <c r="E467" s="236" t="s">
        <v>1</v>
      </c>
      <c r="F467" s="237" t="s">
        <v>474</v>
      </c>
      <c r="G467" s="235"/>
      <c r="H467" s="236" t="s">
        <v>1</v>
      </c>
      <c r="I467" s="238"/>
      <c r="J467" s="235"/>
      <c r="K467" s="235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124</v>
      </c>
      <c r="AU467" s="243" t="s">
        <v>82</v>
      </c>
      <c r="AV467" s="13" t="s">
        <v>80</v>
      </c>
      <c r="AW467" s="13" t="s">
        <v>30</v>
      </c>
      <c r="AX467" s="13" t="s">
        <v>73</v>
      </c>
      <c r="AY467" s="243" t="s">
        <v>115</v>
      </c>
    </row>
    <row r="468" s="14" customFormat="1">
      <c r="A468" s="14"/>
      <c r="B468" s="244"/>
      <c r="C468" s="245"/>
      <c r="D468" s="229" t="s">
        <v>124</v>
      </c>
      <c r="E468" s="246" t="s">
        <v>1</v>
      </c>
      <c r="F468" s="247" t="s">
        <v>475</v>
      </c>
      <c r="G468" s="245"/>
      <c r="H468" s="248">
        <v>14.5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124</v>
      </c>
      <c r="AU468" s="254" t="s">
        <v>82</v>
      </c>
      <c r="AV468" s="14" t="s">
        <v>82</v>
      </c>
      <c r="AW468" s="14" t="s">
        <v>30</v>
      </c>
      <c r="AX468" s="14" t="s">
        <v>73</v>
      </c>
      <c r="AY468" s="254" t="s">
        <v>115</v>
      </c>
    </row>
    <row r="469" s="15" customFormat="1">
      <c r="A469" s="15"/>
      <c r="B469" s="255"/>
      <c r="C469" s="256"/>
      <c r="D469" s="229" t="s">
        <v>124</v>
      </c>
      <c r="E469" s="257" t="s">
        <v>1</v>
      </c>
      <c r="F469" s="258" t="s">
        <v>127</v>
      </c>
      <c r="G469" s="256"/>
      <c r="H469" s="259">
        <v>14.5</v>
      </c>
      <c r="I469" s="260"/>
      <c r="J469" s="256"/>
      <c r="K469" s="256"/>
      <c r="L469" s="261"/>
      <c r="M469" s="262"/>
      <c r="N469" s="263"/>
      <c r="O469" s="263"/>
      <c r="P469" s="263"/>
      <c r="Q469" s="263"/>
      <c r="R469" s="263"/>
      <c r="S469" s="263"/>
      <c r="T469" s="264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5" t="s">
        <v>124</v>
      </c>
      <c r="AU469" s="265" t="s">
        <v>82</v>
      </c>
      <c r="AV469" s="15" t="s">
        <v>122</v>
      </c>
      <c r="AW469" s="15" t="s">
        <v>30</v>
      </c>
      <c r="AX469" s="15" t="s">
        <v>80</v>
      </c>
      <c r="AY469" s="265" t="s">
        <v>115</v>
      </c>
    </row>
    <row r="470" s="2" customFormat="1" ht="14.4" customHeight="1">
      <c r="A470" s="38"/>
      <c r="B470" s="39"/>
      <c r="C470" s="266" t="s">
        <v>476</v>
      </c>
      <c r="D470" s="266" t="s">
        <v>128</v>
      </c>
      <c r="E470" s="267" t="s">
        <v>477</v>
      </c>
      <c r="F470" s="268" t="s">
        <v>478</v>
      </c>
      <c r="G470" s="269" t="s">
        <v>216</v>
      </c>
      <c r="H470" s="270">
        <v>8.5</v>
      </c>
      <c r="I470" s="271"/>
      <c r="J470" s="272">
        <f>ROUND(I470*H470,2)</f>
        <v>0</v>
      </c>
      <c r="K470" s="273"/>
      <c r="L470" s="274"/>
      <c r="M470" s="275" t="s">
        <v>1</v>
      </c>
      <c r="N470" s="276" t="s">
        <v>38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132</v>
      </c>
      <c r="AT470" s="227" t="s">
        <v>128</v>
      </c>
      <c r="AU470" s="227" t="s">
        <v>82</v>
      </c>
      <c r="AY470" s="17" t="s">
        <v>115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80</v>
      </c>
      <c r="BK470" s="228">
        <f>ROUND(I470*H470,2)</f>
        <v>0</v>
      </c>
      <c r="BL470" s="17" t="s">
        <v>122</v>
      </c>
      <c r="BM470" s="227" t="s">
        <v>479</v>
      </c>
    </row>
    <row r="471" s="2" customFormat="1">
      <c r="A471" s="38"/>
      <c r="B471" s="39"/>
      <c r="C471" s="40"/>
      <c r="D471" s="229" t="s">
        <v>123</v>
      </c>
      <c r="E471" s="40"/>
      <c r="F471" s="230" t="s">
        <v>478</v>
      </c>
      <c r="G471" s="40"/>
      <c r="H471" s="40"/>
      <c r="I471" s="231"/>
      <c r="J471" s="40"/>
      <c r="K471" s="40"/>
      <c r="L471" s="44"/>
      <c r="M471" s="232"/>
      <c r="N471" s="233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123</v>
      </c>
      <c r="AU471" s="17" t="s">
        <v>82</v>
      </c>
    </row>
    <row r="472" s="13" customFormat="1">
      <c r="A472" s="13"/>
      <c r="B472" s="234"/>
      <c r="C472" s="235"/>
      <c r="D472" s="229" t="s">
        <v>124</v>
      </c>
      <c r="E472" s="236" t="s">
        <v>1</v>
      </c>
      <c r="F472" s="237" t="s">
        <v>480</v>
      </c>
      <c r="G472" s="235"/>
      <c r="H472" s="236" t="s">
        <v>1</v>
      </c>
      <c r="I472" s="238"/>
      <c r="J472" s="235"/>
      <c r="K472" s="235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124</v>
      </c>
      <c r="AU472" s="243" t="s">
        <v>82</v>
      </c>
      <c r="AV472" s="13" t="s">
        <v>80</v>
      </c>
      <c r="AW472" s="13" t="s">
        <v>30</v>
      </c>
      <c r="AX472" s="13" t="s">
        <v>73</v>
      </c>
      <c r="AY472" s="243" t="s">
        <v>115</v>
      </c>
    </row>
    <row r="473" s="14" customFormat="1">
      <c r="A473" s="14"/>
      <c r="B473" s="244"/>
      <c r="C473" s="245"/>
      <c r="D473" s="229" t="s">
        <v>124</v>
      </c>
      <c r="E473" s="246" t="s">
        <v>1</v>
      </c>
      <c r="F473" s="247" t="s">
        <v>481</v>
      </c>
      <c r="G473" s="245"/>
      <c r="H473" s="248">
        <v>8.5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124</v>
      </c>
      <c r="AU473" s="254" t="s">
        <v>82</v>
      </c>
      <c r="AV473" s="14" t="s">
        <v>82</v>
      </c>
      <c r="AW473" s="14" t="s">
        <v>30</v>
      </c>
      <c r="AX473" s="14" t="s">
        <v>73</v>
      </c>
      <c r="AY473" s="254" t="s">
        <v>115</v>
      </c>
    </row>
    <row r="474" s="15" customFormat="1">
      <c r="A474" s="15"/>
      <c r="B474" s="255"/>
      <c r="C474" s="256"/>
      <c r="D474" s="229" t="s">
        <v>124</v>
      </c>
      <c r="E474" s="257" t="s">
        <v>1</v>
      </c>
      <c r="F474" s="258" t="s">
        <v>127</v>
      </c>
      <c r="G474" s="256"/>
      <c r="H474" s="259">
        <v>8.5</v>
      </c>
      <c r="I474" s="260"/>
      <c r="J474" s="256"/>
      <c r="K474" s="256"/>
      <c r="L474" s="261"/>
      <c r="M474" s="262"/>
      <c r="N474" s="263"/>
      <c r="O474" s="263"/>
      <c r="P474" s="263"/>
      <c r="Q474" s="263"/>
      <c r="R474" s="263"/>
      <c r="S474" s="263"/>
      <c r="T474" s="264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5" t="s">
        <v>124</v>
      </c>
      <c r="AU474" s="265" t="s">
        <v>82</v>
      </c>
      <c r="AV474" s="15" t="s">
        <v>122</v>
      </c>
      <c r="AW474" s="15" t="s">
        <v>30</v>
      </c>
      <c r="AX474" s="15" t="s">
        <v>80</v>
      </c>
      <c r="AY474" s="265" t="s">
        <v>115</v>
      </c>
    </row>
    <row r="475" s="2" customFormat="1" ht="14.4" customHeight="1">
      <c r="A475" s="38"/>
      <c r="B475" s="39"/>
      <c r="C475" s="266" t="s">
        <v>297</v>
      </c>
      <c r="D475" s="266" t="s">
        <v>128</v>
      </c>
      <c r="E475" s="267" t="s">
        <v>482</v>
      </c>
      <c r="F475" s="268" t="s">
        <v>483</v>
      </c>
      <c r="G475" s="269" t="s">
        <v>216</v>
      </c>
      <c r="H475" s="270">
        <v>6</v>
      </c>
      <c r="I475" s="271"/>
      <c r="J475" s="272">
        <f>ROUND(I475*H475,2)</f>
        <v>0</v>
      </c>
      <c r="K475" s="273"/>
      <c r="L475" s="274"/>
      <c r="M475" s="275" t="s">
        <v>1</v>
      </c>
      <c r="N475" s="276" t="s">
        <v>38</v>
      </c>
      <c r="O475" s="91"/>
      <c r="P475" s="225">
        <f>O475*H475</f>
        <v>0</v>
      </c>
      <c r="Q475" s="225">
        <v>0</v>
      </c>
      <c r="R475" s="225">
        <f>Q475*H475</f>
        <v>0</v>
      </c>
      <c r="S475" s="225">
        <v>0</v>
      </c>
      <c r="T475" s="22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7" t="s">
        <v>132</v>
      </c>
      <c r="AT475" s="227" t="s">
        <v>128</v>
      </c>
      <c r="AU475" s="227" t="s">
        <v>82</v>
      </c>
      <c r="AY475" s="17" t="s">
        <v>115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7" t="s">
        <v>80</v>
      </c>
      <c r="BK475" s="228">
        <f>ROUND(I475*H475,2)</f>
        <v>0</v>
      </c>
      <c r="BL475" s="17" t="s">
        <v>122</v>
      </c>
      <c r="BM475" s="227" t="s">
        <v>484</v>
      </c>
    </row>
    <row r="476" s="2" customFormat="1">
      <c r="A476" s="38"/>
      <c r="B476" s="39"/>
      <c r="C476" s="40"/>
      <c r="D476" s="229" t="s">
        <v>123</v>
      </c>
      <c r="E476" s="40"/>
      <c r="F476" s="230" t="s">
        <v>483</v>
      </c>
      <c r="G476" s="40"/>
      <c r="H476" s="40"/>
      <c r="I476" s="231"/>
      <c r="J476" s="40"/>
      <c r="K476" s="40"/>
      <c r="L476" s="44"/>
      <c r="M476" s="232"/>
      <c r="N476" s="233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123</v>
      </c>
      <c r="AU476" s="17" t="s">
        <v>82</v>
      </c>
    </row>
    <row r="477" s="13" customFormat="1">
      <c r="A477" s="13"/>
      <c r="B477" s="234"/>
      <c r="C477" s="235"/>
      <c r="D477" s="229" t="s">
        <v>124</v>
      </c>
      <c r="E477" s="236" t="s">
        <v>1</v>
      </c>
      <c r="F477" s="237" t="s">
        <v>480</v>
      </c>
      <c r="G477" s="235"/>
      <c r="H477" s="236" t="s">
        <v>1</v>
      </c>
      <c r="I477" s="238"/>
      <c r="J477" s="235"/>
      <c r="K477" s="235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124</v>
      </c>
      <c r="AU477" s="243" t="s">
        <v>82</v>
      </c>
      <c r="AV477" s="13" t="s">
        <v>80</v>
      </c>
      <c r="AW477" s="13" t="s">
        <v>30</v>
      </c>
      <c r="AX477" s="13" t="s">
        <v>73</v>
      </c>
      <c r="AY477" s="243" t="s">
        <v>115</v>
      </c>
    </row>
    <row r="478" s="14" customFormat="1">
      <c r="A478" s="14"/>
      <c r="B478" s="244"/>
      <c r="C478" s="245"/>
      <c r="D478" s="229" t="s">
        <v>124</v>
      </c>
      <c r="E478" s="246" t="s">
        <v>1</v>
      </c>
      <c r="F478" s="247" t="s">
        <v>138</v>
      </c>
      <c r="G478" s="245"/>
      <c r="H478" s="248">
        <v>6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124</v>
      </c>
      <c r="AU478" s="254" t="s">
        <v>82</v>
      </c>
      <c r="AV478" s="14" t="s">
        <v>82</v>
      </c>
      <c r="AW478" s="14" t="s">
        <v>30</v>
      </c>
      <c r="AX478" s="14" t="s">
        <v>73</v>
      </c>
      <c r="AY478" s="254" t="s">
        <v>115</v>
      </c>
    </row>
    <row r="479" s="15" customFormat="1">
      <c r="A479" s="15"/>
      <c r="B479" s="255"/>
      <c r="C479" s="256"/>
      <c r="D479" s="229" t="s">
        <v>124</v>
      </c>
      <c r="E479" s="257" t="s">
        <v>1</v>
      </c>
      <c r="F479" s="258" t="s">
        <v>127</v>
      </c>
      <c r="G479" s="256"/>
      <c r="H479" s="259">
        <v>6</v>
      </c>
      <c r="I479" s="260"/>
      <c r="J479" s="256"/>
      <c r="K479" s="256"/>
      <c r="L479" s="261"/>
      <c r="M479" s="262"/>
      <c r="N479" s="263"/>
      <c r="O479" s="263"/>
      <c r="P479" s="263"/>
      <c r="Q479" s="263"/>
      <c r="R479" s="263"/>
      <c r="S479" s="263"/>
      <c r="T479" s="264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5" t="s">
        <v>124</v>
      </c>
      <c r="AU479" s="265" t="s">
        <v>82</v>
      </c>
      <c r="AV479" s="15" t="s">
        <v>122</v>
      </c>
      <c r="AW479" s="15" t="s">
        <v>30</v>
      </c>
      <c r="AX479" s="15" t="s">
        <v>80</v>
      </c>
      <c r="AY479" s="265" t="s">
        <v>115</v>
      </c>
    </row>
    <row r="480" s="2" customFormat="1" ht="14.4" customHeight="1">
      <c r="A480" s="38"/>
      <c r="B480" s="39"/>
      <c r="C480" s="215" t="s">
        <v>485</v>
      </c>
      <c r="D480" s="215" t="s">
        <v>118</v>
      </c>
      <c r="E480" s="216" t="s">
        <v>486</v>
      </c>
      <c r="F480" s="217" t="s">
        <v>487</v>
      </c>
      <c r="G480" s="218" t="s">
        <v>216</v>
      </c>
      <c r="H480" s="219">
        <v>100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38</v>
      </c>
      <c r="O480" s="91"/>
      <c r="P480" s="225">
        <f>O480*H480</f>
        <v>0</v>
      </c>
      <c r="Q480" s="225">
        <v>0</v>
      </c>
      <c r="R480" s="225">
        <f>Q480*H480</f>
        <v>0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122</v>
      </c>
      <c r="AT480" s="227" t="s">
        <v>118</v>
      </c>
      <c r="AU480" s="227" t="s">
        <v>82</v>
      </c>
      <c r="AY480" s="17" t="s">
        <v>115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80</v>
      </c>
      <c r="BK480" s="228">
        <f>ROUND(I480*H480,2)</f>
        <v>0</v>
      </c>
      <c r="BL480" s="17" t="s">
        <v>122</v>
      </c>
      <c r="BM480" s="227" t="s">
        <v>488</v>
      </c>
    </row>
    <row r="481" s="2" customFormat="1">
      <c r="A481" s="38"/>
      <c r="B481" s="39"/>
      <c r="C481" s="40"/>
      <c r="D481" s="229" t="s">
        <v>123</v>
      </c>
      <c r="E481" s="40"/>
      <c r="F481" s="230" t="s">
        <v>487</v>
      </c>
      <c r="G481" s="40"/>
      <c r="H481" s="40"/>
      <c r="I481" s="231"/>
      <c r="J481" s="40"/>
      <c r="K481" s="40"/>
      <c r="L481" s="44"/>
      <c r="M481" s="232"/>
      <c r="N481" s="233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123</v>
      </c>
      <c r="AU481" s="17" t="s">
        <v>82</v>
      </c>
    </row>
    <row r="482" s="13" customFormat="1">
      <c r="A482" s="13"/>
      <c r="B482" s="234"/>
      <c r="C482" s="235"/>
      <c r="D482" s="229" t="s">
        <v>124</v>
      </c>
      <c r="E482" s="236" t="s">
        <v>1</v>
      </c>
      <c r="F482" s="237" t="s">
        <v>489</v>
      </c>
      <c r="G482" s="235"/>
      <c r="H482" s="236" t="s">
        <v>1</v>
      </c>
      <c r="I482" s="238"/>
      <c r="J482" s="235"/>
      <c r="K482" s="235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124</v>
      </c>
      <c r="AU482" s="243" t="s">
        <v>82</v>
      </c>
      <c r="AV482" s="13" t="s">
        <v>80</v>
      </c>
      <c r="AW482" s="13" t="s">
        <v>30</v>
      </c>
      <c r="AX482" s="13" t="s">
        <v>73</v>
      </c>
      <c r="AY482" s="243" t="s">
        <v>115</v>
      </c>
    </row>
    <row r="483" s="14" customFormat="1">
      <c r="A483" s="14"/>
      <c r="B483" s="244"/>
      <c r="C483" s="245"/>
      <c r="D483" s="229" t="s">
        <v>124</v>
      </c>
      <c r="E483" s="246" t="s">
        <v>1</v>
      </c>
      <c r="F483" s="247" t="s">
        <v>490</v>
      </c>
      <c r="G483" s="245"/>
      <c r="H483" s="248">
        <v>100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124</v>
      </c>
      <c r="AU483" s="254" t="s">
        <v>82</v>
      </c>
      <c r="AV483" s="14" t="s">
        <v>82</v>
      </c>
      <c r="AW483" s="14" t="s">
        <v>30</v>
      </c>
      <c r="AX483" s="14" t="s">
        <v>73</v>
      </c>
      <c r="AY483" s="254" t="s">
        <v>115</v>
      </c>
    </row>
    <row r="484" s="15" customFormat="1">
      <c r="A484" s="15"/>
      <c r="B484" s="255"/>
      <c r="C484" s="256"/>
      <c r="D484" s="229" t="s">
        <v>124</v>
      </c>
      <c r="E484" s="257" t="s">
        <v>1</v>
      </c>
      <c r="F484" s="258" t="s">
        <v>127</v>
      </c>
      <c r="G484" s="256"/>
      <c r="H484" s="259">
        <v>100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5" t="s">
        <v>124</v>
      </c>
      <c r="AU484" s="265" t="s">
        <v>82</v>
      </c>
      <c r="AV484" s="15" t="s">
        <v>122</v>
      </c>
      <c r="AW484" s="15" t="s">
        <v>30</v>
      </c>
      <c r="AX484" s="15" t="s">
        <v>80</v>
      </c>
      <c r="AY484" s="265" t="s">
        <v>115</v>
      </c>
    </row>
    <row r="485" s="2" customFormat="1" ht="24.15" customHeight="1">
      <c r="A485" s="38"/>
      <c r="B485" s="39"/>
      <c r="C485" s="266" t="s">
        <v>302</v>
      </c>
      <c r="D485" s="266" t="s">
        <v>128</v>
      </c>
      <c r="E485" s="267" t="s">
        <v>491</v>
      </c>
      <c r="F485" s="268" t="s">
        <v>492</v>
      </c>
      <c r="G485" s="269" t="s">
        <v>216</v>
      </c>
      <c r="H485" s="270">
        <v>100</v>
      </c>
      <c r="I485" s="271"/>
      <c r="J485" s="272">
        <f>ROUND(I485*H485,2)</f>
        <v>0</v>
      </c>
      <c r="K485" s="273"/>
      <c r="L485" s="274"/>
      <c r="M485" s="275" t="s">
        <v>1</v>
      </c>
      <c r="N485" s="276" t="s">
        <v>38</v>
      </c>
      <c r="O485" s="91"/>
      <c r="P485" s="225">
        <f>O485*H485</f>
        <v>0</v>
      </c>
      <c r="Q485" s="225">
        <v>0</v>
      </c>
      <c r="R485" s="225">
        <f>Q485*H485</f>
        <v>0</v>
      </c>
      <c r="S485" s="225">
        <v>0</v>
      </c>
      <c r="T485" s="22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7" t="s">
        <v>132</v>
      </c>
      <c r="AT485" s="227" t="s">
        <v>128</v>
      </c>
      <c r="AU485" s="227" t="s">
        <v>82</v>
      </c>
      <c r="AY485" s="17" t="s">
        <v>115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7" t="s">
        <v>80</v>
      </c>
      <c r="BK485" s="228">
        <f>ROUND(I485*H485,2)</f>
        <v>0</v>
      </c>
      <c r="BL485" s="17" t="s">
        <v>122</v>
      </c>
      <c r="BM485" s="227" t="s">
        <v>493</v>
      </c>
    </row>
    <row r="486" s="2" customFormat="1">
      <c r="A486" s="38"/>
      <c r="B486" s="39"/>
      <c r="C486" s="40"/>
      <c r="D486" s="229" t="s">
        <v>123</v>
      </c>
      <c r="E486" s="40"/>
      <c r="F486" s="230" t="s">
        <v>492</v>
      </c>
      <c r="G486" s="40"/>
      <c r="H486" s="40"/>
      <c r="I486" s="231"/>
      <c r="J486" s="40"/>
      <c r="K486" s="40"/>
      <c r="L486" s="44"/>
      <c r="M486" s="232"/>
      <c r="N486" s="233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123</v>
      </c>
      <c r="AU486" s="17" t="s">
        <v>82</v>
      </c>
    </row>
    <row r="487" s="13" customFormat="1">
      <c r="A487" s="13"/>
      <c r="B487" s="234"/>
      <c r="C487" s="235"/>
      <c r="D487" s="229" t="s">
        <v>124</v>
      </c>
      <c r="E487" s="236" t="s">
        <v>1</v>
      </c>
      <c r="F487" s="237" t="s">
        <v>494</v>
      </c>
      <c r="G487" s="235"/>
      <c r="H487" s="236" t="s">
        <v>1</v>
      </c>
      <c r="I487" s="238"/>
      <c r="J487" s="235"/>
      <c r="K487" s="235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124</v>
      </c>
      <c r="AU487" s="243" t="s">
        <v>82</v>
      </c>
      <c r="AV487" s="13" t="s">
        <v>80</v>
      </c>
      <c r="AW487" s="13" t="s">
        <v>30</v>
      </c>
      <c r="AX487" s="13" t="s">
        <v>73</v>
      </c>
      <c r="AY487" s="243" t="s">
        <v>115</v>
      </c>
    </row>
    <row r="488" s="14" customFormat="1">
      <c r="A488" s="14"/>
      <c r="B488" s="244"/>
      <c r="C488" s="245"/>
      <c r="D488" s="229" t="s">
        <v>124</v>
      </c>
      <c r="E488" s="246" t="s">
        <v>1</v>
      </c>
      <c r="F488" s="247" t="s">
        <v>490</v>
      </c>
      <c r="G488" s="245"/>
      <c r="H488" s="248">
        <v>100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124</v>
      </c>
      <c r="AU488" s="254" t="s">
        <v>82</v>
      </c>
      <c r="AV488" s="14" t="s">
        <v>82</v>
      </c>
      <c r="AW488" s="14" t="s">
        <v>30</v>
      </c>
      <c r="AX488" s="14" t="s">
        <v>73</v>
      </c>
      <c r="AY488" s="254" t="s">
        <v>115</v>
      </c>
    </row>
    <row r="489" s="15" customFormat="1">
      <c r="A489" s="15"/>
      <c r="B489" s="255"/>
      <c r="C489" s="256"/>
      <c r="D489" s="229" t="s">
        <v>124</v>
      </c>
      <c r="E489" s="257" t="s">
        <v>1</v>
      </c>
      <c r="F489" s="258" t="s">
        <v>127</v>
      </c>
      <c r="G489" s="256"/>
      <c r="H489" s="259">
        <v>100</v>
      </c>
      <c r="I489" s="260"/>
      <c r="J489" s="256"/>
      <c r="K489" s="256"/>
      <c r="L489" s="261"/>
      <c r="M489" s="262"/>
      <c r="N489" s="263"/>
      <c r="O489" s="263"/>
      <c r="P489" s="263"/>
      <c r="Q489" s="263"/>
      <c r="R489" s="263"/>
      <c r="S489" s="263"/>
      <c r="T489" s="264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5" t="s">
        <v>124</v>
      </c>
      <c r="AU489" s="265" t="s">
        <v>82</v>
      </c>
      <c r="AV489" s="15" t="s">
        <v>122</v>
      </c>
      <c r="AW489" s="15" t="s">
        <v>30</v>
      </c>
      <c r="AX489" s="15" t="s">
        <v>80</v>
      </c>
      <c r="AY489" s="265" t="s">
        <v>115</v>
      </c>
    </row>
    <row r="490" s="2" customFormat="1" ht="24.15" customHeight="1">
      <c r="A490" s="38"/>
      <c r="B490" s="39"/>
      <c r="C490" s="215" t="s">
        <v>495</v>
      </c>
      <c r="D490" s="215" t="s">
        <v>118</v>
      </c>
      <c r="E490" s="216" t="s">
        <v>496</v>
      </c>
      <c r="F490" s="217" t="s">
        <v>497</v>
      </c>
      <c r="G490" s="218" t="s">
        <v>216</v>
      </c>
      <c r="H490" s="219">
        <v>1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38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122</v>
      </c>
      <c r="AT490" s="227" t="s">
        <v>118</v>
      </c>
      <c r="AU490" s="227" t="s">
        <v>82</v>
      </c>
      <c r="AY490" s="17" t="s">
        <v>115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80</v>
      </c>
      <c r="BK490" s="228">
        <f>ROUND(I490*H490,2)</f>
        <v>0</v>
      </c>
      <c r="BL490" s="17" t="s">
        <v>122</v>
      </c>
      <c r="BM490" s="227" t="s">
        <v>498</v>
      </c>
    </row>
    <row r="491" s="2" customFormat="1">
      <c r="A491" s="38"/>
      <c r="B491" s="39"/>
      <c r="C491" s="40"/>
      <c r="D491" s="229" t="s">
        <v>123</v>
      </c>
      <c r="E491" s="40"/>
      <c r="F491" s="230" t="s">
        <v>497</v>
      </c>
      <c r="G491" s="40"/>
      <c r="H491" s="40"/>
      <c r="I491" s="231"/>
      <c r="J491" s="40"/>
      <c r="K491" s="40"/>
      <c r="L491" s="44"/>
      <c r="M491" s="232"/>
      <c r="N491" s="233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123</v>
      </c>
      <c r="AU491" s="17" t="s">
        <v>82</v>
      </c>
    </row>
    <row r="492" s="13" customFormat="1">
      <c r="A492" s="13"/>
      <c r="B492" s="234"/>
      <c r="C492" s="235"/>
      <c r="D492" s="229" t="s">
        <v>124</v>
      </c>
      <c r="E492" s="236" t="s">
        <v>1</v>
      </c>
      <c r="F492" s="237" t="s">
        <v>499</v>
      </c>
      <c r="G492" s="235"/>
      <c r="H492" s="236" t="s">
        <v>1</v>
      </c>
      <c r="I492" s="238"/>
      <c r="J492" s="235"/>
      <c r="K492" s="235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124</v>
      </c>
      <c r="AU492" s="243" t="s">
        <v>82</v>
      </c>
      <c r="AV492" s="13" t="s">
        <v>80</v>
      </c>
      <c r="AW492" s="13" t="s">
        <v>30</v>
      </c>
      <c r="AX492" s="13" t="s">
        <v>73</v>
      </c>
      <c r="AY492" s="243" t="s">
        <v>115</v>
      </c>
    </row>
    <row r="493" s="14" customFormat="1">
      <c r="A493" s="14"/>
      <c r="B493" s="244"/>
      <c r="C493" s="245"/>
      <c r="D493" s="229" t="s">
        <v>124</v>
      </c>
      <c r="E493" s="246" t="s">
        <v>1</v>
      </c>
      <c r="F493" s="247" t="s">
        <v>80</v>
      </c>
      <c r="G493" s="245"/>
      <c r="H493" s="248">
        <v>1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124</v>
      </c>
      <c r="AU493" s="254" t="s">
        <v>82</v>
      </c>
      <c r="AV493" s="14" t="s">
        <v>82</v>
      </c>
      <c r="AW493" s="14" t="s">
        <v>30</v>
      </c>
      <c r="AX493" s="14" t="s">
        <v>73</v>
      </c>
      <c r="AY493" s="254" t="s">
        <v>115</v>
      </c>
    </row>
    <row r="494" s="15" customFormat="1">
      <c r="A494" s="15"/>
      <c r="B494" s="255"/>
      <c r="C494" s="256"/>
      <c r="D494" s="229" t="s">
        <v>124</v>
      </c>
      <c r="E494" s="257" t="s">
        <v>1</v>
      </c>
      <c r="F494" s="258" t="s">
        <v>127</v>
      </c>
      <c r="G494" s="256"/>
      <c r="H494" s="259">
        <v>1</v>
      </c>
      <c r="I494" s="260"/>
      <c r="J494" s="256"/>
      <c r="K494" s="256"/>
      <c r="L494" s="261"/>
      <c r="M494" s="262"/>
      <c r="N494" s="263"/>
      <c r="O494" s="263"/>
      <c r="P494" s="263"/>
      <c r="Q494" s="263"/>
      <c r="R494" s="263"/>
      <c r="S494" s="263"/>
      <c r="T494" s="264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5" t="s">
        <v>124</v>
      </c>
      <c r="AU494" s="265" t="s">
        <v>82</v>
      </c>
      <c r="AV494" s="15" t="s">
        <v>122</v>
      </c>
      <c r="AW494" s="15" t="s">
        <v>30</v>
      </c>
      <c r="AX494" s="15" t="s">
        <v>80</v>
      </c>
      <c r="AY494" s="265" t="s">
        <v>115</v>
      </c>
    </row>
    <row r="495" s="2" customFormat="1" ht="24.15" customHeight="1">
      <c r="A495" s="38"/>
      <c r="B495" s="39"/>
      <c r="C495" s="215" t="s">
        <v>308</v>
      </c>
      <c r="D495" s="215" t="s">
        <v>118</v>
      </c>
      <c r="E495" s="216" t="s">
        <v>500</v>
      </c>
      <c r="F495" s="217" t="s">
        <v>501</v>
      </c>
      <c r="G495" s="218" t="s">
        <v>121</v>
      </c>
      <c r="H495" s="219">
        <v>0.5</v>
      </c>
      <c r="I495" s="220"/>
      <c r="J495" s="221">
        <f>ROUND(I495*H495,2)</f>
        <v>0</v>
      </c>
      <c r="K495" s="222"/>
      <c r="L495" s="44"/>
      <c r="M495" s="223" t="s">
        <v>1</v>
      </c>
      <c r="N495" s="224" t="s">
        <v>38</v>
      </c>
      <c r="O495" s="91"/>
      <c r="P495" s="225">
        <f>O495*H495</f>
        <v>0</v>
      </c>
      <c r="Q495" s="225">
        <v>0</v>
      </c>
      <c r="R495" s="225">
        <f>Q495*H495</f>
        <v>0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122</v>
      </c>
      <c r="AT495" s="227" t="s">
        <v>118</v>
      </c>
      <c r="AU495" s="227" t="s">
        <v>82</v>
      </c>
      <c r="AY495" s="17" t="s">
        <v>115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80</v>
      </c>
      <c r="BK495" s="228">
        <f>ROUND(I495*H495,2)</f>
        <v>0</v>
      </c>
      <c r="BL495" s="17" t="s">
        <v>122</v>
      </c>
      <c r="BM495" s="227" t="s">
        <v>502</v>
      </c>
    </row>
    <row r="496" s="2" customFormat="1">
      <c r="A496" s="38"/>
      <c r="B496" s="39"/>
      <c r="C496" s="40"/>
      <c r="D496" s="229" t="s">
        <v>123</v>
      </c>
      <c r="E496" s="40"/>
      <c r="F496" s="230" t="s">
        <v>501</v>
      </c>
      <c r="G496" s="40"/>
      <c r="H496" s="40"/>
      <c r="I496" s="231"/>
      <c r="J496" s="40"/>
      <c r="K496" s="40"/>
      <c r="L496" s="44"/>
      <c r="M496" s="232"/>
      <c r="N496" s="233"/>
      <c r="O496" s="91"/>
      <c r="P496" s="91"/>
      <c r="Q496" s="91"/>
      <c r="R496" s="91"/>
      <c r="S496" s="91"/>
      <c r="T496" s="92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123</v>
      </c>
      <c r="AU496" s="17" t="s">
        <v>82</v>
      </c>
    </row>
    <row r="497" s="13" customFormat="1">
      <c r="A497" s="13"/>
      <c r="B497" s="234"/>
      <c r="C497" s="235"/>
      <c r="D497" s="229" t="s">
        <v>124</v>
      </c>
      <c r="E497" s="236" t="s">
        <v>1</v>
      </c>
      <c r="F497" s="237" t="s">
        <v>503</v>
      </c>
      <c r="G497" s="235"/>
      <c r="H497" s="236" t="s">
        <v>1</v>
      </c>
      <c r="I497" s="238"/>
      <c r="J497" s="235"/>
      <c r="K497" s="235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124</v>
      </c>
      <c r="AU497" s="243" t="s">
        <v>82</v>
      </c>
      <c r="AV497" s="13" t="s">
        <v>80</v>
      </c>
      <c r="AW497" s="13" t="s">
        <v>30</v>
      </c>
      <c r="AX497" s="13" t="s">
        <v>73</v>
      </c>
      <c r="AY497" s="243" t="s">
        <v>115</v>
      </c>
    </row>
    <row r="498" s="14" customFormat="1">
      <c r="A498" s="14"/>
      <c r="B498" s="244"/>
      <c r="C498" s="245"/>
      <c r="D498" s="229" t="s">
        <v>124</v>
      </c>
      <c r="E498" s="246" t="s">
        <v>1</v>
      </c>
      <c r="F498" s="247" t="s">
        <v>504</v>
      </c>
      <c r="G498" s="245"/>
      <c r="H498" s="248">
        <v>0.5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124</v>
      </c>
      <c r="AU498" s="254" t="s">
        <v>82</v>
      </c>
      <c r="AV498" s="14" t="s">
        <v>82</v>
      </c>
      <c r="AW498" s="14" t="s">
        <v>30</v>
      </c>
      <c r="AX498" s="14" t="s">
        <v>73</v>
      </c>
      <c r="AY498" s="254" t="s">
        <v>115</v>
      </c>
    </row>
    <row r="499" s="15" customFormat="1">
      <c r="A499" s="15"/>
      <c r="B499" s="255"/>
      <c r="C499" s="256"/>
      <c r="D499" s="229" t="s">
        <v>124</v>
      </c>
      <c r="E499" s="257" t="s">
        <v>1</v>
      </c>
      <c r="F499" s="258" t="s">
        <v>127</v>
      </c>
      <c r="G499" s="256"/>
      <c r="H499" s="259">
        <v>0.5</v>
      </c>
      <c r="I499" s="260"/>
      <c r="J499" s="256"/>
      <c r="K499" s="256"/>
      <c r="L499" s="261"/>
      <c r="M499" s="262"/>
      <c r="N499" s="263"/>
      <c r="O499" s="263"/>
      <c r="P499" s="263"/>
      <c r="Q499" s="263"/>
      <c r="R499" s="263"/>
      <c r="S499" s="263"/>
      <c r="T499" s="264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5" t="s">
        <v>124</v>
      </c>
      <c r="AU499" s="265" t="s">
        <v>82</v>
      </c>
      <c r="AV499" s="15" t="s">
        <v>122</v>
      </c>
      <c r="AW499" s="15" t="s">
        <v>30</v>
      </c>
      <c r="AX499" s="15" t="s">
        <v>80</v>
      </c>
      <c r="AY499" s="265" t="s">
        <v>115</v>
      </c>
    </row>
    <row r="500" s="2" customFormat="1" ht="14.4" customHeight="1">
      <c r="A500" s="38"/>
      <c r="B500" s="39"/>
      <c r="C500" s="266" t="s">
        <v>505</v>
      </c>
      <c r="D500" s="266" t="s">
        <v>128</v>
      </c>
      <c r="E500" s="267" t="s">
        <v>506</v>
      </c>
      <c r="F500" s="268" t="s">
        <v>507</v>
      </c>
      <c r="G500" s="269" t="s">
        <v>131</v>
      </c>
      <c r="H500" s="270">
        <v>0.27000000000000002</v>
      </c>
      <c r="I500" s="271"/>
      <c r="J500" s="272">
        <f>ROUND(I500*H500,2)</f>
        <v>0</v>
      </c>
      <c r="K500" s="273"/>
      <c r="L500" s="274"/>
      <c r="M500" s="275" t="s">
        <v>1</v>
      </c>
      <c r="N500" s="276" t="s">
        <v>38</v>
      </c>
      <c r="O500" s="91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132</v>
      </c>
      <c r="AT500" s="227" t="s">
        <v>128</v>
      </c>
      <c r="AU500" s="227" t="s">
        <v>82</v>
      </c>
      <c r="AY500" s="17" t="s">
        <v>115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80</v>
      </c>
      <c r="BK500" s="228">
        <f>ROUND(I500*H500,2)</f>
        <v>0</v>
      </c>
      <c r="BL500" s="17" t="s">
        <v>122</v>
      </c>
      <c r="BM500" s="227" t="s">
        <v>508</v>
      </c>
    </row>
    <row r="501" s="2" customFormat="1">
      <c r="A501" s="38"/>
      <c r="B501" s="39"/>
      <c r="C501" s="40"/>
      <c r="D501" s="229" t="s">
        <v>123</v>
      </c>
      <c r="E501" s="40"/>
      <c r="F501" s="230" t="s">
        <v>507</v>
      </c>
      <c r="G501" s="40"/>
      <c r="H501" s="40"/>
      <c r="I501" s="231"/>
      <c r="J501" s="40"/>
      <c r="K501" s="40"/>
      <c r="L501" s="44"/>
      <c r="M501" s="232"/>
      <c r="N501" s="233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123</v>
      </c>
      <c r="AU501" s="17" t="s">
        <v>82</v>
      </c>
    </row>
    <row r="502" s="13" customFormat="1">
      <c r="A502" s="13"/>
      <c r="B502" s="234"/>
      <c r="C502" s="235"/>
      <c r="D502" s="229" t="s">
        <v>124</v>
      </c>
      <c r="E502" s="236" t="s">
        <v>1</v>
      </c>
      <c r="F502" s="237" t="s">
        <v>509</v>
      </c>
      <c r="G502" s="235"/>
      <c r="H502" s="236" t="s">
        <v>1</v>
      </c>
      <c r="I502" s="238"/>
      <c r="J502" s="235"/>
      <c r="K502" s="235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124</v>
      </c>
      <c r="AU502" s="243" t="s">
        <v>82</v>
      </c>
      <c r="AV502" s="13" t="s">
        <v>80</v>
      </c>
      <c r="AW502" s="13" t="s">
        <v>30</v>
      </c>
      <c r="AX502" s="13" t="s">
        <v>73</v>
      </c>
      <c r="AY502" s="243" t="s">
        <v>115</v>
      </c>
    </row>
    <row r="503" s="14" customFormat="1">
      <c r="A503" s="14"/>
      <c r="B503" s="244"/>
      <c r="C503" s="245"/>
      <c r="D503" s="229" t="s">
        <v>124</v>
      </c>
      <c r="E503" s="246" t="s">
        <v>1</v>
      </c>
      <c r="F503" s="247" t="s">
        <v>510</v>
      </c>
      <c r="G503" s="245"/>
      <c r="H503" s="248">
        <v>0.27000000000000002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4" t="s">
        <v>124</v>
      </c>
      <c r="AU503" s="254" t="s">
        <v>82</v>
      </c>
      <c r="AV503" s="14" t="s">
        <v>82</v>
      </c>
      <c r="AW503" s="14" t="s">
        <v>30</v>
      </c>
      <c r="AX503" s="14" t="s">
        <v>73</v>
      </c>
      <c r="AY503" s="254" t="s">
        <v>115</v>
      </c>
    </row>
    <row r="504" s="15" customFormat="1">
      <c r="A504" s="15"/>
      <c r="B504" s="255"/>
      <c r="C504" s="256"/>
      <c r="D504" s="229" t="s">
        <v>124</v>
      </c>
      <c r="E504" s="257" t="s">
        <v>1</v>
      </c>
      <c r="F504" s="258" t="s">
        <v>127</v>
      </c>
      <c r="G504" s="256"/>
      <c r="H504" s="259">
        <v>0.27000000000000002</v>
      </c>
      <c r="I504" s="260"/>
      <c r="J504" s="256"/>
      <c r="K504" s="256"/>
      <c r="L504" s="261"/>
      <c r="M504" s="262"/>
      <c r="N504" s="263"/>
      <c r="O504" s="263"/>
      <c r="P504" s="263"/>
      <c r="Q504" s="263"/>
      <c r="R504" s="263"/>
      <c r="S504" s="263"/>
      <c r="T504" s="264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5" t="s">
        <v>124</v>
      </c>
      <c r="AU504" s="265" t="s">
        <v>82</v>
      </c>
      <c r="AV504" s="15" t="s">
        <v>122</v>
      </c>
      <c r="AW504" s="15" t="s">
        <v>30</v>
      </c>
      <c r="AX504" s="15" t="s">
        <v>80</v>
      </c>
      <c r="AY504" s="265" t="s">
        <v>115</v>
      </c>
    </row>
    <row r="505" s="2" customFormat="1" ht="14.4" customHeight="1">
      <c r="A505" s="38"/>
      <c r="B505" s="39"/>
      <c r="C505" s="266" t="s">
        <v>313</v>
      </c>
      <c r="D505" s="266" t="s">
        <v>128</v>
      </c>
      <c r="E505" s="267" t="s">
        <v>511</v>
      </c>
      <c r="F505" s="268" t="s">
        <v>512</v>
      </c>
      <c r="G505" s="269" t="s">
        <v>142</v>
      </c>
      <c r="H505" s="270">
        <v>1.9530000000000001</v>
      </c>
      <c r="I505" s="271"/>
      <c r="J505" s="272">
        <f>ROUND(I505*H505,2)</f>
        <v>0</v>
      </c>
      <c r="K505" s="273"/>
      <c r="L505" s="274"/>
      <c r="M505" s="275" t="s">
        <v>1</v>
      </c>
      <c r="N505" s="276" t="s">
        <v>38</v>
      </c>
      <c r="O505" s="91"/>
      <c r="P505" s="225">
        <f>O505*H505</f>
        <v>0</v>
      </c>
      <c r="Q505" s="225">
        <v>0</v>
      </c>
      <c r="R505" s="225">
        <f>Q505*H505</f>
        <v>0</v>
      </c>
      <c r="S505" s="225">
        <v>0</v>
      </c>
      <c r="T505" s="22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132</v>
      </c>
      <c r="AT505" s="227" t="s">
        <v>128</v>
      </c>
      <c r="AU505" s="227" t="s">
        <v>82</v>
      </c>
      <c r="AY505" s="17" t="s">
        <v>115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80</v>
      </c>
      <c r="BK505" s="228">
        <f>ROUND(I505*H505,2)</f>
        <v>0</v>
      </c>
      <c r="BL505" s="17" t="s">
        <v>122</v>
      </c>
      <c r="BM505" s="227" t="s">
        <v>513</v>
      </c>
    </row>
    <row r="506" s="2" customFormat="1">
      <c r="A506" s="38"/>
      <c r="B506" s="39"/>
      <c r="C506" s="40"/>
      <c r="D506" s="229" t="s">
        <v>123</v>
      </c>
      <c r="E506" s="40"/>
      <c r="F506" s="230" t="s">
        <v>512</v>
      </c>
      <c r="G506" s="40"/>
      <c r="H506" s="40"/>
      <c r="I506" s="231"/>
      <c r="J506" s="40"/>
      <c r="K506" s="40"/>
      <c r="L506" s="44"/>
      <c r="M506" s="232"/>
      <c r="N506" s="233"/>
      <c r="O506" s="91"/>
      <c r="P506" s="91"/>
      <c r="Q506" s="91"/>
      <c r="R506" s="91"/>
      <c r="S506" s="91"/>
      <c r="T506" s="92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123</v>
      </c>
      <c r="AU506" s="17" t="s">
        <v>82</v>
      </c>
    </row>
    <row r="507" s="13" customFormat="1">
      <c r="A507" s="13"/>
      <c r="B507" s="234"/>
      <c r="C507" s="235"/>
      <c r="D507" s="229" t="s">
        <v>124</v>
      </c>
      <c r="E507" s="236" t="s">
        <v>1</v>
      </c>
      <c r="F507" s="237" t="s">
        <v>514</v>
      </c>
      <c r="G507" s="235"/>
      <c r="H507" s="236" t="s">
        <v>1</v>
      </c>
      <c r="I507" s="238"/>
      <c r="J507" s="235"/>
      <c r="K507" s="235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124</v>
      </c>
      <c r="AU507" s="243" t="s">
        <v>82</v>
      </c>
      <c r="AV507" s="13" t="s">
        <v>80</v>
      </c>
      <c r="AW507" s="13" t="s">
        <v>30</v>
      </c>
      <c r="AX507" s="13" t="s">
        <v>73</v>
      </c>
      <c r="AY507" s="243" t="s">
        <v>115</v>
      </c>
    </row>
    <row r="508" s="14" customFormat="1">
      <c r="A508" s="14"/>
      <c r="B508" s="244"/>
      <c r="C508" s="245"/>
      <c r="D508" s="229" t="s">
        <v>124</v>
      </c>
      <c r="E508" s="246" t="s">
        <v>1</v>
      </c>
      <c r="F508" s="247" t="s">
        <v>515</v>
      </c>
      <c r="G508" s="245"/>
      <c r="H508" s="248">
        <v>0.10000000000000001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124</v>
      </c>
      <c r="AU508" s="254" t="s">
        <v>82</v>
      </c>
      <c r="AV508" s="14" t="s">
        <v>82</v>
      </c>
      <c r="AW508" s="14" t="s">
        <v>30</v>
      </c>
      <c r="AX508" s="14" t="s">
        <v>73</v>
      </c>
      <c r="AY508" s="254" t="s">
        <v>115</v>
      </c>
    </row>
    <row r="509" s="13" customFormat="1">
      <c r="A509" s="13"/>
      <c r="B509" s="234"/>
      <c r="C509" s="235"/>
      <c r="D509" s="229" t="s">
        <v>124</v>
      </c>
      <c r="E509" s="236" t="s">
        <v>1</v>
      </c>
      <c r="F509" s="237" t="s">
        <v>516</v>
      </c>
      <c r="G509" s="235"/>
      <c r="H509" s="236" t="s">
        <v>1</v>
      </c>
      <c r="I509" s="238"/>
      <c r="J509" s="235"/>
      <c r="K509" s="235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124</v>
      </c>
      <c r="AU509" s="243" t="s">
        <v>82</v>
      </c>
      <c r="AV509" s="13" t="s">
        <v>80</v>
      </c>
      <c r="AW509" s="13" t="s">
        <v>30</v>
      </c>
      <c r="AX509" s="13" t="s">
        <v>73</v>
      </c>
      <c r="AY509" s="243" t="s">
        <v>115</v>
      </c>
    </row>
    <row r="510" s="14" customFormat="1">
      <c r="A510" s="14"/>
      <c r="B510" s="244"/>
      <c r="C510" s="245"/>
      <c r="D510" s="229" t="s">
        <v>124</v>
      </c>
      <c r="E510" s="246" t="s">
        <v>1</v>
      </c>
      <c r="F510" s="247" t="s">
        <v>517</v>
      </c>
      <c r="G510" s="245"/>
      <c r="H510" s="248">
        <v>1.853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124</v>
      </c>
      <c r="AU510" s="254" t="s">
        <v>82</v>
      </c>
      <c r="AV510" s="14" t="s">
        <v>82</v>
      </c>
      <c r="AW510" s="14" t="s">
        <v>30</v>
      </c>
      <c r="AX510" s="14" t="s">
        <v>73</v>
      </c>
      <c r="AY510" s="254" t="s">
        <v>115</v>
      </c>
    </row>
    <row r="511" s="15" customFormat="1">
      <c r="A511" s="15"/>
      <c r="B511" s="255"/>
      <c r="C511" s="256"/>
      <c r="D511" s="229" t="s">
        <v>124</v>
      </c>
      <c r="E511" s="257" t="s">
        <v>1</v>
      </c>
      <c r="F511" s="258" t="s">
        <v>127</v>
      </c>
      <c r="G511" s="256"/>
      <c r="H511" s="259">
        <v>1.9530000000000001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5" t="s">
        <v>124</v>
      </c>
      <c r="AU511" s="265" t="s">
        <v>82</v>
      </c>
      <c r="AV511" s="15" t="s">
        <v>122</v>
      </c>
      <c r="AW511" s="15" t="s">
        <v>30</v>
      </c>
      <c r="AX511" s="15" t="s">
        <v>80</v>
      </c>
      <c r="AY511" s="265" t="s">
        <v>115</v>
      </c>
    </row>
    <row r="512" s="2" customFormat="1" ht="24.15" customHeight="1">
      <c r="A512" s="38"/>
      <c r="B512" s="39"/>
      <c r="C512" s="215" t="s">
        <v>518</v>
      </c>
      <c r="D512" s="215" t="s">
        <v>118</v>
      </c>
      <c r="E512" s="216" t="s">
        <v>519</v>
      </c>
      <c r="F512" s="217" t="s">
        <v>520</v>
      </c>
      <c r="G512" s="218" t="s">
        <v>142</v>
      </c>
      <c r="H512" s="219">
        <v>70</v>
      </c>
      <c r="I512" s="220"/>
      <c r="J512" s="221">
        <f>ROUND(I512*H512,2)</f>
        <v>0</v>
      </c>
      <c r="K512" s="222"/>
      <c r="L512" s="44"/>
      <c r="M512" s="223" t="s">
        <v>1</v>
      </c>
      <c r="N512" s="224" t="s">
        <v>38</v>
      </c>
      <c r="O512" s="91"/>
      <c r="P512" s="225">
        <f>O512*H512</f>
        <v>0</v>
      </c>
      <c r="Q512" s="225">
        <v>0</v>
      </c>
      <c r="R512" s="225">
        <f>Q512*H512</f>
        <v>0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122</v>
      </c>
      <c r="AT512" s="227" t="s">
        <v>118</v>
      </c>
      <c r="AU512" s="227" t="s">
        <v>82</v>
      </c>
      <c r="AY512" s="17" t="s">
        <v>115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80</v>
      </c>
      <c r="BK512" s="228">
        <f>ROUND(I512*H512,2)</f>
        <v>0</v>
      </c>
      <c r="BL512" s="17" t="s">
        <v>122</v>
      </c>
      <c r="BM512" s="227" t="s">
        <v>521</v>
      </c>
    </row>
    <row r="513" s="2" customFormat="1">
      <c r="A513" s="38"/>
      <c r="B513" s="39"/>
      <c r="C513" s="40"/>
      <c r="D513" s="229" t="s">
        <v>123</v>
      </c>
      <c r="E513" s="40"/>
      <c r="F513" s="230" t="s">
        <v>520</v>
      </c>
      <c r="G513" s="40"/>
      <c r="H513" s="40"/>
      <c r="I513" s="231"/>
      <c r="J513" s="40"/>
      <c r="K513" s="40"/>
      <c r="L513" s="44"/>
      <c r="M513" s="232"/>
      <c r="N513" s="233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123</v>
      </c>
      <c r="AU513" s="17" t="s">
        <v>82</v>
      </c>
    </row>
    <row r="514" s="14" customFormat="1">
      <c r="A514" s="14"/>
      <c r="B514" s="244"/>
      <c r="C514" s="245"/>
      <c r="D514" s="229" t="s">
        <v>124</v>
      </c>
      <c r="E514" s="246" t="s">
        <v>1</v>
      </c>
      <c r="F514" s="247" t="s">
        <v>522</v>
      </c>
      <c r="G514" s="245"/>
      <c r="H514" s="248">
        <v>70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124</v>
      </c>
      <c r="AU514" s="254" t="s">
        <v>82</v>
      </c>
      <c r="AV514" s="14" t="s">
        <v>82</v>
      </c>
      <c r="AW514" s="14" t="s">
        <v>30</v>
      </c>
      <c r="AX514" s="14" t="s">
        <v>73</v>
      </c>
      <c r="AY514" s="254" t="s">
        <v>115</v>
      </c>
    </row>
    <row r="515" s="13" customFormat="1">
      <c r="A515" s="13"/>
      <c r="B515" s="234"/>
      <c r="C515" s="235"/>
      <c r="D515" s="229" t="s">
        <v>124</v>
      </c>
      <c r="E515" s="236" t="s">
        <v>1</v>
      </c>
      <c r="F515" s="237" t="s">
        <v>523</v>
      </c>
      <c r="G515" s="235"/>
      <c r="H515" s="236" t="s">
        <v>1</v>
      </c>
      <c r="I515" s="238"/>
      <c r="J515" s="235"/>
      <c r="K515" s="235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124</v>
      </c>
      <c r="AU515" s="243" t="s">
        <v>82</v>
      </c>
      <c r="AV515" s="13" t="s">
        <v>80</v>
      </c>
      <c r="AW515" s="13" t="s">
        <v>30</v>
      </c>
      <c r="AX515" s="13" t="s">
        <v>73</v>
      </c>
      <c r="AY515" s="243" t="s">
        <v>115</v>
      </c>
    </row>
    <row r="516" s="15" customFormat="1">
      <c r="A516" s="15"/>
      <c r="B516" s="255"/>
      <c r="C516" s="256"/>
      <c r="D516" s="229" t="s">
        <v>124</v>
      </c>
      <c r="E516" s="257" t="s">
        <v>1</v>
      </c>
      <c r="F516" s="258" t="s">
        <v>127</v>
      </c>
      <c r="G516" s="256"/>
      <c r="H516" s="259">
        <v>70</v>
      </c>
      <c r="I516" s="260"/>
      <c r="J516" s="256"/>
      <c r="K516" s="256"/>
      <c r="L516" s="261"/>
      <c r="M516" s="262"/>
      <c r="N516" s="263"/>
      <c r="O516" s="263"/>
      <c r="P516" s="263"/>
      <c r="Q516" s="263"/>
      <c r="R516" s="263"/>
      <c r="S516" s="263"/>
      <c r="T516" s="264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5" t="s">
        <v>124</v>
      </c>
      <c r="AU516" s="265" t="s">
        <v>82</v>
      </c>
      <c r="AV516" s="15" t="s">
        <v>122</v>
      </c>
      <c r="AW516" s="15" t="s">
        <v>30</v>
      </c>
      <c r="AX516" s="15" t="s">
        <v>80</v>
      </c>
      <c r="AY516" s="265" t="s">
        <v>115</v>
      </c>
    </row>
    <row r="517" s="2" customFormat="1" ht="24.15" customHeight="1">
      <c r="A517" s="38"/>
      <c r="B517" s="39"/>
      <c r="C517" s="215" t="s">
        <v>318</v>
      </c>
      <c r="D517" s="215" t="s">
        <v>118</v>
      </c>
      <c r="E517" s="216" t="s">
        <v>524</v>
      </c>
      <c r="F517" s="217" t="s">
        <v>525</v>
      </c>
      <c r="G517" s="218" t="s">
        <v>216</v>
      </c>
      <c r="H517" s="219">
        <v>19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38</v>
      </c>
      <c r="O517" s="91"/>
      <c r="P517" s="225">
        <f>O517*H517</f>
        <v>0</v>
      </c>
      <c r="Q517" s="225">
        <v>0</v>
      </c>
      <c r="R517" s="225">
        <f>Q517*H517</f>
        <v>0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122</v>
      </c>
      <c r="AT517" s="227" t="s">
        <v>118</v>
      </c>
      <c r="AU517" s="227" t="s">
        <v>82</v>
      </c>
      <c r="AY517" s="17" t="s">
        <v>115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80</v>
      </c>
      <c r="BK517" s="228">
        <f>ROUND(I517*H517,2)</f>
        <v>0</v>
      </c>
      <c r="BL517" s="17" t="s">
        <v>122</v>
      </c>
      <c r="BM517" s="227" t="s">
        <v>526</v>
      </c>
    </row>
    <row r="518" s="2" customFormat="1">
      <c r="A518" s="38"/>
      <c r="B518" s="39"/>
      <c r="C518" s="40"/>
      <c r="D518" s="229" t="s">
        <v>123</v>
      </c>
      <c r="E518" s="40"/>
      <c r="F518" s="230" t="s">
        <v>525</v>
      </c>
      <c r="G518" s="40"/>
      <c r="H518" s="40"/>
      <c r="I518" s="231"/>
      <c r="J518" s="40"/>
      <c r="K518" s="40"/>
      <c r="L518" s="44"/>
      <c r="M518" s="232"/>
      <c r="N518" s="233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123</v>
      </c>
      <c r="AU518" s="17" t="s">
        <v>82</v>
      </c>
    </row>
    <row r="519" s="13" customFormat="1">
      <c r="A519" s="13"/>
      <c r="B519" s="234"/>
      <c r="C519" s="235"/>
      <c r="D519" s="229" t="s">
        <v>124</v>
      </c>
      <c r="E519" s="236" t="s">
        <v>1</v>
      </c>
      <c r="F519" s="237" t="s">
        <v>527</v>
      </c>
      <c r="G519" s="235"/>
      <c r="H519" s="236" t="s">
        <v>1</v>
      </c>
      <c r="I519" s="238"/>
      <c r="J519" s="235"/>
      <c r="K519" s="235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124</v>
      </c>
      <c r="AU519" s="243" t="s">
        <v>82</v>
      </c>
      <c r="AV519" s="13" t="s">
        <v>80</v>
      </c>
      <c r="AW519" s="13" t="s">
        <v>30</v>
      </c>
      <c r="AX519" s="13" t="s">
        <v>73</v>
      </c>
      <c r="AY519" s="243" t="s">
        <v>115</v>
      </c>
    </row>
    <row r="520" s="14" customFormat="1">
      <c r="A520" s="14"/>
      <c r="B520" s="244"/>
      <c r="C520" s="245"/>
      <c r="D520" s="229" t="s">
        <v>124</v>
      </c>
      <c r="E520" s="246" t="s">
        <v>1</v>
      </c>
      <c r="F520" s="247" t="s">
        <v>193</v>
      </c>
      <c r="G520" s="245"/>
      <c r="H520" s="248">
        <v>19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124</v>
      </c>
      <c r="AU520" s="254" t="s">
        <v>82</v>
      </c>
      <c r="AV520" s="14" t="s">
        <v>82</v>
      </c>
      <c r="AW520" s="14" t="s">
        <v>30</v>
      </c>
      <c r="AX520" s="14" t="s">
        <v>73</v>
      </c>
      <c r="AY520" s="254" t="s">
        <v>115</v>
      </c>
    </row>
    <row r="521" s="15" customFormat="1">
      <c r="A521" s="15"/>
      <c r="B521" s="255"/>
      <c r="C521" s="256"/>
      <c r="D521" s="229" t="s">
        <v>124</v>
      </c>
      <c r="E521" s="257" t="s">
        <v>1</v>
      </c>
      <c r="F521" s="258" t="s">
        <v>127</v>
      </c>
      <c r="G521" s="256"/>
      <c r="H521" s="259">
        <v>19</v>
      </c>
      <c r="I521" s="260"/>
      <c r="J521" s="256"/>
      <c r="K521" s="256"/>
      <c r="L521" s="261"/>
      <c r="M521" s="262"/>
      <c r="N521" s="263"/>
      <c r="O521" s="263"/>
      <c r="P521" s="263"/>
      <c r="Q521" s="263"/>
      <c r="R521" s="263"/>
      <c r="S521" s="263"/>
      <c r="T521" s="26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5" t="s">
        <v>124</v>
      </c>
      <c r="AU521" s="265" t="s">
        <v>82</v>
      </c>
      <c r="AV521" s="15" t="s">
        <v>122</v>
      </c>
      <c r="AW521" s="15" t="s">
        <v>30</v>
      </c>
      <c r="AX521" s="15" t="s">
        <v>80</v>
      </c>
      <c r="AY521" s="265" t="s">
        <v>115</v>
      </c>
    </row>
    <row r="522" s="2" customFormat="1" ht="14.4" customHeight="1">
      <c r="A522" s="38"/>
      <c r="B522" s="39"/>
      <c r="C522" s="266" t="s">
        <v>528</v>
      </c>
      <c r="D522" s="266" t="s">
        <v>128</v>
      </c>
      <c r="E522" s="267" t="s">
        <v>529</v>
      </c>
      <c r="F522" s="268" t="s">
        <v>530</v>
      </c>
      <c r="G522" s="269" t="s">
        <v>173</v>
      </c>
      <c r="H522" s="270">
        <v>64</v>
      </c>
      <c r="I522" s="271"/>
      <c r="J522" s="272">
        <f>ROUND(I522*H522,2)</f>
        <v>0</v>
      </c>
      <c r="K522" s="273"/>
      <c r="L522" s="274"/>
      <c r="M522" s="275" t="s">
        <v>1</v>
      </c>
      <c r="N522" s="276" t="s">
        <v>38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132</v>
      </c>
      <c r="AT522" s="227" t="s">
        <v>128</v>
      </c>
      <c r="AU522" s="227" t="s">
        <v>82</v>
      </c>
      <c r="AY522" s="17" t="s">
        <v>115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80</v>
      </c>
      <c r="BK522" s="228">
        <f>ROUND(I522*H522,2)</f>
        <v>0</v>
      </c>
      <c r="BL522" s="17" t="s">
        <v>122</v>
      </c>
      <c r="BM522" s="227" t="s">
        <v>531</v>
      </c>
    </row>
    <row r="523" s="2" customFormat="1">
      <c r="A523" s="38"/>
      <c r="B523" s="39"/>
      <c r="C523" s="40"/>
      <c r="D523" s="229" t="s">
        <v>123</v>
      </c>
      <c r="E523" s="40"/>
      <c r="F523" s="230" t="s">
        <v>530</v>
      </c>
      <c r="G523" s="40"/>
      <c r="H523" s="40"/>
      <c r="I523" s="231"/>
      <c r="J523" s="40"/>
      <c r="K523" s="40"/>
      <c r="L523" s="44"/>
      <c r="M523" s="232"/>
      <c r="N523" s="233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123</v>
      </c>
      <c r="AU523" s="17" t="s">
        <v>82</v>
      </c>
    </row>
    <row r="524" s="13" customFormat="1">
      <c r="A524" s="13"/>
      <c r="B524" s="234"/>
      <c r="C524" s="235"/>
      <c r="D524" s="229" t="s">
        <v>124</v>
      </c>
      <c r="E524" s="236" t="s">
        <v>1</v>
      </c>
      <c r="F524" s="237" t="s">
        <v>527</v>
      </c>
      <c r="G524" s="235"/>
      <c r="H524" s="236" t="s">
        <v>1</v>
      </c>
      <c r="I524" s="238"/>
      <c r="J524" s="235"/>
      <c r="K524" s="235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124</v>
      </c>
      <c r="AU524" s="243" t="s">
        <v>82</v>
      </c>
      <c r="AV524" s="13" t="s">
        <v>80</v>
      </c>
      <c r="AW524" s="13" t="s">
        <v>30</v>
      </c>
      <c r="AX524" s="13" t="s">
        <v>73</v>
      </c>
      <c r="AY524" s="243" t="s">
        <v>115</v>
      </c>
    </row>
    <row r="525" s="14" customFormat="1">
      <c r="A525" s="14"/>
      <c r="B525" s="244"/>
      <c r="C525" s="245"/>
      <c r="D525" s="229" t="s">
        <v>124</v>
      </c>
      <c r="E525" s="246" t="s">
        <v>1</v>
      </c>
      <c r="F525" s="247" t="s">
        <v>532</v>
      </c>
      <c r="G525" s="245"/>
      <c r="H525" s="248">
        <v>64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124</v>
      </c>
      <c r="AU525" s="254" t="s">
        <v>82</v>
      </c>
      <c r="AV525" s="14" t="s">
        <v>82</v>
      </c>
      <c r="AW525" s="14" t="s">
        <v>30</v>
      </c>
      <c r="AX525" s="14" t="s">
        <v>73</v>
      </c>
      <c r="AY525" s="254" t="s">
        <v>115</v>
      </c>
    </row>
    <row r="526" s="15" customFormat="1">
      <c r="A526" s="15"/>
      <c r="B526" s="255"/>
      <c r="C526" s="256"/>
      <c r="D526" s="229" t="s">
        <v>124</v>
      </c>
      <c r="E526" s="257" t="s">
        <v>1</v>
      </c>
      <c r="F526" s="258" t="s">
        <v>127</v>
      </c>
      <c r="G526" s="256"/>
      <c r="H526" s="259">
        <v>64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5" t="s">
        <v>124</v>
      </c>
      <c r="AU526" s="265" t="s">
        <v>82</v>
      </c>
      <c r="AV526" s="15" t="s">
        <v>122</v>
      </c>
      <c r="AW526" s="15" t="s">
        <v>30</v>
      </c>
      <c r="AX526" s="15" t="s">
        <v>80</v>
      </c>
      <c r="AY526" s="265" t="s">
        <v>115</v>
      </c>
    </row>
    <row r="527" s="2" customFormat="1" ht="14.4" customHeight="1">
      <c r="A527" s="38"/>
      <c r="B527" s="39"/>
      <c r="C527" s="215" t="s">
        <v>324</v>
      </c>
      <c r="D527" s="215" t="s">
        <v>118</v>
      </c>
      <c r="E527" s="216" t="s">
        <v>533</v>
      </c>
      <c r="F527" s="217" t="s">
        <v>534</v>
      </c>
      <c r="G527" s="218" t="s">
        <v>142</v>
      </c>
      <c r="H527" s="219">
        <v>28.800000000000001</v>
      </c>
      <c r="I527" s="220"/>
      <c r="J527" s="221">
        <f>ROUND(I527*H527,2)</f>
        <v>0</v>
      </c>
      <c r="K527" s="222"/>
      <c r="L527" s="44"/>
      <c r="M527" s="223" t="s">
        <v>1</v>
      </c>
      <c r="N527" s="224" t="s">
        <v>38</v>
      </c>
      <c r="O527" s="91"/>
      <c r="P527" s="225">
        <f>O527*H527</f>
        <v>0</v>
      </c>
      <c r="Q527" s="225">
        <v>0</v>
      </c>
      <c r="R527" s="225">
        <f>Q527*H527</f>
        <v>0</v>
      </c>
      <c r="S527" s="225">
        <v>0</v>
      </c>
      <c r="T527" s="22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7" t="s">
        <v>122</v>
      </c>
      <c r="AT527" s="227" t="s">
        <v>118</v>
      </c>
      <c r="AU527" s="227" t="s">
        <v>82</v>
      </c>
      <c r="AY527" s="17" t="s">
        <v>115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80</v>
      </c>
      <c r="BK527" s="228">
        <f>ROUND(I527*H527,2)</f>
        <v>0</v>
      </c>
      <c r="BL527" s="17" t="s">
        <v>122</v>
      </c>
      <c r="BM527" s="227" t="s">
        <v>535</v>
      </c>
    </row>
    <row r="528" s="2" customFormat="1">
      <c r="A528" s="38"/>
      <c r="B528" s="39"/>
      <c r="C528" s="40"/>
      <c r="D528" s="229" t="s">
        <v>123</v>
      </c>
      <c r="E528" s="40"/>
      <c r="F528" s="230" t="s">
        <v>534</v>
      </c>
      <c r="G528" s="40"/>
      <c r="H528" s="40"/>
      <c r="I528" s="231"/>
      <c r="J528" s="40"/>
      <c r="K528" s="40"/>
      <c r="L528" s="44"/>
      <c r="M528" s="232"/>
      <c r="N528" s="233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123</v>
      </c>
      <c r="AU528" s="17" t="s">
        <v>82</v>
      </c>
    </row>
    <row r="529" s="13" customFormat="1">
      <c r="A529" s="13"/>
      <c r="B529" s="234"/>
      <c r="C529" s="235"/>
      <c r="D529" s="229" t="s">
        <v>124</v>
      </c>
      <c r="E529" s="236" t="s">
        <v>1</v>
      </c>
      <c r="F529" s="237" t="s">
        <v>536</v>
      </c>
      <c r="G529" s="235"/>
      <c r="H529" s="236" t="s">
        <v>1</v>
      </c>
      <c r="I529" s="238"/>
      <c r="J529" s="235"/>
      <c r="K529" s="235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124</v>
      </c>
      <c r="AU529" s="243" t="s">
        <v>82</v>
      </c>
      <c r="AV529" s="13" t="s">
        <v>80</v>
      </c>
      <c r="AW529" s="13" t="s">
        <v>30</v>
      </c>
      <c r="AX529" s="13" t="s">
        <v>73</v>
      </c>
      <c r="AY529" s="243" t="s">
        <v>115</v>
      </c>
    </row>
    <row r="530" s="14" customFormat="1">
      <c r="A530" s="14"/>
      <c r="B530" s="244"/>
      <c r="C530" s="245"/>
      <c r="D530" s="229" t="s">
        <v>124</v>
      </c>
      <c r="E530" s="246" t="s">
        <v>1</v>
      </c>
      <c r="F530" s="247" t="s">
        <v>537</v>
      </c>
      <c r="G530" s="245"/>
      <c r="H530" s="248">
        <v>18.899999999999999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4" t="s">
        <v>124</v>
      </c>
      <c r="AU530" s="254" t="s">
        <v>82</v>
      </c>
      <c r="AV530" s="14" t="s">
        <v>82</v>
      </c>
      <c r="AW530" s="14" t="s">
        <v>30</v>
      </c>
      <c r="AX530" s="14" t="s">
        <v>73</v>
      </c>
      <c r="AY530" s="254" t="s">
        <v>115</v>
      </c>
    </row>
    <row r="531" s="13" customFormat="1">
      <c r="A531" s="13"/>
      <c r="B531" s="234"/>
      <c r="C531" s="235"/>
      <c r="D531" s="229" t="s">
        <v>124</v>
      </c>
      <c r="E531" s="236" t="s">
        <v>1</v>
      </c>
      <c r="F531" s="237" t="s">
        <v>538</v>
      </c>
      <c r="G531" s="235"/>
      <c r="H531" s="236" t="s">
        <v>1</v>
      </c>
      <c r="I531" s="238"/>
      <c r="J531" s="235"/>
      <c r="K531" s="235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124</v>
      </c>
      <c r="AU531" s="243" t="s">
        <v>82</v>
      </c>
      <c r="AV531" s="13" t="s">
        <v>80</v>
      </c>
      <c r="AW531" s="13" t="s">
        <v>30</v>
      </c>
      <c r="AX531" s="13" t="s">
        <v>73</v>
      </c>
      <c r="AY531" s="243" t="s">
        <v>115</v>
      </c>
    </row>
    <row r="532" s="14" customFormat="1">
      <c r="A532" s="14"/>
      <c r="B532" s="244"/>
      <c r="C532" s="245"/>
      <c r="D532" s="229" t="s">
        <v>124</v>
      </c>
      <c r="E532" s="246" t="s">
        <v>1</v>
      </c>
      <c r="F532" s="247" t="s">
        <v>539</v>
      </c>
      <c r="G532" s="245"/>
      <c r="H532" s="248">
        <v>9.9000000000000004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124</v>
      </c>
      <c r="AU532" s="254" t="s">
        <v>82</v>
      </c>
      <c r="AV532" s="14" t="s">
        <v>82</v>
      </c>
      <c r="AW532" s="14" t="s">
        <v>30</v>
      </c>
      <c r="AX532" s="14" t="s">
        <v>73</v>
      </c>
      <c r="AY532" s="254" t="s">
        <v>115</v>
      </c>
    </row>
    <row r="533" s="15" customFormat="1">
      <c r="A533" s="15"/>
      <c r="B533" s="255"/>
      <c r="C533" s="256"/>
      <c r="D533" s="229" t="s">
        <v>124</v>
      </c>
      <c r="E533" s="257" t="s">
        <v>1</v>
      </c>
      <c r="F533" s="258" t="s">
        <v>127</v>
      </c>
      <c r="G533" s="256"/>
      <c r="H533" s="259">
        <v>28.800000000000001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5" t="s">
        <v>124</v>
      </c>
      <c r="AU533" s="265" t="s">
        <v>82</v>
      </c>
      <c r="AV533" s="15" t="s">
        <v>122</v>
      </c>
      <c r="AW533" s="15" t="s">
        <v>30</v>
      </c>
      <c r="AX533" s="15" t="s">
        <v>80</v>
      </c>
      <c r="AY533" s="265" t="s">
        <v>115</v>
      </c>
    </row>
    <row r="534" s="2" customFormat="1" ht="14.4" customHeight="1">
      <c r="A534" s="38"/>
      <c r="B534" s="39"/>
      <c r="C534" s="215" t="s">
        <v>540</v>
      </c>
      <c r="D534" s="215" t="s">
        <v>118</v>
      </c>
      <c r="E534" s="216" t="s">
        <v>275</v>
      </c>
      <c r="F534" s="217" t="s">
        <v>276</v>
      </c>
      <c r="G534" s="218" t="s">
        <v>142</v>
      </c>
      <c r="H534" s="219">
        <v>15.6</v>
      </c>
      <c r="I534" s="220"/>
      <c r="J534" s="221">
        <f>ROUND(I534*H534,2)</f>
        <v>0</v>
      </c>
      <c r="K534" s="222"/>
      <c r="L534" s="44"/>
      <c r="M534" s="223" t="s">
        <v>1</v>
      </c>
      <c r="N534" s="224" t="s">
        <v>38</v>
      </c>
      <c r="O534" s="91"/>
      <c r="P534" s="225">
        <f>O534*H534</f>
        <v>0</v>
      </c>
      <c r="Q534" s="225">
        <v>0</v>
      </c>
      <c r="R534" s="225">
        <f>Q534*H534</f>
        <v>0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122</v>
      </c>
      <c r="AT534" s="227" t="s">
        <v>118</v>
      </c>
      <c r="AU534" s="227" t="s">
        <v>82</v>
      </c>
      <c r="AY534" s="17" t="s">
        <v>115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80</v>
      </c>
      <c r="BK534" s="228">
        <f>ROUND(I534*H534,2)</f>
        <v>0</v>
      </c>
      <c r="BL534" s="17" t="s">
        <v>122</v>
      </c>
      <c r="BM534" s="227" t="s">
        <v>541</v>
      </c>
    </row>
    <row r="535" s="2" customFormat="1">
      <c r="A535" s="38"/>
      <c r="B535" s="39"/>
      <c r="C535" s="40"/>
      <c r="D535" s="229" t="s">
        <v>123</v>
      </c>
      <c r="E535" s="40"/>
      <c r="F535" s="230" t="s">
        <v>276</v>
      </c>
      <c r="G535" s="40"/>
      <c r="H535" s="40"/>
      <c r="I535" s="231"/>
      <c r="J535" s="40"/>
      <c r="K535" s="40"/>
      <c r="L535" s="44"/>
      <c r="M535" s="232"/>
      <c r="N535" s="233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123</v>
      </c>
      <c r="AU535" s="17" t="s">
        <v>82</v>
      </c>
    </row>
    <row r="536" s="13" customFormat="1">
      <c r="A536" s="13"/>
      <c r="B536" s="234"/>
      <c r="C536" s="235"/>
      <c r="D536" s="229" t="s">
        <v>124</v>
      </c>
      <c r="E536" s="236" t="s">
        <v>1</v>
      </c>
      <c r="F536" s="237" t="s">
        <v>542</v>
      </c>
      <c r="G536" s="235"/>
      <c r="H536" s="236" t="s">
        <v>1</v>
      </c>
      <c r="I536" s="238"/>
      <c r="J536" s="235"/>
      <c r="K536" s="235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124</v>
      </c>
      <c r="AU536" s="243" t="s">
        <v>82</v>
      </c>
      <c r="AV536" s="13" t="s">
        <v>80</v>
      </c>
      <c r="AW536" s="13" t="s">
        <v>30</v>
      </c>
      <c r="AX536" s="13" t="s">
        <v>73</v>
      </c>
      <c r="AY536" s="243" t="s">
        <v>115</v>
      </c>
    </row>
    <row r="537" s="14" customFormat="1">
      <c r="A537" s="14"/>
      <c r="B537" s="244"/>
      <c r="C537" s="245"/>
      <c r="D537" s="229" t="s">
        <v>124</v>
      </c>
      <c r="E537" s="246" t="s">
        <v>1</v>
      </c>
      <c r="F537" s="247" t="s">
        <v>543</v>
      </c>
      <c r="G537" s="245"/>
      <c r="H537" s="248">
        <v>15.6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124</v>
      </c>
      <c r="AU537" s="254" t="s">
        <v>82</v>
      </c>
      <c r="AV537" s="14" t="s">
        <v>82</v>
      </c>
      <c r="AW537" s="14" t="s">
        <v>30</v>
      </c>
      <c r="AX537" s="14" t="s">
        <v>73</v>
      </c>
      <c r="AY537" s="254" t="s">
        <v>115</v>
      </c>
    </row>
    <row r="538" s="15" customFormat="1">
      <c r="A538" s="15"/>
      <c r="B538" s="255"/>
      <c r="C538" s="256"/>
      <c r="D538" s="229" t="s">
        <v>124</v>
      </c>
      <c r="E538" s="257" t="s">
        <v>1</v>
      </c>
      <c r="F538" s="258" t="s">
        <v>127</v>
      </c>
      <c r="G538" s="256"/>
      <c r="H538" s="259">
        <v>15.6</v>
      </c>
      <c r="I538" s="260"/>
      <c r="J538" s="256"/>
      <c r="K538" s="256"/>
      <c r="L538" s="261"/>
      <c r="M538" s="262"/>
      <c r="N538" s="263"/>
      <c r="O538" s="263"/>
      <c r="P538" s="263"/>
      <c r="Q538" s="263"/>
      <c r="R538" s="263"/>
      <c r="S538" s="263"/>
      <c r="T538" s="264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5" t="s">
        <v>124</v>
      </c>
      <c r="AU538" s="265" t="s">
        <v>82</v>
      </c>
      <c r="AV538" s="15" t="s">
        <v>122</v>
      </c>
      <c r="AW538" s="15" t="s">
        <v>30</v>
      </c>
      <c r="AX538" s="15" t="s">
        <v>80</v>
      </c>
      <c r="AY538" s="265" t="s">
        <v>115</v>
      </c>
    </row>
    <row r="539" s="12" customFormat="1" ht="22.8" customHeight="1">
      <c r="A539" s="12"/>
      <c r="B539" s="199"/>
      <c r="C539" s="200"/>
      <c r="D539" s="201" t="s">
        <v>72</v>
      </c>
      <c r="E539" s="213" t="s">
        <v>170</v>
      </c>
      <c r="F539" s="213" t="s">
        <v>544</v>
      </c>
      <c r="G539" s="200"/>
      <c r="H539" s="200"/>
      <c r="I539" s="203"/>
      <c r="J539" s="214">
        <f>BK539</f>
        <v>0</v>
      </c>
      <c r="K539" s="200"/>
      <c r="L539" s="205"/>
      <c r="M539" s="206"/>
      <c r="N539" s="207"/>
      <c r="O539" s="207"/>
      <c r="P539" s="208">
        <f>SUM(P540:P688)</f>
        <v>0</v>
      </c>
      <c r="Q539" s="207"/>
      <c r="R539" s="208">
        <f>SUM(R540:R688)</f>
        <v>0</v>
      </c>
      <c r="S539" s="207"/>
      <c r="T539" s="209">
        <f>SUM(T540:T688)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0" t="s">
        <v>80</v>
      </c>
      <c r="AT539" s="211" t="s">
        <v>72</v>
      </c>
      <c r="AU539" s="211" t="s">
        <v>80</v>
      </c>
      <c r="AY539" s="210" t="s">
        <v>115</v>
      </c>
      <c r="BK539" s="212">
        <f>SUM(BK540:BK688)</f>
        <v>0</v>
      </c>
    </row>
    <row r="540" s="2" customFormat="1" ht="14.4" customHeight="1">
      <c r="A540" s="38"/>
      <c r="B540" s="39"/>
      <c r="C540" s="215" t="s">
        <v>329</v>
      </c>
      <c r="D540" s="215" t="s">
        <v>118</v>
      </c>
      <c r="E540" s="216" t="s">
        <v>545</v>
      </c>
      <c r="F540" s="217" t="s">
        <v>546</v>
      </c>
      <c r="G540" s="218" t="s">
        <v>142</v>
      </c>
      <c r="H540" s="219">
        <v>513.5</v>
      </c>
      <c r="I540" s="220"/>
      <c r="J540" s="221">
        <f>ROUND(I540*H540,2)</f>
        <v>0</v>
      </c>
      <c r="K540" s="222"/>
      <c r="L540" s="44"/>
      <c r="M540" s="223" t="s">
        <v>1</v>
      </c>
      <c r="N540" s="224" t="s">
        <v>38</v>
      </c>
      <c r="O540" s="91"/>
      <c r="P540" s="225">
        <f>O540*H540</f>
        <v>0</v>
      </c>
      <c r="Q540" s="225">
        <v>0</v>
      </c>
      <c r="R540" s="225">
        <f>Q540*H540</f>
        <v>0</v>
      </c>
      <c r="S540" s="225">
        <v>0</v>
      </c>
      <c r="T540" s="22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122</v>
      </c>
      <c r="AT540" s="227" t="s">
        <v>118</v>
      </c>
      <c r="AU540" s="227" t="s">
        <v>82</v>
      </c>
      <c r="AY540" s="17" t="s">
        <v>115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80</v>
      </c>
      <c r="BK540" s="228">
        <f>ROUND(I540*H540,2)</f>
        <v>0</v>
      </c>
      <c r="BL540" s="17" t="s">
        <v>122</v>
      </c>
      <c r="BM540" s="227" t="s">
        <v>547</v>
      </c>
    </row>
    <row r="541" s="2" customFormat="1">
      <c r="A541" s="38"/>
      <c r="B541" s="39"/>
      <c r="C541" s="40"/>
      <c r="D541" s="229" t="s">
        <v>123</v>
      </c>
      <c r="E541" s="40"/>
      <c r="F541" s="230" t="s">
        <v>546</v>
      </c>
      <c r="G541" s="40"/>
      <c r="H541" s="40"/>
      <c r="I541" s="231"/>
      <c r="J541" s="40"/>
      <c r="K541" s="40"/>
      <c r="L541" s="44"/>
      <c r="M541" s="232"/>
      <c r="N541" s="233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123</v>
      </c>
      <c r="AU541" s="17" t="s">
        <v>82</v>
      </c>
    </row>
    <row r="542" s="13" customFormat="1">
      <c r="A542" s="13"/>
      <c r="B542" s="234"/>
      <c r="C542" s="235"/>
      <c r="D542" s="229" t="s">
        <v>124</v>
      </c>
      <c r="E542" s="236" t="s">
        <v>1</v>
      </c>
      <c r="F542" s="237" t="s">
        <v>548</v>
      </c>
      <c r="G542" s="235"/>
      <c r="H542" s="236" t="s">
        <v>1</v>
      </c>
      <c r="I542" s="238"/>
      <c r="J542" s="235"/>
      <c r="K542" s="235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124</v>
      </c>
      <c r="AU542" s="243" t="s">
        <v>82</v>
      </c>
      <c r="AV542" s="13" t="s">
        <v>80</v>
      </c>
      <c r="AW542" s="13" t="s">
        <v>30</v>
      </c>
      <c r="AX542" s="13" t="s">
        <v>73</v>
      </c>
      <c r="AY542" s="243" t="s">
        <v>115</v>
      </c>
    </row>
    <row r="543" s="14" customFormat="1">
      <c r="A543" s="14"/>
      <c r="B543" s="244"/>
      <c r="C543" s="245"/>
      <c r="D543" s="229" t="s">
        <v>124</v>
      </c>
      <c r="E543" s="246" t="s">
        <v>1</v>
      </c>
      <c r="F543" s="247" t="s">
        <v>549</v>
      </c>
      <c r="G543" s="245"/>
      <c r="H543" s="248">
        <v>28.199999999999999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124</v>
      </c>
      <c r="AU543" s="254" t="s">
        <v>82</v>
      </c>
      <c r="AV543" s="14" t="s">
        <v>82</v>
      </c>
      <c r="AW543" s="14" t="s">
        <v>30</v>
      </c>
      <c r="AX543" s="14" t="s">
        <v>73</v>
      </c>
      <c r="AY543" s="254" t="s">
        <v>115</v>
      </c>
    </row>
    <row r="544" s="13" customFormat="1">
      <c r="A544" s="13"/>
      <c r="B544" s="234"/>
      <c r="C544" s="235"/>
      <c r="D544" s="229" t="s">
        <v>124</v>
      </c>
      <c r="E544" s="236" t="s">
        <v>1</v>
      </c>
      <c r="F544" s="237" t="s">
        <v>550</v>
      </c>
      <c r="G544" s="235"/>
      <c r="H544" s="236" t="s">
        <v>1</v>
      </c>
      <c r="I544" s="238"/>
      <c r="J544" s="235"/>
      <c r="K544" s="235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124</v>
      </c>
      <c r="AU544" s="243" t="s">
        <v>82</v>
      </c>
      <c r="AV544" s="13" t="s">
        <v>80</v>
      </c>
      <c r="AW544" s="13" t="s">
        <v>30</v>
      </c>
      <c r="AX544" s="13" t="s">
        <v>73</v>
      </c>
      <c r="AY544" s="243" t="s">
        <v>115</v>
      </c>
    </row>
    <row r="545" s="14" customFormat="1">
      <c r="A545" s="14"/>
      <c r="B545" s="244"/>
      <c r="C545" s="245"/>
      <c r="D545" s="229" t="s">
        <v>124</v>
      </c>
      <c r="E545" s="246" t="s">
        <v>1</v>
      </c>
      <c r="F545" s="247" t="s">
        <v>273</v>
      </c>
      <c r="G545" s="245"/>
      <c r="H545" s="248">
        <v>62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124</v>
      </c>
      <c r="AU545" s="254" t="s">
        <v>82</v>
      </c>
      <c r="AV545" s="14" t="s">
        <v>82</v>
      </c>
      <c r="AW545" s="14" t="s">
        <v>30</v>
      </c>
      <c r="AX545" s="14" t="s">
        <v>73</v>
      </c>
      <c r="AY545" s="254" t="s">
        <v>115</v>
      </c>
    </row>
    <row r="546" s="13" customFormat="1">
      <c r="A546" s="13"/>
      <c r="B546" s="234"/>
      <c r="C546" s="235"/>
      <c r="D546" s="229" t="s">
        <v>124</v>
      </c>
      <c r="E546" s="236" t="s">
        <v>1</v>
      </c>
      <c r="F546" s="237" t="s">
        <v>551</v>
      </c>
      <c r="G546" s="235"/>
      <c r="H546" s="236" t="s">
        <v>1</v>
      </c>
      <c r="I546" s="238"/>
      <c r="J546" s="235"/>
      <c r="K546" s="235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124</v>
      </c>
      <c r="AU546" s="243" t="s">
        <v>82</v>
      </c>
      <c r="AV546" s="13" t="s">
        <v>80</v>
      </c>
      <c r="AW546" s="13" t="s">
        <v>30</v>
      </c>
      <c r="AX546" s="13" t="s">
        <v>73</v>
      </c>
      <c r="AY546" s="243" t="s">
        <v>115</v>
      </c>
    </row>
    <row r="547" s="14" customFormat="1">
      <c r="A547" s="14"/>
      <c r="B547" s="244"/>
      <c r="C547" s="245"/>
      <c r="D547" s="229" t="s">
        <v>124</v>
      </c>
      <c r="E547" s="246" t="s">
        <v>1</v>
      </c>
      <c r="F547" s="247" t="s">
        <v>552</v>
      </c>
      <c r="G547" s="245"/>
      <c r="H547" s="248">
        <v>129.59999999999999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124</v>
      </c>
      <c r="AU547" s="254" t="s">
        <v>82</v>
      </c>
      <c r="AV547" s="14" t="s">
        <v>82</v>
      </c>
      <c r="AW547" s="14" t="s">
        <v>30</v>
      </c>
      <c r="AX547" s="14" t="s">
        <v>73</v>
      </c>
      <c r="AY547" s="254" t="s">
        <v>115</v>
      </c>
    </row>
    <row r="548" s="13" customFormat="1">
      <c r="A548" s="13"/>
      <c r="B548" s="234"/>
      <c r="C548" s="235"/>
      <c r="D548" s="229" t="s">
        <v>124</v>
      </c>
      <c r="E548" s="236" t="s">
        <v>1</v>
      </c>
      <c r="F548" s="237" t="s">
        <v>553</v>
      </c>
      <c r="G548" s="235"/>
      <c r="H548" s="236" t="s">
        <v>1</v>
      </c>
      <c r="I548" s="238"/>
      <c r="J548" s="235"/>
      <c r="K548" s="235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124</v>
      </c>
      <c r="AU548" s="243" t="s">
        <v>82</v>
      </c>
      <c r="AV548" s="13" t="s">
        <v>80</v>
      </c>
      <c r="AW548" s="13" t="s">
        <v>30</v>
      </c>
      <c r="AX548" s="13" t="s">
        <v>73</v>
      </c>
      <c r="AY548" s="243" t="s">
        <v>115</v>
      </c>
    </row>
    <row r="549" s="14" customFormat="1">
      <c r="A549" s="14"/>
      <c r="B549" s="244"/>
      <c r="C549" s="245"/>
      <c r="D549" s="229" t="s">
        <v>124</v>
      </c>
      <c r="E549" s="246" t="s">
        <v>1</v>
      </c>
      <c r="F549" s="247" t="s">
        <v>554</v>
      </c>
      <c r="G549" s="245"/>
      <c r="H549" s="248">
        <v>44.399999999999999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4" t="s">
        <v>124</v>
      </c>
      <c r="AU549" s="254" t="s">
        <v>82</v>
      </c>
      <c r="AV549" s="14" t="s">
        <v>82</v>
      </c>
      <c r="AW549" s="14" t="s">
        <v>30</v>
      </c>
      <c r="AX549" s="14" t="s">
        <v>73</v>
      </c>
      <c r="AY549" s="254" t="s">
        <v>115</v>
      </c>
    </row>
    <row r="550" s="13" customFormat="1">
      <c r="A550" s="13"/>
      <c r="B550" s="234"/>
      <c r="C550" s="235"/>
      <c r="D550" s="229" t="s">
        <v>124</v>
      </c>
      <c r="E550" s="236" t="s">
        <v>1</v>
      </c>
      <c r="F550" s="237" t="s">
        <v>555</v>
      </c>
      <c r="G550" s="235"/>
      <c r="H550" s="236" t="s">
        <v>1</v>
      </c>
      <c r="I550" s="238"/>
      <c r="J550" s="235"/>
      <c r="K550" s="235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124</v>
      </c>
      <c r="AU550" s="243" t="s">
        <v>82</v>
      </c>
      <c r="AV550" s="13" t="s">
        <v>80</v>
      </c>
      <c r="AW550" s="13" t="s">
        <v>30</v>
      </c>
      <c r="AX550" s="13" t="s">
        <v>73</v>
      </c>
      <c r="AY550" s="243" t="s">
        <v>115</v>
      </c>
    </row>
    <row r="551" s="14" customFormat="1">
      <c r="A551" s="14"/>
      <c r="B551" s="244"/>
      <c r="C551" s="245"/>
      <c r="D551" s="229" t="s">
        <v>124</v>
      </c>
      <c r="E551" s="246" t="s">
        <v>1</v>
      </c>
      <c r="F551" s="247" t="s">
        <v>556</v>
      </c>
      <c r="G551" s="245"/>
      <c r="H551" s="248">
        <v>249.30000000000001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4" t="s">
        <v>124</v>
      </c>
      <c r="AU551" s="254" t="s">
        <v>82</v>
      </c>
      <c r="AV551" s="14" t="s">
        <v>82</v>
      </c>
      <c r="AW551" s="14" t="s">
        <v>30</v>
      </c>
      <c r="AX551" s="14" t="s">
        <v>73</v>
      </c>
      <c r="AY551" s="254" t="s">
        <v>115</v>
      </c>
    </row>
    <row r="552" s="15" customFormat="1">
      <c r="A552" s="15"/>
      <c r="B552" s="255"/>
      <c r="C552" s="256"/>
      <c r="D552" s="229" t="s">
        <v>124</v>
      </c>
      <c r="E552" s="257" t="s">
        <v>1</v>
      </c>
      <c r="F552" s="258" t="s">
        <v>127</v>
      </c>
      <c r="G552" s="256"/>
      <c r="H552" s="259">
        <v>513.5</v>
      </c>
      <c r="I552" s="260"/>
      <c r="J552" s="256"/>
      <c r="K552" s="256"/>
      <c r="L552" s="261"/>
      <c r="M552" s="262"/>
      <c r="N552" s="263"/>
      <c r="O552" s="263"/>
      <c r="P552" s="263"/>
      <c r="Q552" s="263"/>
      <c r="R552" s="263"/>
      <c r="S552" s="263"/>
      <c r="T552" s="264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5" t="s">
        <v>124</v>
      </c>
      <c r="AU552" s="265" t="s">
        <v>82</v>
      </c>
      <c r="AV552" s="15" t="s">
        <v>122</v>
      </c>
      <c r="AW552" s="15" t="s">
        <v>30</v>
      </c>
      <c r="AX552" s="15" t="s">
        <v>80</v>
      </c>
      <c r="AY552" s="265" t="s">
        <v>115</v>
      </c>
    </row>
    <row r="553" s="2" customFormat="1" ht="14.4" customHeight="1">
      <c r="A553" s="38"/>
      <c r="B553" s="39"/>
      <c r="C553" s="215" t="s">
        <v>557</v>
      </c>
      <c r="D553" s="215" t="s">
        <v>118</v>
      </c>
      <c r="E553" s="216" t="s">
        <v>558</v>
      </c>
      <c r="F553" s="217" t="s">
        <v>559</v>
      </c>
      <c r="G553" s="218" t="s">
        <v>173</v>
      </c>
      <c r="H553" s="219">
        <v>38</v>
      </c>
      <c r="I553" s="220"/>
      <c r="J553" s="221">
        <f>ROUND(I553*H553,2)</f>
        <v>0</v>
      </c>
      <c r="K553" s="222"/>
      <c r="L553" s="44"/>
      <c r="M553" s="223" t="s">
        <v>1</v>
      </c>
      <c r="N553" s="224" t="s">
        <v>38</v>
      </c>
      <c r="O553" s="91"/>
      <c r="P553" s="225">
        <f>O553*H553</f>
        <v>0</v>
      </c>
      <c r="Q553" s="225">
        <v>0</v>
      </c>
      <c r="R553" s="225">
        <f>Q553*H553</f>
        <v>0</v>
      </c>
      <c r="S553" s="225">
        <v>0</v>
      </c>
      <c r="T553" s="22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7" t="s">
        <v>122</v>
      </c>
      <c r="AT553" s="227" t="s">
        <v>118</v>
      </c>
      <c r="AU553" s="227" t="s">
        <v>82</v>
      </c>
      <c r="AY553" s="17" t="s">
        <v>115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80</v>
      </c>
      <c r="BK553" s="228">
        <f>ROUND(I553*H553,2)</f>
        <v>0</v>
      </c>
      <c r="BL553" s="17" t="s">
        <v>122</v>
      </c>
      <c r="BM553" s="227" t="s">
        <v>560</v>
      </c>
    </row>
    <row r="554" s="2" customFormat="1">
      <c r="A554" s="38"/>
      <c r="B554" s="39"/>
      <c r="C554" s="40"/>
      <c r="D554" s="229" t="s">
        <v>123</v>
      </c>
      <c r="E554" s="40"/>
      <c r="F554" s="230" t="s">
        <v>559</v>
      </c>
      <c r="G554" s="40"/>
      <c r="H554" s="40"/>
      <c r="I554" s="231"/>
      <c r="J554" s="40"/>
      <c r="K554" s="40"/>
      <c r="L554" s="44"/>
      <c r="M554" s="232"/>
      <c r="N554" s="233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123</v>
      </c>
      <c r="AU554" s="17" t="s">
        <v>82</v>
      </c>
    </row>
    <row r="555" s="13" customFormat="1">
      <c r="A555" s="13"/>
      <c r="B555" s="234"/>
      <c r="C555" s="235"/>
      <c r="D555" s="229" t="s">
        <v>124</v>
      </c>
      <c r="E555" s="236" t="s">
        <v>1</v>
      </c>
      <c r="F555" s="237" t="s">
        <v>561</v>
      </c>
      <c r="G555" s="235"/>
      <c r="H555" s="236" t="s">
        <v>1</v>
      </c>
      <c r="I555" s="238"/>
      <c r="J555" s="235"/>
      <c r="K555" s="235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124</v>
      </c>
      <c r="AU555" s="243" t="s">
        <v>82</v>
      </c>
      <c r="AV555" s="13" t="s">
        <v>80</v>
      </c>
      <c r="AW555" s="13" t="s">
        <v>30</v>
      </c>
      <c r="AX555" s="13" t="s">
        <v>73</v>
      </c>
      <c r="AY555" s="243" t="s">
        <v>115</v>
      </c>
    </row>
    <row r="556" s="14" customFormat="1">
      <c r="A556" s="14"/>
      <c r="B556" s="244"/>
      <c r="C556" s="245"/>
      <c r="D556" s="229" t="s">
        <v>124</v>
      </c>
      <c r="E556" s="246" t="s">
        <v>1</v>
      </c>
      <c r="F556" s="247" t="s">
        <v>222</v>
      </c>
      <c r="G556" s="245"/>
      <c r="H556" s="248">
        <v>38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124</v>
      </c>
      <c r="AU556" s="254" t="s">
        <v>82</v>
      </c>
      <c r="AV556" s="14" t="s">
        <v>82</v>
      </c>
      <c r="AW556" s="14" t="s">
        <v>30</v>
      </c>
      <c r="AX556" s="14" t="s">
        <v>73</v>
      </c>
      <c r="AY556" s="254" t="s">
        <v>115</v>
      </c>
    </row>
    <row r="557" s="15" customFormat="1">
      <c r="A557" s="15"/>
      <c r="B557" s="255"/>
      <c r="C557" s="256"/>
      <c r="D557" s="229" t="s">
        <v>124</v>
      </c>
      <c r="E557" s="257" t="s">
        <v>1</v>
      </c>
      <c r="F557" s="258" t="s">
        <v>127</v>
      </c>
      <c r="G557" s="256"/>
      <c r="H557" s="259">
        <v>38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124</v>
      </c>
      <c r="AU557" s="265" t="s">
        <v>82</v>
      </c>
      <c r="AV557" s="15" t="s">
        <v>122</v>
      </c>
      <c r="AW557" s="15" t="s">
        <v>30</v>
      </c>
      <c r="AX557" s="15" t="s">
        <v>80</v>
      </c>
      <c r="AY557" s="265" t="s">
        <v>115</v>
      </c>
    </row>
    <row r="558" s="2" customFormat="1" ht="14.4" customHeight="1">
      <c r="A558" s="38"/>
      <c r="B558" s="39"/>
      <c r="C558" s="215" t="s">
        <v>334</v>
      </c>
      <c r="D558" s="215" t="s">
        <v>118</v>
      </c>
      <c r="E558" s="216" t="s">
        <v>562</v>
      </c>
      <c r="F558" s="217" t="s">
        <v>563</v>
      </c>
      <c r="G558" s="218" t="s">
        <v>131</v>
      </c>
      <c r="H558" s="219">
        <v>1.196</v>
      </c>
      <c r="I558" s="220"/>
      <c r="J558" s="221">
        <f>ROUND(I558*H558,2)</f>
        <v>0</v>
      </c>
      <c r="K558" s="222"/>
      <c r="L558" s="44"/>
      <c r="M558" s="223" t="s">
        <v>1</v>
      </c>
      <c r="N558" s="224" t="s">
        <v>38</v>
      </c>
      <c r="O558" s="91"/>
      <c r="P558" s="225">
        <f>O558*H558</f>
        <v>0</v>
      </c>
      <c r="Q558" s="225">
        <v>0</v>
      </c>
      <c r="R558" s="225">
        <f>Q558*H558</f>
        <v>0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122</v>
      </c>
      <c r="AT558" s="227" t="s">
        <v>118</v>
      </c>
      <c r="AU558" s="227" t="s">
        <v>82</v>
      </c>
      <c r="AY558" s="17" t="s">
        <v>115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80</v>
      </c>
      <c r="BK558" s="228">
        <f>ROUND(I558*H558,2)</f>
        <v>0</v>
      </c>
      <c r="BL558" s="17" t="s">
        <v>122</v>
      </c>
      <c r="BM558" s="227" t="s">
        <v>564</v>
      </c>
    </row>
    <row r="559" s="2" customFormat="1">
      <c r="A559" s="38"/>
      <c r="B559" s="39"/>
      <c r="C559" s="40"/>
      <c r="D559" s="229" t="s">
        <v>123</v>
      </c>
      <c r="E559" s="40"/>
      <c r="F559" s="230" t="s">
        <v>563</v>
      </c>
      <c r="G559" s="40"/>
      <c r="H559" s="40"/>
      <c r="I559" s="231"/>
      <c r="J559" s="40"/>
      <c r="K559" s="40"/>
      <c r="L559" s="44"/>
      <c r="M559" s="232"/>
      <c r="N559" s="233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123</v>
      </c>
      <c r="AU559" s="17" t="s">
        <v>82</v>
      </c>
    </row>
    <row r="560" s="13" customFormat="1">
      <c r="A560" s="13"/>
      <c r="B560" s="234"/>
      <c r="C560" s="235"/>
      <c r="D560" s="229" t="s">
        <v>124</v>
      </c>
      <c r="E560" s="236" t="s">
        <v>1</v>
      </c>
      <c r="F560" s="237" t="s">
        <v>565</v>
      </c>
      <c r="G560" s="235"/>
      <c r="H560" s="236" t="s">
        <v>1</v>
      </c>
      <c r="I560" s="238"/>
      <c r="J560" s="235"/>
      <c r="K560" s="235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124</v>
      </c>
      <c r="AU560" s="243" t="s">
        <v>82</v>
      </c>
      <c r="AV560" s="13" t="s">
        <v>80</v>
      </c>
      <c r="AW560" s="13" t="s">
        <v>30</v>
      </c>
      <c r="AX560" s="13" t="s">
        <v>73</v>
      </c>
      <c r="AY560" s="243" t="s">
        <v>115</v>
      </c>
    </row>
    <row r="561" s="14" customFormat="1">
      <c r="A561" s="14"/>
      <c r="B561" s="244"/>
      <c r="C561" s="245"/>
      <c r="D561" s="229" t="s">
        <v>124</v>
      </c>
      <c r="E561" s="246" t="s">
        <v>1</v>
      </c>
      <c r="F561" s="247" t="s">
        <v>566</v>
      </c>
      <c r="G561" s="245"/>
      <c r="H561" s="248">
        <v>1.196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124</v>
      </c>
      <c r="AU561" s="254" t="s">
        <v>82</v>
      </c>
      <c r="AV561" s="14" t="s">
        <v>82</v>
      </c>
      <c r="AW561" s="14" t="s">
        <v>30</v>
      </c>
      <c r="AX561" s="14" t="s">
        <v>73</v>
      </c>
      <c r="AY561" s="254" t="s">
        <v>115</v>
      </c>
    </row>
    <row r="562" s="15" customFormat="1">
      <c r="A562" s="15"/>
      <c r="B562" s="255"/>
      <c r="C562" s="256"/>
      <c r="D562" s="229" t="s">
        <v>124</v>
      </c>
      <c r="E562" s="257" t="s">
        <v>1</v>
      </c>
      <c r="F562" s="258" t="s">
        <v>127</v>
      </c>
      <c r="G562" s="256"/>
      <c r="H562" s="259">
        <v>1.196</v>
      </c>
      <c r="I562" s="260"/>
      <c r="J562" s="256"/>
      <c r="K562" s="256"/>
      <c r="L562" s="261"/>
      <c r="M562" s="262"/>
      <c r="N562" s="263"/>
      <c r="O562" s="263"/>
      <c r="P562" s="263"/>
      <c r="Q562" s="263"/>
      <c r="R562" s="263"/>
      <c r="S562" s="263"/>
      <c r="T562" s="264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5" t="s">
        <v>124</v>
      </c>
      <c r="AU562" s="265" t="s">
        <v>82</v>
      </c>
      <c r="AV562" s="15" t="s">
        <v>122</v>
      </c>
      <c r="AW562" s="15" t="s">
        <v>30</v>
      </c>
      <c r="AX562" s="15" t="s">
        <v>80</v>
      </c>
      <c r="AY562" s="265" t="s">
        <v>115</v>
      </c>
    </row>
    <row r="563" s="2" customFormat="1" ht="14.4" customHeight="1">
      <c r="A563" s="38"/>
      <c r="B563" s="39"/>
      <c r="C563" s="215" t="s">
        <v>567</v>
      </c>
      <c r="D563" s="215" t="s">
        <v>118</v>
      </c>
      <c r="E563" s="216" t="s">
        <v>568</v>
      </c>
      <c r="F563" s="217" t="s">
        <v>569</v>
      </c>
      <c r="G563" s="218" t="s">
        <v>131</v>
      </c>
      <c r="H563" s="219">
        <v>5.4400000000000004</v>
      </c>
      <c r="I563" s="220"/>
      <c r="J563" s="221">
        <f>ROUND(I563*H563,2)</f>
        <v>0</v>
      </c>
      <c r="K563" s="222"/>
      <c r="L563" s="44"/>
      <c r="M563" s="223" t="s">
        <v>1</v>
      </c>
      <c r="N563" s="224" t="s">
        <v>38</v>
      </c>
      <c r="O563" s="91"/>
      <c r="P563" s="225">
        <f>O563*H563</f>
        <v>0</v>
      </c>
      <c r="Q563" s="225">
        <v>0</v>
      </c>
      <c r="R563" s="225">
        <f>Q563*H563</f>
        <v>0</v>
      </c>
      <c r="S563" s="225">
        <v>0</v>
      </c>
      <c r="T563" s="22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122</v>
      </c>
      <c r="AT563" s="227" t="s">
        <v>118</v>
      </c>
      <c r="AU563" s="227" t="s">
        <v>82</v>
      </c>
      <c r="AY563" s="17" t="s">
        <v>115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80</v>
      </c>
      <c r="BK563" s="228">
        <f>ROUND(I563*H563,2)</f>
        <v>0</v>
      </c>
      <c r="BL563" s="17" t="s">
        <v>122</v>
      </c>
      <c r="BM563" s="227" t="s">
        <v>570</v>
      </c>
    </row>
    <row r="564" s="2" customFormat="1">
      <c r="A564" s="38"/>
      <c r="B564" s="39"/>
      <c r="C564" s="40"/>
      <c r="D564" s="229" t="s">
        <v>123</v>
      </c>
      <c r="E564" s="40"/>
      <c r="F564" s="230" t="s">
        <v>569</v>
      </c>
      <c r="G564" s="40"/>
      <c r="H564" s="40"/>
      <c r="I564" s="231"/>
      <c r="J564" s="40"/>
      <c r="K564" s="40"/>
      <c r="L564" s="44"/>
      <c r="M564" s="232"/>
      <c r="N564" s="233"/>
      <c r="O564" s="91"/>
      <c r="P564" s="91"/>
      <c r="Q564" s="91"/>
      <c r="R564" s="91"/>
      <c r="S564" s="91"/>
      <c r="T564" s="92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123</v>
      </c>
      <c r="AU564" s="17" t="s">
        <v>82</v>
      </c>
    </row>
    <row r="565" s="13" customFormat="1">
      <c r="A565" s="13"/>
      <c r="B565" s="234"/>
      <c r="C565" s="235"/>
      <c r="D565" s="229" t="s">
        <v>124</v>
      </c>
      <c r="E565" s="236" t="s">
        <v>1</v>
      </c>
      <c r="F565" s="237" t="s">
        <v>571</v>
      </c>
      <c r="G565" s="235"/>
      <c r="H565" s="236" t="s">
        <v>1</v>
      </c>
      <c r="I565" s="238"/>
      <c r="J565" s="235"/>
      <c r="K565" s="235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124</v>
      </c>
      <c r="AU565" s="243" t="s">
        <v>82</v>
      </c>
      <c r="AV565" s="13" t="s">
        <v>80</v>
      </c>
      <c r="AW565" s="13" t="s">
        <v>30</v>
      </c>
      <c r="AX565" s="13" t="s">
        <v>73</v>
      </c>
      <c r="AY565" s="243" t="s">
        <v>115</v>
      </c>
    </row>
    <row r="566" s="14" customFormat="1">
      <c r="A566" s="14"/>
      <c r="B566" s="244"/>
      <c r="C566" s="245"/>
      <c r="D566" s="229" t="s">
        <v>124</v>
      </c>
      <c r="E566" s="246" t="s">
        <v>1</v>
      </c>
      <c r="F566" s="247" t="s">
        <v>572</v>
      </c>
      <c r="G566" s="245"/>
      <c r="H566" s="248">
        <v>5.4400000000000004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4" t="s">
        <v>124</v>
      </c>
      <c r="AU566" s="254" t="s">
        <v>82</v>
      </c>
      <c r="AV566" s="14" t="s">
        <v>82</v>
      </c>
      <c r="AW566" s="14" t="s">
        <v>30</v>
      </c>
      <c r="AX566" s="14" t="s">
        <v>73</v>
      </c>
      <c r="AY566" s="254" t="s">
        <v>115</v>
      </c>
    </row>
    <row r="567" s="15" customFormat="1">
      <c r="A567" s="15"/>
      <c r="B567" s="255"/>
      <c r="C567" s="256"/>
      <c r="D567" s="229" t="s">
        <v>124</v>
      </c>
      <c r="E567" s="257" t="s">
        <v>1</v>
      </c>
      <c r="F567" s="258" t="s">
        <v>127</v>
      </c>
      <c r="G567" s="256"/>
      <c r="H567" s="259">
        <v>5.4400000000000004</v>
      </c>
      <c r="I567" s="260"/>
      <c r="J567" s="256"/>
      <c r="K567" s="256"/>
      <c r="L567" s="261"/>
      <c r="M567" s="262"/>
      <c r="N567" s="263"/>
      <c r="O567" s="263"/>
      <c r="P567" s="263"/>
      <c r="Q567" s="263"/>
      <c r="R567" s="263"/>
      <c r="S567" s="263"/>
      <c r="T567" s="264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65" t="s">
        <v>124</v>
      </c>
      <c r="AU567" s="265" t="s">
        <v>82</v>
      </c>
      <c r="AV567" s="15" t="s">
        <v>122</v>
      </c>
      <c r="AW567" s="15" t="s">
        <v>30</v>
      </c>
      <c r="AX567" s="15" t="s">
        <v>80</v>
      </c>
      <c r="AY567" s="265" t="s">
        <v>115</v>
      </c>
    </row>
    <row r="568" s="2" customFormat="1" ht="14.4" customHeight="1">
      <c r="A568" s="38"/>
      <c r="B568" s="39"/>
      <c r="C568" s="215" t="s">
        <v>339</v>
      </c>
      <c r="D568" s="215" t="s">
        <v>118</v>
      </c>
      <c r="E568" s="216" t="s">
        <v>573</v>
      </c>
      <c r="F568" s="217" t="s">
        <v>574</v>
      </c>
      <c r="G568" s="218" t="s">
        <v>131</v>
      </c>
      <c r="H568" s="219">
        <v>3.1619999999999999</v>
      </c>
      <c r="I568" s="220"/>
      <c r="J568" s="221">
        <f>ROUND(I568*H568,2)</f>
        <v>0</v>
      </c>
      <c r="K568" s="222"/>
      <c r="L568" s="44"/>
      <c r="M568" s="223" t="s">
        <v>1</v>
      </c>
      <c r="N568" s="224" t="s">
        <v>38</v>
      </c>
      <c r="O568" s="91"/>
      <c r="P568" s="225">
        <f>O568*H568</f>
        <v>0</v>
      </c>
      <c r="Q568" s="225">
        <v>0</v>
      </c>
      <c r="R568" s="225">
        <f>Q568*H568</f>
        <v>0</v>
      </c>
      <c r="S568" s="225">
        <v>0</v>
      </c>
      <c r="T568" s="226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122</v>
      </c>
      <c r="AT568" s="227" t="s">
        <v>118</v>
      </c>
      <c r="AU568" s="227" t="s">
        <v>82</v>
      </c>
      <c r="AY568" s="17" t="s">
        <v>115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80</v>
      </c>
      <c r="BK568" s="228">
        <f>ROUND(I568*H568,2)</f>
        <v>0</v>
      </c>
      <c r="BL568" s="17" t="s">
        <v>122</v>
      </c>
      <c r="BM568" s="227" t="s">
        <v>575</v>
      </c>
    </row>
    <row r="569" s="2" customFormat="1">
      <c r="A569" s="38"/>
      <c r="B569" s="39"/>
      <c r="C569" s="40"/>
      <c r="D569" s="229" t="s">
        <v>123</v>
      </c>
      <c r="E569" s="40"/>
      <c r="F569" s="230" t="s">
        <v>574</v>
      </c>
      <c r="G569" s="40"/>
      <c r="H569" s="40"/>
      <c r="I569" s="231"/>
      <c r="J569" s="40"/>
      <c r="K569" s="40"/>
      <c r="L569" s="44"/>
      <c r="M569" s="232"/>
      <c r="N569" s="233"/>
      <c r="O569" s="91"/>
      <c r="P569" s="91"/>
      <c r="Q569" s="91"/>
      <c r="R569" s="91"/>
      <c r="S569" s="91"/>
      <c r="T569" s="92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123</v>
      </c>
      <c r="AU569" s="17" t="s">
        <v>82</v>
      </c>
    </row>
    <row r="570" s="13" customFormat="1">
      <c r="A570" s="13"/>
      <c r="B570" s="234"/>
      <c r="C570" s="235"/>
      <c r="D570" s="229" t="s">
        <v>124</v>
      </c>
      <c r="E570" s="236" t="s">
        <v>1</v>
      </c>
      <c r="F570" s="237" t="s">
        <v>576</v>
      </c>
      <c r="G570" s="235"/>
      <c r="H570" s="236" t="s">
        <v>1</v>
      </c>
      <c r="I570" s="238"/>
      <c r="J570" s="235"/>
      <c r="K570" s="235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124</v>
      </c>
      <c r="AU570" s="243" t="s">
        <v>82</v>
      </c>
      <c r="AV570" s="13" t="s">
        <v>80</v>
      </c>
      <c r="AW570" s="13" t="s">
        <v>30</v>
      </c>
      <c r="AX570" s="13" t="s">
        <v>73</v>
      </c>
      <c r="AY570" s="243" t="s">
        <v>115</v>
      </c>
    </row>
    <row r="571" s="14" customFormat="1">
      <c r="A571" s="14"/>
      <c r="B571" s="244"/>
      <c r="C571" s="245"/>
      <c r="D571" s="229" t="s">
        <v>124</v>
      </c>
      <c r="E571" s="246" t="s">
        <v>1</v>
      </c>
      <c r="F571" s="247" t="s">
        <v>577</v>
      </c>
      <c r="G571" s="245"/>
      <c r="H571" s="248">
        <v>3.1619999999999999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124</v>
      </c>
      <c r="AU571" s="254" t="s">
        <v>82</v>
      </c>
      <c r="AV571" s="14" t="s">
        <v>82</v>
      </c>
      <c r="AW571" s="14" t="s">
        <v>30</v>
      </c>
      <c r="AX571" s="14" t="s">
        <v>73</v>
      </c>
      <c r="AY571" s="254" t="s">
        <v>115</v>
      </c>
    </row>
    <row r="572" s="15" customFormat="1">
      <c r="A572" s="15"/>
      <c r="B572" s="255"/>
      <c r="C572" s="256"/>
      <c r="D572" s="229" t="s">
        <v>124</v>
      </c>
      <c r="E572" s="257" t="s">
        <v>1</v>
      </c>
      <c r="F572" s="258" t="s">
        <v>127</v>
      </c>
      <c r="G572" s="256"/>
      <c r="H572" s="259">
        <v>3.1619999999999999</v>
      </c>
      <c r="I572" s="260"/>
      <c r="J572" s="256"/>
      <c r="K572" s="256"/>
      <c r="L572" s="261"/>
      <c r="M572" s="262"/>
      <c r="N572" s="263"/>
      <c r="O572" s="263"/>
      <c r="P572" s="263"/>
      <c r="Q572" s="263"/>
      <c r="R572" s="263"/>
      <c r="S572" s="263"/>
      <c r="T572" s="264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5" t="s">
        <v>124</v>
      </c>
      <c r="AU572" s="265" t="s">
        <v>82</v>
      </c>
      <c r="AV572" s="15" t="s">
        <v>122</v>
      </c>
      <c r="AW572" s="15" t="s">
        <v>30</v>
      </c>
      <c r="AX572" s="15" t="s">
        <v>80</v>
      </c>
      <c r="AY572" s="265" t="s">
        <v>115</v>
      </c>
    </row>
    <row r="573" s="2" customFormat="1" ht="49.05" customHeight="1">
      <c r="A573" s="38"/>
      <c r="B573" s="39"/>
      <c r="C573" s="215" t="s">
        <v>578</v>
      </c>
      <c r="D573" s="215" t="s">
        <v>118</v>
      </c>
      <c r="E573" s="216" t="s">
        <v>579</v>
      </c>
      <c r="F573" s="217" t="s">
        <v>580</v>
      </c>
      <c r="G573" s="218" t="s">
        <v>131</v>
      </c>
      <c r="H573" s="219">
        <v>4.8019999999999996</v>
      </c>
      <c r="I573" s="220"/>
      <c r="J573" s="221">
        <f>ROUND(I573*H573,2)</f>
        <v>0</v>
      </c>
      <c r="K573" s="222"/>
      <c r="L573" s="44"/>
      <c r="M573" s="223" t="s">
        <v>1</v>
      </c>
      <c r="N573" s="224" t="s">
        <v>38</v>
      </c>
      <c r="O573" s="91"/>
      <c r="P573" s="225">
        <f>O573*H573</f>
        <v>0</v>
      </c>
      <c r="Q573" s="225">
        <v>0</v>
      </c>
      <c r="R573" s="225">
        <f>Q573*H573</f>
        <v>0</v>
      </c>
      <c r="S573" s="225">
        <v>0</v>
      </c>
      <c r="T573" s="226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7" t="s">
        <v>122</v>
      </c>
      <c r="AT573" s="227" t="s">
        <v>118</v>
      </c>
      <c r="AU573" s="227" t="s">
        <v>82</v>
      </c>
      <c r="AY573" s="17" t="s">
        <v>115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7" t="s">
        <v>80</v>
      </c>
      <c r="BK573" s="228">
        <f>ROUND(I573*H573,2)</f>
        <v>0</v>
      </c>
      <c r="BL573" s="17" t="s">
        <v>122</v>
      </c>
      <c r="BM573" s="227" t="s">
        <v>175</v>
      </c>
    </row>
    <row r="574" s="2" customFormat="1">
      <c r="A574" s="38"/>
      <c r="B574" s="39"/>
      <c r="C574" s="40"/>
      <c r="D574" s="229" t="s">
        <v>123</v>
      </c>
      <c r="E574" s="40"/>
      <c r="F574" s="230" t="s">
        <v>580</v>
      </c>
      <c r="G574" s="40"/>
      <c r="H574" s="40"/>
      <c r="I574" s="231"/>
      <c r="J574" s="40"/>
      <c r="K574" s="40"/>
      <c r="L574" s="44"/>
      <c r="M574" s="232"/>
      <c r="N574" s="233"/>
      <c r="O574" s="91"/>
      <c r="P574" s="91"/>
      <c r="Q574" s="91"/>
      <c r="R574" s="91"/>
      <c r="S574" s="91"/>
      <c r="T574" s="92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123</v>
      </c>
      <c r="AU574" s="17" t="s">
        <v>82</v>
      </c>
    </row>
    <row r="575" s="13" customFormat="1">
      <c r="A575" s="13"/>
      <c r="B575" s="234"/>
      <c r="C575" s="235"/>
      <c r="D575" s="229" t="s">
        <v>124</v>
      </c>
      <c r="E575" s="236" t="s">
        <v>1</v>
      </c>
      <c r="F575" s="237" t="s">
        <v>581</v>
      </c>
      <c r="G575" s="235"/>
      <c r="H575" s="236" t="s">
        <v>1</v>
      </c>
      <c r="I575" s="238"/>
      <c r="J575" s="235"/>
      <c r="K575" s="235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124</v>
      </c>
      <c r="AU575" s="243" t="s">
        <v>82</v>
      </c>
      <c r="AV575" s="13" t="s">
        <v>80</v>
      </c>
      <c r="AW575" s="13" t="s">
        <v>30</v>
      </c>
      <c r="AX575" s="13" t="s">
        <v>73</v>
      </c>
      <c r="AY575" s="243" t="s">
        <v>115</v>
      </c>
    </row>
    <row r="576" s="14" customFormat="1">
      <c r="A576" s="14"/>
      <c r="B576" s="244"/>
      <c r="C576" s="245"/>
      <c r="D576" s="229" t="s">
        <v>124</v>
      </c>
      <c r="E576" s="246" t="s">
        <v>1</v>
      </c>
      <c r="F576" s="247" t="s">
        <v>582</v>
      </c>
      <c r="G576" s="245"/>
      <c r="H576" s="248">
        <v>4.8019999999999996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4" t="s">
        <v>124</v>
      </c>
      <c r="AU576" s="254" t="s">
        <v>82</v>
      </c>
      <c r="AV576" s="14" t="s">
        <v>82</v>
      </c>
      <c r="AW576" s="14" t="s">
        <v>30</v>
      </c>
      <c r="AX576" s="14" t="s">
        <v>73</v>
      </c>
      <c r="AY576" s="254" t="s">
        <v>115</v>
      </c>
    </row>
    <row r="577" s="15" customFormat="1">
      <c r="A577" s="15"/>
      <c r="B577" s="255"/>
      <c r="C577" s="256"/>
      <c r="D577" s="229" t="s">
        <v>124</v>
      </c>
      <c r="E577" s="257" t="s">
        <v>1</v>
      </c>
      <c r="F577" s="258" t="s">
        <v>127</v>
      </c>
      <c r="G577" s="256"/>
      <c r="H577" s="259">
        <v>4.8019999999999996</v>
      </c>
      <c r="I577" s="260"/>
      <c r="J577" s="256"/>
      <c r="K577" s="256"/>
      <c r="L577" s="261"/>
      <c r="M577" s="262"/>
      <c r="N577" s="263"/>
      <c r="O577" s="263"/>
      <c r="P577" s="263"/>
      <c r="Q577" s="263"/>
      <c r="R577" s="263"/>
      <c r="S577" s="263"/>
      <c r="T577" s="264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5" t="s">
        <v>124</v>
      </c>
      <c r="AU577" s="265" t="s">
        <v>82</v>
      </c>
      <c r="AV577" s="15" t="s">
        <v>122</v>
      </c>
      <c r="AW577" s="15" t="s">
        <v>30</v>
      </c>
      <c r="AX577" s="15" t="s">
        <v>80</v>
      </c>
      <c r="AY577" s="265" t="s">
        <v>115</v>
      </c>
    </row>
    <row r="578" s="2" customFormat="1" ht="49.05" customHeight="1">
      <c r="A578" s="38"/>
      <c r="B578" s="39"/>
      <c r="C578" s="215" t="s">
        <v>344</v>
      </c>
      <c r="D578" s="215" t="s">
        <v>118</v>
      </c>
      <c r="E578" s="216" t="s">
        <v>583</v>
      </c>
      <c r="F578" s="217" t="s">
        <v>584</v>
      </c>
      <c r="G578" s="218" t="s">
        <v>131</v>
      </c>
      <c r="H578" s="219">
        <v>320.69900000000001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38</v>
      </c>
      <c r="O578" s="91"/>
      <c r="P578" s="225">
        <f>O578*H578</f>
        <v>0</v>
      </c>
      <c r="Q578" s="225">
        <v>0</v>
      </c>
      <c r="R578" s="225">
        <f>Q578*H578</f>
        <v>0</v>
      </c>
      <c r="S578" s="225">
        <v>0</v>
      </c>
      <c r="T578" s="22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122</v>
      </c>
      <c r="AT578" s="227" t="s">
        <v>118</v>
      </c>
      <c r="AU578" s="227" t="s">
        <v>82</v>
      </c>
      <c r="AY578" s="17" t="s">
        <v>115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80</v>
      </c>
      <c r="BK578" s="228">
        <f>ROUND(I578*H578,2)</f>
        <v>0</v>
      </c>
      <c r="BL578" s="17" t="s">
        <v>122</v>
      </c>
      <c r="BM578" s="227" t="s">
        <v>585</v>
      </c>
    </row>
    <row r="579" s="2" customFormat="1">
      <c r="A579" s="38"/>
      <c r="B579" s="39"/>
      <c r="C579" s="40"/>
      <c r="D579" s="229" t="s">
        <v>123</v>
      </c>
      <c r="E579" s="40"/>
      <c r="F579" s="230" t="s">
        <v>584</v>
      </c>
      <c r="G579" s="40"/>
      <c r="H579" s="40"/>
      <c r="I579" s="231"/>
      <c r="J579" s="40"/>
      <c r="K579" s="40"/>
      <c r="L579" s="44"/>
      <c r="M579" s="232"/>
      <c r="N579" s="233"/>
      <c r="O579" s="91"/>
      <c r="P579" s="91"/>
      <c r="Q579" s="91"/>
      <c r="R579" s="91"/>
      <c r="S579" s="91"/>
      <c r="T579" s="92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123</v>
      </c>
      <c r="AU579" s="17" t="s">
        <v>82</v>
      </c>
    </row>
    <row r="580" s="13" customFormat="1">
      <c r="A580" s="13"/>
      <c r="B580" s="234"/>
      <c r="C580" s="235"/>
      <c r="D580" s="229" t="s">
        <v>124</v>
      </c>
      <c r="E580" s="236" t="s">
        <v>1</v>
      </c>
      <c r="F580" s="237" t="s">
        <v>586</v>
      </c>
      <c r="G580" s="235"/>
      <c r="H580" s="236" t="s">
        <v>1</v>
      </c>
      <c r="I580" s="238"/>
      <c r="J580" s="235"/>
      <c r="K580" s="235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124</v>
      </c>
      <c r="AU580" s="243" t="s">
        <v>82</v>
      </c>
      <c r="AV580" s="13" t="s">
        <v>80</v>
      </c>
      <c r="AW580" s="13" t="s">
        <v>30</v>
      </c>
      <c r="AX580" s="13" t="s">
        <v>73</v>
      </c>
      <c r="AY580" s="243" t="s">
        <v>115</v>
      </c>
    </row>
    <row r="581" s="14" customFormat="1">
      <c r="A581" s="14"/>
      <c r="B581" s="244"/>
      <c r="C581" s="245"/>
      <c r="D581" s="229" t="s">
        <v>124</v>
      </c>
      <c r="E581" s="246" t="s">
        <v>1</v>
      </c>
      <c r="F581" s="247" t="s">
        <v>587</v>
      </c>
      <c r="G581" s="245"/>
      <c r="H581" s="248">
        <v>320.69900000000001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124</v>
      </c>
      <c r="AU581" s="254" t="s">
        <v>82</v>
      </c>
      <c r="AV581" s="14" t="s">
        <v>82</v>
      </c>
      <c r="AW581" s="14" t="s">
        <v>30</v>
      </c>
      <c r="AX581" s="14" t="s">
        <v>73</v>
      </c>
      <c r="AY581" s="254" t="s">
        <v>115</v>
      </c>
    </row>
    <row r="582" s="15" customFormat="1">
      <c r="A582" s="15"/>
      <c r="B582" s="255"/>
      <c r="C582" s="256"/>
      <c r="D582" s="229" t="s">
        <v>124</v>
      </c>
      <c r="E582" s="257" t="s">
        <v>1</v>
      </c>
      <c r="F582" s="258" t="s">
        <v>127</v>
      </c>
      <c r="G582" s="256"/>
      <c r="H582" s="259">
        <v>320.69900000000001</v>
      </c>
      <c r="I582" s="260"/>
      <c r="J582" s="256"/>
      <c r="K582" s="256"/>
      <c r="L582" s="261"/>
      <c r="M582" s="262"/>
      <c r="N582" s="263"/>
      <c r="O582" s="263"/>
      <c r="P582" s="263"/>
      <c r="Q582" s="263"/>
      <c r="R582" s="263"/>
      <c r="S582" s="263"/>
      <c r="T582" s="264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5" t="s">
        <v>124</v>
      </c>
      <c r="AU582" s="265" t="s">
        <v>82</v>
      </c>
      <c r="AV582" s="15" t="s">
        <v>122</v>
      </c>
      <c r="AW582" s="15" t="s">
        <v>30</v>
      </c>
      <c r="AX582" s="15" t="s">
        <v>80</v>
      </c>
      <c r="AY582" s="265" t="s">
        <v>115</v>
      </c>
    </row>
    <row r="583" s="2" customFormat="1" ht="49.05" customHeight="1">
      <c r="A583" s="38"/>
      <c r="B583" s="39"/>
      <c r="C583" s="215" t="s">
        <v>588</v>
      </c>
      <c r="D583" s="215" t="s">
        <v>118</v>
      </c>
      <c r="E583" s="216" t="s">
        <v>589</v>
      </c>
      <c r="F583" s="217" t="s">
        <v>590</v>
      </c>
      <c r="G583" s="218" t="s">
        <v>131</v>
      </c>
      <c r="H583" s="219">
        <v>1193.6489999999999</v>
      </c>
      <c r="I583" s="220"/>
      <c r="J583" s="221">
        <f>ROUND(I583*H583,2)</f>
        <v>0</v>
      </c>
      <c r="K583" s="222"/>
      <c r="L583" s="44"/>
      <c r="M583" s="223" t="s">
        <v>1</v>
      </c>
      <c r="N583" s="224" t="s">
        <v>38</v>
      </c>
      <c r="O583" s="91"/>
      <c r="P583" s="225">
        <f>O583*H583</f>
        <v>0</v>
      </c>
      <c r="Q583" s="225">
        <v>0</v>
      </c>
      <c r="R583" s="225">
        <f>Q583*H583</f>
        <v>0</v>
      </c>
      <c r="S583" s="225">
        <v>0</v>
      </c>
      <c r="T583" s="22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7" t="s">
        <v>122</v>
      </c>
      <c r="AT583" s="227" t="s">
        <v>118</v>
      </c>
      <c r="AU583" s="227" t="s">
        <v>82</v>
      </c>
      <c r="AY583" s="17" t="s">
        <v>115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7" t="s">
        <v>80</v>
      </c>
      <c r="BK583" s="228">
        <f>ROUND(I583*H583,2)</f>
        <v>0</v>
      </c>
      <c r="BL583" s="17" t="s">
        <v>122</v>
      </c>
      <c r="BM583" s="227" t="s">
        <v>591</v>
      </c>
    </row>
    <row r="584" s="2" customFormat="1">
      <c r="A584" s="38"/>
      <c r="B584" s="39"/>
      <c r="C584" s="40"/>
      <c r="D584" s="229" t="s">
        <v>123</v>
      </c>
      <c r="E584" s="40"/>
      <c r="F584" s="230" t="s">
        <v>590</v>
      </c>
      <c r="G584" s="40"/>
      <c r="H584" s="40"/>
      <c r="I584" s="231"/>
      <c r="J584" s="40"/>
      <c r="K584" s="40"/>
      <c r="L584" s="44"/>
      <c r="M584" s="232"/>
      <c r="N584" s="233"/>
      <c r="O584" s="91"/>
      <c r="P584" s="91"/>
      <c r="Q584" s="91"/>
      <c r="R584" s="91"/>
      <c r="S584" s="91"/>
      <c r="T584" s="92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123</v>
      </c>
      <c r="AU584" s="17" t="s">
        <v>82</v>
      </c>
    </row>
    <row r="585" s="13" customFormat="1">
      <c r="A585" s="13"/>
      <c r="B585" s="234"/>
      <c r="C585" s="235"/>
      <c r="D585" s="229" t="s">
        <v>124</v>
      </c>
      <c r="E585" s="236" t="s">
        <v>1</v>
      </c>
      <c r="F585" s="237" t="s">
        <v>592</v>
      </c>
      <c r="G585" s="235"/>
      <c r="H585" s="236" t="s">
        <v>1</v>
      </c>
      <c r="I585" s="238"/>
      <c r="J585" s="235"/>
      <c r="K585" s="235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124</v>
      </c>
      <c r="AU585" s="243" t="s">
        <v>82</v>
      </c>
      <c r="AV585" s="13" t="s">
        <v>80</v>
      </c>
      <c r="AW585" s="13" t="s">
        <v>30</v>
      </c>
      <c r="AX585" s="13" t="s">
        <v>73</v>
      </c>
      <c r="AY585" s="243" t="s">
        <v>115</v>
      </c>
    </row>
    <row r="586" s="14" customFormat="1">
      <c r="A586" s="14"/>
      <c r="B586" s="244"/>
      <c r="C586" s="245"/>
      <c r="D586" s="229" t="s">
        <v>124</v>
      </c>
      <c r="E586" s="246" t="s">
        <v>1</v>
      </c>
      <c r="F586" s="247" t="s">
        <v>593</v>
      </c>
      <c r="G586" s="245"/>
      <c r="H586" s="248">
        <v>42.780000000000001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4" t="s">
        <v>124</v>
      </c>
      <c r="AU586" s="254" t="s">
        <v>82</v>
      </c>
      <c r="AV586" s="14" t="s">
        <v>82</v>
      </c>
      <c r="AW586" s="14" t="s">
        <v>30</v>
      </c>
      <c r="AX586" s="14" t="s">
        <v>73</v>
      </c>
      <c r="AY586" s="254" t="s">
        <v>115</v>
      </c>
    </row>
    <row r="587" s="13" customFormat="1">
      <c r="A587" s="13"/>
      <c r="B587" s="234"/>
      <c r="C587" s="235"/>
      <c r="D587" s="229" t="s">
        <v>124</v>
      </c>
      <c r="E587" s="236" t="s">
        <v>1</v>
      </c>
      <c r="F587" s="237" t="s">
        <v>594</v>
      </c>
      <c r="G587" s="235"/>
      <c r="H587" s="236" t="s">
        <v>1</v>
      </c>
      <c r="I587" s="238"/>
      <c r="J587" s="235"/>
      <c r="K587" s="235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124</v>
      </c>
      <c r="AU587" s="243" t="s">
        <v>82</v>
      </c>
      <c r="AV587" s="13" t="s">
        <v>80</v>
      </c>
      <c r="AW587" s="13" t="s">
        <v>30</v>
      </c>
      <c r="AX587" s="13" t="s">
        <v>73</v>
      </c>
      <c r="AY587" s="243" t="s">
        <v>115</v>
      </c>
    </row>
    <row r="588" s="14" customFormat="1">
      <c r="A588" s="14"/>
      <c r="B588" s="244"/>
      <c r="C588" s="245"/>
      <c r="D588" s="229" t="s">
        <v>124</v>
      </c>
      <c r="E588" s="246" t="s">
        <v>1</v>
      </c>
      <c r="F588" s="247" t="s">
        <v>595</v>
      </c>
      <c r="G588" s="245"/>
      <c r="H588" s="248">
        <v>25.475999999999999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124</v>
      </c>
      <c r="AU588" s="254" t="s">
        <v>82</v>
      </c>
      <c r="AV588" s="14" t="s">
        <v>82</v>
      </c>
      <c r="AW588" s="14" t="s">
        <v>30</v>
      </c>
      <c r="AX588" s="14" t="s">
        <v>73</v>
      </c>
      <c r="AY588" s="254" t="s">
        <v>115</v>
      </c>
    </row>
    <row r="589" s="13" customFormat="1">
      <c r="A589" s="13"/>
      <c r="B589" s="234"/>
      <c r="C589" s="235"/>
      <c r="D589" s="229" t="s">
        <v>124</v>
      </c>
      <c r="E589" s="236" t="s">
        <v>1</v>
      </c>
      <c r="F589" s="237" t="s">
        <v>596</v>
      </c>
      <c r="G589" s="235"/>
      <c r="H589" s="236" t="s">
        <v>1</v>
      </c>
      <c r="I589" s="238"/>
      <c r="J589" s="235"/>
      <c r="K589" s="235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124</v>
      </c>
      <c r="AU589" s="243" t="s">
        <v>82</v>
      </c>
      <c r="AV589" s="13" t="s">
        <v>80</v>
      </c>
      <c r="AW589" s="13" t="s">
        <v>30</v>
      </c>
      <c r="AX589" s="13" t="s">
        <v>73</v>
      </c>
      <c r="AY589" s="243" t="s">
        <v>115</v>
      </c>
    </row>
    <row r="590" s="14" customFormat="1">
      <c r="A590" s="14"/>
      <c r="B590" s="244"/>
      <c r="C590" s="245"/>
      <c r="D590" s="229" t="s">
        <v>124</v>
      </c>
      <c r="E590" s="246" t="s">
        <v>1</v>
      </c>
      <c r="F590" s="247" t="s">
        <v>597</v>
      </c>
      <c r="G590" s="245"/>
      <c r="H590" s="248">
        <v>0.057000000000000002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124</v>
      </c>
      <c r="AU590" s="254" t="s">
        <v>82</v>
      </c>
      <c r="AV590" s="14" t="s">
        <v>82</v>
      </c>
      <c r="AW590" s="14" t="s">
        <v>30</v>
      </c>
      <c r="AX590" s="14" t="s">
        <v>73</v>
      </c>
      <c r="AY590" s="254" t="s">
        <v>115</v>
      </c>
    </row>
    <row r="591" s="14" customFormat="1">
      <c r="A591" s="14"/>
      <c r="B591" s="244"/>
      <c r="C591" s="245"/>
      <c r="D591" s="229" t="s">
        <v>124</v>
      </c>
      <c r="E591" s="246" t="s">
        <v>1</v>
      </c>
      <c r="F591" s="247" t="s">
        <v>598</v>
      </c>
      <c r="G591" s="245"/>
      <c r="H591" s="248">
        <v>0.074999999999999997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124</v>
      </c>
      <c r="AU591" s="254" t="s">
        <v>82</v>
      </c>
      <c r="AV591" s="14" t="s">
        <v>82</v>
      </c>
      <c r="AW591" s="14" t="s">
        <v>30</v>
      </c>
      <c r="AX591" s="14" t="s">
        <v>73</v>
      </c>
      <c r="AY591" s="254" t="s">
        <v>115</v>
      </c>
    </row>
    <row r="592" s="13" customFormat="1">
      <c r="A592" s="13"/>
      <c r="B592" s="234"/>
      <c r="C592" s="235"/>
      <c r="D592" s="229" t="s">
        <v>124</v>
      </c>
      <c r="E592" s="236" t="s">
        <v>1</v>
      </c>
      <c r="F592" s="237" t="s">
        <v>599</v>
      </c>
      <c r="G592" s="235"/>
      <c r="H592" s="236" t="s">
        <v>1</v>
      </c>
      <c r="I592" s="238"/>
      <c r="J592" s="235"/>
      <c r="K592" s="235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124</v>
      </c>
      <c r="AU592" s="243" t="s">
        <v>82</v>
      </c>
      <c r="AV592" s="13" t="s">
        <v>80</v>
      </c>
      <c r="AW592" s="13" t="s">
        <v>30</v>
      </c>
      <c r="AX592" s="13" t="s">
        <v>73</v>
      </c>
      <c r="AY592" s="243" t="s">
        <v>115</v>
      </c>
    </row>
    <row r="593" s="14" customFormat="1">
      <c r="A593" s="14"/>
      <c r="B593" s="244"/>
      <c r="C593" s="245"/>
      <c r="D593" s="229" t="s">
        <v>124</v>
      </c>
      <c r="E593" s="246" t="s">
        <v>1</v>
      </c>
      <c r="F593" s="247" t="s">
        <v>600</v>
      </c>
      <c r="G593" s="245"/>
      <c r="H593" s="248">
        <v>0.0050000000000000001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4" t="s">
        <v>124</v>
      </c>
      <c r="AU593" s="254" t="s">
        <v>82</v>
      </c>
      <c r="AV593" s="14" t="s">
        <v>82</v>
      </c>
      <c r="AW593" s="14" t="s">
        <v>30</v>
      </c>
      <c r="AX593" s="14" t="s">
        <v>73</v>
      </c>
      <c r="AY593" s="254" t="s">
        <v>115</v>
      </c>
    </row>
    <row r="594" s="13" customFormat="1">
      <c r="A594" s="13"/>
      <c r="B594" s="234"/>
      <c r="C594" s="235"/>
      <c r="D594" s="229" t="s">
        <v>124</v>
      </c>
      <c r="E594" s="236" t="s">
        <v>1</v>
      </c>
      <c r="F594" s="237" t="s">
        <v>601</v>
      </c>
      <c r="G594" s="235"/>
      <c r="H594" s="236" t="s">
        <v>1</v>
      </c>
      <c r="I594" s="238"/>
      <c r="J594" s="235"/>
      <c r="K594" s="235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124</v>
      </c>
      <c r="AU594" s="243" t="s">
        <v>82</v>
      </c>
      <c r="AV594" s="13" t="s">
        <v>80</v>
      </c>
      <c r="AW594" s="13" t="s">
        <v>30</v>
      </c>
      <c r="AX594" s="13" t="s">
        <v>73</v>
      </c>
      <c r="AY594" s="243" t="s">
        <v>115</v>
      </c>
    </row>
    <row r="595" s="14" customFormat="1">
      <c r="A595" s="14"/>
      <c r="B595" s="244"/>
      <c r="C595" s="245"/>
      <c r="D595" s="229" t="s">
        <v>124</v>
      </c>
      <c r="E595" s="246" t="s">
        <v>1</v>
      </c>
      <c r="F595" s="247" t="s">
        <v>602</v>
      </c>
      <c r="G595" s="245"/>
      <c r="H595" s="248">
        <v>1118.3810000000001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124</v>
      </c>
      <c r="AU595" s="254" t="s">
        <v>82</v>
      </c>
      <c r="AV595" s="14" t="s">
        <v>82</v>
      </c>
      <c r="AW595" s="14" t="s">
        <v>30</v>
      </c>
      <c r="AX595" s="14" t="s">
        <v>73</v>
      </c>
      <c r="AY595" s="254" t="s">
        <v>115</v>
      </c>
    </row>
    <row r="596" s="13" customFormat="1">
      <c r="A596" s="13"/>
      <c r="B596" s="234"/>
      <c r="C596" s="235"/>
      <c r="D596" s="229" t="s">
        <v>124</v>
      </c>
      <c r="E596" s="236" t="s">
        <v>1</v>
      </c>
      <c r="F596" s="237" t="s">
        <v>603</v>
      </c>
      <c r="G596" s="235"/>
      <c r="H596" s="236" t="s">
        <v>1</v>
      </c>
      <c r="I596" s="238"/>
      <c r="J596" s="235"/>
      <c r="K596" s="235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124</v>
      </c>
      <c r="AU596" s="243" t="s">
        <v>82</v>
      </c>
      <c r="AV596" s="13" t="s">
        <v>80</v>
      </c>
      <c r="AW596" s="13" t="s">
        <v>30</v>
      </c>
      <c r="AX596" s="13" t="s">
        <v>73</v>
      </c>
      <c r="AY596" s="243" t="s">
        <v>115</v>
      </c>
    </row>
    <row r="597" s="14" customFormat="1">
      <c r="A597" s="14"/>
      <c r="B597" s="244"/>
      <c r="C597" s="245"/>
      <c r="D597" s="229" t="s">
        <v>124</v>
      </c>
      <c r="E597" s="246" t="s">
        <v>1</v>
      </c>
      <c r="F597" s="247" t="s">
        <v>604</v>
      </c>
      <c r="G597" s="245"/>
      <c r="H597" s="248">
        <v>6.875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124</v>
      </c>
      <c r="AU597" s="254" t="s">
        <v>82</v>
      </c>
      <c r="AV597" s="14" t="s">
        <v>82</v>
      </c>
      <c r="AW597" s="14" t="s">
        <v>30</v>
      </c>
      <c r="AX597" s="14" t="s">
        <v>73</v>
      </c>
      <c r="AY597" s="254" t="s">
        <v>115</v>
      </c>
    </row>
    <row r="598" s="15" customFormat="1">
      <c r="A598" s="15"/>
      <c r="B598" s="255"/>
      <c r="C598" s="256"/>
      <c r="D598" s="229" t="s">
        <v>124</v>
      </c>
      <c r="E598" s="257" t="s">
        <v>1</v>
      </c>
      <c r="F598" s="258" t="s">
        <v>127</v>
      </c>
      <c r="G598" s="256"/>
      <c r="H598" s="259">
        <v>1193.6489999999999</v>
      </c>
      <c r="I598" s="260"/>
      <c r="J598" s="256"/>
      <c r="K598" s="256"/>
      <c r="L598" s="261"/>
      <c r="M598" s="262"/>
      <c r="N598" s="263"/>
      <c r="O598" s="263"/>
      <c r="P598" s="263"/>
      <c r="Q598" s="263"/>
      <c r="R598" s="263"/>
      <c r="S598" s="263"/>
      <c r="T598" s="264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5" t="s">
        <v>124</v>
      </c>
      <c r="AU598" s="265" t="s">
        <v>82</v>
      </c>
      <c r="AV598" s="15" t="s">
        <v>122</v>
      </c>
      <c r="AW598" s="15" t="s">
        <v>30</v>
      </c>
      <c r="AX598" s="15" t="s">
        <v>80</v>
      </c>
      <c r="AY598" s="265" t="s">
        <v>115</v>
      </c>
    </row>
    <row r="599" s="2" customFormat="1" ht="49.05" customHeight="1">
      <c r="A599" s="38"/>
      <c r="B599" s="39"/>
      <c r="C599" s="215" t="s">
        <v>349</v>
      </c>
      <c r="D599" s="215" t="s">
        <v>118</v>
      </c>
      <c r="E599" s="216" t="s">
        <v>605</v>
      </c>
      <c r="F599" s="217" t="s">
        <v>606</v>
      </c>
      <c r="G599" s="218" t="s">
        <v>131</v>
      </c>
      <c r="H599" s="219">
        <v>926.12300000000005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38</v>
      </c>
      <c r="O599" s="91"/>
      <c r="P599" s="225">
        <f>O599*H599</f>
        <v>0</v>
      </c>
      <c r="Q599" s="225">
        <v>0</v>
      </c>
      <c r="R599" s="225">
        <f>Q599*H599</f>
        <v>0</v>
      </c>
      <c r="S599" s="225">
        <v>0</v>
      </c>
      <c r="T599" s="22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122</v>
      </c>
      <c r="AT599" s="227" t="s">
        <v>118</v>
      </c>
      <c r="AU599" s="227" t="s">
        <v>82</v>
      </c>
      <c r="AY599" s="17" t="s">
        <v>115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80</v>
      </c>
      <c r="BK599" s="228">
        <f>ROUND(I599*H599,2)</f>
        <v>0</v>
      </c>
      <c r="BL599" s="17" t="s">
        <v>122</v>
      </c>
      <c r="BM599" s="227" t="s">
        <v>607</v>
      </c>
    </row>
    <row r="600" s="2" customFormat="1">
      <c r="A600" s="38"/>
      <c r="B600" s="39"/>
      <c r="C600" s="40"/>
      <c r="D600" s="229" t="s">
        <v>123</v>
      </c>
      <c r="E600" s="40"/>
      <c r="F600" s="230" t="s">
        <v>606</v>
      </c>
      <c r="G600" s="40"/>
      <c r="H600" s="40"/>
      <c r="I600" s="231"/>
      <c r="J600" s="40"/>
      <c r="K600" s="40"/>
      <c r="L600" s="44"/>
      <c r="M600" s="232"/>
      <c r="N600" s="233"/>
      <c r="O600" s="91"/>
      <c r="P600" s="91"/>
      <c r="Q600" s="91"/>
      <c r="R600" s="91"/>
      <c r="S600" s="91"/>
      <c r="T600" s="92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123</v>
      </c>
      <c r="AU600" s="17" t="s">
        <v>82</v>
      </c>
    </row>
    <row r="601" s="13" customFormat="1">
      <c r="A601" s="13"/>
      <c r="B601" s="234"/>
      <c r="C601" s="235"/>
      <c r="D601" s="229" t="s">
        <v>124</v>
      </c>
      <c r="E601" s="236" t="s">
        <v>1</v>
      </c>
      <c r="F601" s="237" t="s">
        <v>608</v>
      </c>
      <c r="G601" s="235"/>
      <c r="H601" s="236" t="s">
        <v>1</v>
      </c>
      <c r="I601" s="238"/>
      <c r="J601" s="235"/>
      <c r="K601" s="235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124</v>
      </c>
      <c r="AU601" s="243" t="s">
        <v>82</v>
      </c>
      <c r="AV601" s="13" t="s">
        <v>80</v>
      </c>
      <c r="AW601" s="13" t="s">
        <v>30</v>
      </c>
      <c r="AX601" s="13" t="s">
        <v>73</v>
      </c>
      <c r="AY601" s="243" t="s">
        <v>115</v>
      </c>
    </row>
    <row r="602" s="14" customFormat="1">
      <c r="A602" s="14"/>
      <c r="B602" s="244"/>
      <c r="C602" s="245"/>
      <c r="D602" s="229" t="s">
        <v>124</v>
      </c>
      <c r="E602" s="246" t="s">
        <v>1</v>
      </c>
      <c r="F602" s="247" t="s">
        <v>609</v>
      </c>
      <c r="G602" s="245"/>
      <c r="H602" s="248">
        <v>924.29999999999995</v>
      </c>
      <c r="I602" s="249"/>
      <c r="J602" s="245"/>
      <c r="K602" s="245"/>
      <c r="L602" s="250"/>
      <c r="M602" s="251"/>
      <c r="N602" s="252"/>
      <c r="O602" s="252"/>
      <c r="P602" s="252"/>
      <c r="Q602" s="252"/>
      <c r="R602" s="252"/>
      <c r="S602" s="252"/>
      <c r="T602" s="253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4" t="s">
        <v>124</v>
      </c>
      <c r="AU602" s="254" t="s">
        <v>82</v>
      </c>
      <c r="AV602" s="14" t="s">
        <v>82</v>
      </c>
      <c r="AW602" s="14" t="s">
        <v>30</v>
      </c>
      <c r="AX602" s="14" t="s">
        <v>73</v>
      </c>
      <c r="AY602" s="254" t="s">
        <v>115</v>
      </c>
    </row>
    <row r="603" s="13" customFormat="1">
      <c r="A603" s="13"/>
      <c r="B603" s="234"/>
      <c r="C603" s="235"/>
      <c r="D603" s="229" t="s">
        <v>124</v>
      </c>
      <c r="E603" s="236" t="s">
        <v>1</v>
      </c>
      <c r="F603" s="237" t="s">
        <v>610</v>
      </c>
      <c r="G603" s="235"/>
      <c r="H603" s="236" t="s">
        <v>1</v>
      </c>
      <c r="I603" s="238"/>
      <c r="J603" s="235"/>
      <c r="K603" s="235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124</v>
      </c>
      <c r="AU603" s="243" t="s">
        <v>82</v>
      </c>
      <c r="AV603" s="13" t="s">
        <v>80</v>
      </c>
      <c r="AW603" s="13" t="s">
        <v>30</v>
      </c>
      <c r="AX603" s="13" t="s">
        <v>73</v>
      </c>
      <c r="AY603" s="243" t="s">
        <v>115</v>
      </c>
    </row>
    <row r="604" s="14" customFormat="1">
      <c r="A604" s="14"/>
      <c r="B604" s="244"/>
      <c r="C604" s="245"/>
      <c r="D604" s="229" t="s">
        <v>124</v>
      </c>
      <c r="E604" s="246" t="s">
        <v>1</v>
      </c>
      <c r="F604" s="247" t="s">
        <v>566</v>
      </c>
      <c r="G604" s="245"/>
      <c r="H604" s="248">
        <v>1.196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124</v>
      </c>
      <c r="AU604" s="254" t="s">
        <v>82</v>
      </c>
      <c r="AV604" s="14" t="s">
        <v>82</v>
      </c>
      <c r="AW604" s="14" t="s">
        <v>30</v>
      </c>
      <c r="AX604" s="14" t="s">
        <v>73</v>
      </c>
      <c r="AY604" s="254" t="s">
        <v>115</v>
      </c>
    </row>
    <row r="605" s="13" customFormat="1">
      <c r="A605" s="13"/>
      <c r="B605" s="234"/>
      <c r="C605" s="235"/>
      <c r="D605" s="229" t="s">
        <v>124</v>
      </c>
      <c r="E605" s="236" t="s">
        <v>1</v>
      </c>
      <c r="F605" s="237" t="s">
        <v>611</v>
      </c>
      <c r="G605" s="235"/>
      <c r="H605" s="236" t="s">
        <v>1</v>
      </c>
      <c r="I605" s="238"/>
      <c r="J605" s="235"/>
      <c r="K605" s="235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124</v>
      </c>
      <c r="AU605" s="243" t="s">
        <v>82</v>
      </c>
      <c r="AV605" s="13" t="s">
        <v>80</v>
      </c>
      <c r="AW605" s="13" t="s">
        <v>30</v>
      </c>
      <c r="AX605" s="13" t="s">
        <v>73</v>
      </c>
      <c r="AY605" s="243" t="s">
        <v>115</v>
      </c>
    </row>
    <row r="606" s="14" customFormat="1">
      <c r="A606" s="14"/>
      <c r="B606" s="244"/>
      <c r="C606" s="245"/>
      <c r="D606" s="229" t="s">
        <v>124</v>
      </c>
      <c r="E606" s="246" t="s">
        <v>1</v>
      </c>
      <c r="F606" s="247" t="s">
        <v>612</v>
      </c>
      <c r="G606" s="245"/>
      <c r="H606" s="248">
        <v>0.014999999999999999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124</v>
      </c>
      <c r="AU606" s="254" t="s">
        <v>82</v>
      </c>
      <c r="AV606" s="14" t="s">
        <v>82</v>
      </c>
      <c r="AW606" s="14" t="s">
        <v>30</v>
      </c>
      <c r="AX606" s="14" t="s">
        <v>73</v>
      </c>
      <c r="AY606" s="254" t="s">
        <v>115</v>
      </c>
    </row>
    <row r="607" s="13" customFormat="1">
      <c r="A607" s="13"/>
      <c r="B607" s="234"/>
      <c r="C607" s="235"/>
      <c r="D607" s="229" t="s">
        <v>124</v>
      </c>
      <c r="E607" s="236" t="s">
        <v>1</v>
      </c>
      <c r="F607" s="237" t="s">
        <v>613</v>
      </c>
      <c r="G607" s="235"/>
      <c r="H607" s="236" t="s">
        <v>1</v>
      </c>
      <c r="I607" s="238"/>
      <c r="J607" s="235"/>
      <c r="K607" s="235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124</v>
      </c>
      <c r="AU607" s="243" t="s">
        <v>82</v>
      </c>
      <c r="AV607" s="13" t="s">
        <v>80</v>
      </c>
      <c r="AW607" s="13" t="s">
        <v>30</v>
      </c>
      <c r="AX607" s="13" t="s">
        <v>73</v>
      </c>
      <c r="AY607" s="243" t="s">
        <v>115</v>
      </c>
    </row>
    <row r="608" s="14" customFormat="1">
      <c r="A608" s="14"/>
      <c r="B608" s="244"/>
      <c r="C608" s="245"/>
      <c r="D608" s="229" t="s">
        <v>124</v>
      </c>
      <c r="E608" s="246" t="s">
        <v>1</v>
      </c>
      <c r="F608" s="247" t="s">
        <v>614</v>
      </c>
      <c r="G608" s="245"/>
      <c r="H608" s="248">
        <v>0.20999999999999999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124</v>
      </c>
      <c r="AU608" s="254" t="s">
        <v>82</v>
      </c>
      <c r="AV608" s="14" t="s">
        <v>82</v>
      </c>
      <c r="AW608" s="14" t="s">
        <v>30</v>
      </c>
      <c r="AX608" s="14" t="s">
        <v>73</v>
      </c>
      <c r="AY608" s="254" t="s">
        <v>115</v>
      </c>
    </row>
    <row r="609" s="13" customFormat="1">
      <c r="A609" s="13"/>
      <c r="B609" s="234"/>
      <c r="C609" s="235"/>
      <c r="D609" s="229" t="s">
        <v>124</v>
      </c>
      <c r="E609" s="236" t="s">
        <v>1</v>
      </c>
      <c r="F609" s="237" t="s">
        <v>615</v>
      </c>
      <c r="G609" s="235"/>
      <c r="H609" s="236" t="s">
        <v>1</v>
      </c>
      <c r="I609" s="238"/>
      <c r="J609" s="235"/>
      <c r="K609" s="235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124</v>
      </c>
      <c r="AU609" s="243" t="s">
        <v>82</v>
      </c>
      <c r="AV609" s="13" t="s">
        <v>80</v>
      </c>
      <c r="AW609" s="13" t="s">
        <v>30</v>
      </c>
      <c r="AX609" s="13" t="s">
        <v>73</v>
      </c>
      <c r="AY609" s="243" t="s">
        <v>115</v>
      </c>
    </row>
    <row r="610" s="14" customFormat="1">
      <c r="A610" s="14"/>
      <c r="B610" s="244"/>
      <c r="C610" s="245"/>
      <c r="D610" s="229" t="s">
        <v>124</v>
      </c>
      <c r="E610" s="246" t="s">
        <v>1</v>
      </c>
      <c r="F610" s="247" t="s">
        <v>616</v>
      </c>
      <c r="G610" s="245"/>
      <c r="H610" s="248">
        <v>0.35199999999999998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4" t="s">
        <v>124</v>
      </c>
      <c r="AU610" s="254" t="s">
        <v>82</v>
      </c>
      <c r="AV610" s="14" t="s">
        <v>82</v>
      </c>
      <c r="AW610" s="14" t="s">
        <v>30</v>
      </c>
      <c r="AX610" s="14" t="s">
        <v>73</v>
      </c>
      <c r="AY610" s="254" t="s">
        <v>115</v>
      </c>
    </row>
    <row r="611" s="13" customFormat="1">
      <c r="A611" s="13"/>
      <c r="B611" s="234"/>
      <c r="C611" s="235"/>
      <c r="D611" s="229" t="s">
        <v>124</v>
      </c>
      <c r="E611" s="236" t="s">
        <v>1</v>
      </c>
      <c r="F611" s="237" t="s">
        <v>617</v>
      </c>
      <c r="G611" s="235"/>
      <c r="H611" s="236" t="s">
        <v>1</v>
      </c>
      <c r="I611" s="238"/>
      <c r="J611" s="235"/>
      <c r="K611" s="235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124</v>
      </c>
      <c r="AU611" s="243" t="s">
        <v>82</v>
      </c>
      <c r="AV611" s="13" t="s">
        <v>80</v>
      </c>
      <c r="AW611" s="13" t="s">
        <v>30</v>
      </c>
      <c r="AX611" s="13" t="s">
        <v>73</v>
      </c>
      <c r="AY611" s="243" t="s">
        <v>115</v>
      </c>
    </row>
    <row r="612" s="14" customFormat="1">
      <c r="A612" s="14"/>
      <c r="B612" s="244"/>
      <c r="C612" s="245"/>
      <c r="D612" s="229" t="s">
        <v>124</v>
      </c>
      <c r="E612" s="246" t="s">
        <v>1</v>
      </c>
      <c r="F612" s="247" t="s">
        <v>618</v>
      </c>
      <c r="G612" s="245"/>
      <c r="H612" s="248">
        <v>0.050000000000000003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124</v>
      </c>
      <c r="AU612" s="254" t="s">
        <v>82</v>
      </c>
      <c r="AV612" s="14" t="s">
        <v>82</v>
      </c>
      <c r="AW612" s="14" t="s">
        <v>30</v>
      </c>
      <c r="AX612" s="14" t="s">
        <v>73</v>
      </c>
      <c r="AY612" s="254" t="s">
        <v>115</v>
      </c>
    </row>
    <row r="613" s="15" customFormat="1">
      <c r="A613" s="15"/>
      <c r="B613" s="255"/>
      <c r="C613" s="256"/>
      <c r="D613" s="229" t="s">
        <v>124</v>
      </c>
      <c r="E613" s="257" t="s">
        <v>1</v>
      </c>
      <c r="F613" s="258" t="s">
        <v>127</v>
      </c>
      <c r="G613" s="256"/>
      <c r="H613" s="259">
        <v>926.12300000000005</v>
      </c>
      <c r="I613" s="260"/>
      <c r="J613" s="256"/>
      <c r="K613" s="256"/>
      <c r="L613" s="261"/>
      <c r="M613" s="262"/>
      <c r="N613" s="263"/>
      <c r="O613" s="263"/>
      <c r="P613" s="263"/>
      <c r="Q613" s="263"/>
      <c r="R613" s="263"/>
      <c r="S613" s="263"/>
      <c r="T613" s="264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5" t="s">
        <v>124</v>
      </c>
      <c r="AU613" s="265" t="s">
        <v>82</v>
      </c>
      <c r="AV613" s="15" t="s">
        <v>122</v>
      </c>
      <c r="AW613" s="15" t="s">
        <v>30</v>
      </c>
      <c r="AX613" s="15" t="s">
        <v>80</v>
      </c>
      <c r="AY613" s="265" t="s">
        <v>115</v>
      </c>
    </row>
    <row r="614" s="2" customFormat="1" ht="62.7" customHeight="1">
      <c r="A614" s="38"/>
      <c r="B614" s="39"/>
      <c r="C614" s="215" t="s">
        <v>619</v>
      </c>
      <c r="D614" s="215" t="s">
        <v>118</v>
      </c>
      <c r="E614" s="216" t="s">
        <v>620</v>
      </c>
      <c r="F614" s="217" t="s">
        <v>621</v>
      </c>
      <c r="G614" s="218" t="s">
        <v>131</v>
      </c>
      <c r="H614" s="219">
        <v>38.950000000000003</v>
      </c>
      <c r="I614" s="220"/>
      <c r="J614" s="221">
        <f>ROUND(I614*H614,2)</f>
        <v>0</v>
      </c>
      <c r="K614" s="222"/>
      <c r="L614" s="44"/>
      <c r="M614" s="223" t="s">
        <v>1</v>
      </c>
      <c r="N614" s="224" t="s">
        <v>38</v>
      </c>
      <c r="O614" s="91"/>
      <c r="P614" s="225">
        <f>O614*H614</f>
        <v>0</v>
      </c>
      <c r="Q614" s="225">
        <v>0</v>
      </c>
      <c r="R614" s="225">
        <f>Q614*H614</f>
        <v>0</v>
      </c>
      <c r="S614" s="225">
        <v>0</v>
      </c>
      <c r="T614" s="226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122</v>
      </c>
      <c r="AT614" s="227" t="s">
        <v>118</v>
      </c>
      <c r="AU614" s="227" t="s">
        <v>82</v>
      </c>
      <c r="AY614" s="17" t="s">
        <v>115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80</v>
      </c>
      <c r="BK614" s="228">
        <f>ROUND(I614*H614,2)</f>
        <v>0</v>
      </c>
      <c r="BL614" s="17" t="s">
        <v>122</v>
      </c>
      <c r="BM614" s="227" t="s">
        <v>622</v>
      </c>
    </row>
    <row r="615" s="2" customFormat="1">
      <c r="A615" s="38"/>
      <c r="B615" s="39"/>
      <c r="C615" s="40"/>
      <c r="D615" s="229" t="s">
        <v>123</v>
      </c>
      <c r="E615" s="40"/>
      <c r="F615" s="230" t="s">
        <v>621</v>
      </c>
      <c r="G615" s="40"/>
      <c r="H615" s="40"/>
      <c r="I615" s="231"/>
      <c r="J615" s="40"/>
      <c r="K615" s="40"/>
      <c r="L615" s="44"/>
      <c r="M615" s="232"/>
      <c r="N615" s="233"/>
      <c r="O615" s="91"/>
      <c r="P615" s="91"/>
      <c r="Q615" s="91"/>
      <c r="R615" s="91"/>
      <c r="S615" s="91"/>
      <c r="T615" s="92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123</v>
      </c>
      <c r="AU615" s="17" t="s">
        <v>82</v>
      </c>
    </row>
    <row r="616" s="13" customFormat="1">
      <c r="A616" s="13"/>
      <c r="B616" s="234"/>
      <c r="C616" s="235"/>
      <c r="D616" s="229" t="s">
        <v>124</v>
      </c>
      <c r="E616" s="236" t="s">
        <v>1</v>
      </c>
      <c r="F616" s="237" t="s">
        <v>623</v>
      </c>
      <c r="G616" s="235"/>
      <c r="H616" s="236" t="s">
        <v>1</v>
      </c>
      <c r="I616" s="238"/>
      <c r="J616" s="235"/>
      <c r="K616" s="235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124</v>
      </c>
      <c r="AU616" s="243" t="s">
        <v>82</v>
      </c>
      <c r="AV616" s="13" t="s">
        <v>80</v>
      </c>
      <c r="AW616" s="13" t="s">
        <v>30</v>
      </c>
      <c r="AX616" s="13" t="s">
        <v>73</v>
      </c>
      <c r="AY616" s="243" t="s">
        <v>115</v>
      </c>
    </row>
    <row r="617" s="14" customFormat="1">
      <c r="A617" s="14"/>
      <c r="B617" s="244"/>
      <c r="C617" s="245"/>
      <c r="D617" s="229" t="s">
        <v>124</v>
      </c>
      <c r="E617" s="246" t="s">
        <v>1</v>
      </c>
      <c r="F617" s="247" t="s">
        <v>624</v>
      </c>
      <c r="G617" s="245"/>
      <c r="H617" s="248">
        <v>38.950000000000003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124</v>
      </c>
      <c r="AU617" s="254" t="s">
        <v>82</v>
      </c>
      <c r="AV617" s="14" t="s">
        <v>82</v>
      </c>
      <c r="AW617" s="14" t="s">
        <v>30</v>
      </c>
      <c r="AX617" s="14" t="s">
        <v>73</v>
      </c>
      <c r="AY617" s="254" t="s">
        <v>115</v>
      </c>
    </row>
    <row r="618" s="15" customFormat="1">
      <c r="A618" s="15"/>
      <c r="B618" s="255"/>
      <c r="C618" s="256"/>
      <c r="D618" s="229" t="s">
        <v>124</v>
      </c>
      <c r="E618" s="257" t="s">
        <v>1</v>
      </c>
      <c r="F618" s="258" t="s">
        <v>127</v>
      </c>
      <c r="G618" s="256"/>
      <c r="H618" s="259">
        <v>38.950000000000003</v>
      </c>
      <c r="I618" s="260"/>
      <c r="J618" s="256"/>
      <c r="K618" s="256"/>
      <c r="L618" s="261"/>
      <c r="M618" s="262"/>
      <c r="N618" s="263"/>
      <c r="O618" s="263"/>
      <c r="P618" s="263"/>
      <c r="Q618" s="263"/>
      <c r="R618" s="263"/>
      <c r="S618" s="263"/>
      <c r="T618" s="264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5" t="s">
        <v>124</v>
      </c>
      <c r="AU618" s="265" t="s">
        <v>82</v>
      </c>
      <c r="AV618" s="15" t="s">
        <v>122</v>
      </c>
      <c r="AW618" s="15" t="s">
        <v>30</v>
      </c>
      <c r="AX618" s="15" t="s">
        <v>80</v>
      </c>
      <c r="AY618" s="265" t="s">
        <v>115</v>
      </c>
    </row>
    <row r="619" s="2" customFormat="1" ht="62.7" customHeight="1">
      <c r="A619" s="38"/>
      <c r="B619" s="39"/>
      <c r="C619" s="215" t="s">
        <v>353</v>
      </c>
      <c r="D619" s="215" t="s">
        <v>118</v>
      </c>
      <c r="E619" s="216" t="s">
        <v>625</v>
      </c>
      <c r="F619" s="217" t="s">
        <v>626</v>
      </c>
      <c r="G619" s="218" t="s">
        <v>131</v>
      </c>
      <c r="H619" s="219">
        <v>36.039999999999999</v>
      </c>
      <c r="I619" s="220"/>
      <c r="J619" s="221">
        <f>ROUND(I619*H619,2)</f>
        <v>0</v>
      </c>
      <c r="K619" s="222"/>
      <c r="L619" s="44"/>
      <c r="M619" s="223" t="s">
        <v>1</v>
      </c>
      <c r="N619" s="224" t="s">
        <v>38</v>
      </c>
      <c r="O619" s="91"/>
      <c r="P619" s="225">
        <f>O619*H619</f>
        <v>0</v>
      </c>
      <c r="Q619" s="225">
        <v>0</v>
      </c>
      <c r="R619" s="225">
        <f>Q619*H619</f>
        <v>0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122</v>
      </c>
      <c r="AT619" s="227" t="s">
        <v>118</v>
      </c>
      <c r="AU619" s="227" t="s">
        <v>82</v>
      </c>
      <c r="AY619" s="17" t="s">
        <v>115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80</v>
      </c>
      <c r="BK619" s="228">
        <f>ROUND(I619*H619,2)</f>
        <v>0</v>
      </c>
      <c r="BL619" s="17" t="s">
        <v>122</v>
      </c>
      <c r="BM619" s="227" t="s">
        <v>627</v>
      </c>
    </row>
    <row r="620" s="2" customFormat="1">
      <c r="A620" s="38"/>
      <c r="B620" s="39"/>
      <c r="C620" s="40"/>
      <c r="D620" s="229" t="s">
        <v>123</v>
      </c>
      <c r="E620" s="40"/>
      <c r="F620" s="230" t="s">
        <v>626</v>
      </c>
      <c r="G620" s="40"/>
      <c r="H620" s="40"/>
      <c r="I620" s="231"/>
      <c r="J620" s="40"/>
      <c r="K620" s="40"/>
      <c r="L620" s="44"/>
      <c r="M620" s="232"/>
      <c r="N620" s="233"/>
      <c r="O620" s="91"/>
      <c r="P620" s="91"/>
      <c r="Q620" s="91"/>
      <c r="R620" s="91"/>
      <c r="S620" s="91"/>
      <c r="T620" s="92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123</v>
      </c>
      <c r="AU620" s="17" t="s">
        <v>82</v>
      </c>
    </row>
    <row r="621" s="13" customFormat="1">
      <c r="A621" s="13"/>
      <c r="B621" s="234"/>
      <c r="C621" s="235"/>
      <c r="D621" s="229" t="s">
        <v>124</v>
      </c>
      <c r="E621" s="236" t="s">
        <v>1</v>
      </c>
      <c r="F621" s="237" t="s">
        <v>628</v>
      </c>
      <c r="G621" s="235"/>
      <c r="H621" s="236" t="s">
        <v>1</v>
      </c>
      <c r="I621" s="238"/>
      <c r="J621" s="235"/>
      <c r="K621" s="235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124</v>
      </c>
      <c r="AU621" s="243" t="s">
        <v>82</v>
      </c>
      <c r="AV621" s="13" t="s">
        <v>80</v>
      </c>
      <c r="AW621" s="13" t="s">
        <v>30</v>
      </c>
      <c r="AX621" s="13" t="s">
        <v>73</v>
      </c>
      <c r="AY621" s="243" t="s">
        <v>115</v>
      </c>
    </row>
    <row r="622" s="14" customFormat="1">
      <c r="A622" s="14"/>
      <c r="B622" s="244"/>
      <c r="C622" s="245"/>
      <c r="D622" s="229" t="s">
        <v>124</v>
      </c>
      <c r="E622" s="246" t="s">
        <v>1</v>
      </c>
      <c r="F622" s="247" t="s">
        <v>629</v>
      </c>
      <c r="G622" s="245"/>
      <c r="H622" s="248">
        <v>33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124</v>
      </c>
      <c r="AU622" s="254" t="s">
        <v>82</v>
      </c>
      <c r="AV622" s="14" t="s">
        <v>82</v>
      </c>
      <c r="AW622" s="14" t="s">
        <v>30</v>
      </c>
      <c r="AX622" s="14" t="s">
        <v>73</v>
      </c>
      <c r="AY622" s="254" t="s">
        <v>115</v>
      </c>
    </row>
    <row r="623" s="13" customFormat="1">
      <c r="A623" s="13"/>
      <c r="B623" s="234"/>
      <c r="C623" s="235"/>
      <c r="D623" s="229" t="s">
        <v>124</v>
      </c>
      <c r="E623" s="236" t="s">
        <v>1</v>
      </c>
      <c r="F623" s="237" t="s">
        <v>630</v>
      </c>
      <c r="G623" s="235"/>
      <c r="H623" s="236" t="s">
        <v>1</v>
      </c>
      <c r="I623" s="238"/>
      <c r="J623" s="235"/>
      <c r="K623" s="235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124</v>
      </c>
      <c r="AU623" s="243" t="s">
        <v>82</v>
      </c>
      <c r="AV623" s="13" t="s">
        <v>80</v>
      </c>
      <c r="AW623" s="13" t="s">
        <v>30</v>
      </c>
      <c r="AX623" s="13" t="s">
        <v>73</v>
      </c>
      <c r="AY623" s="243" t="s">
        <v>115</v>
      </c>
    </row>
    <row r="624" s="14" customFormat="1">
      <c r="A624" s="14"/>
      <c r="B624" s="244"/>
      <c r="C624" s="245"/>
      <c r="D624" s="229" t="s">
        <v>124</v>
      </c>
      <c r="E624" s="246" t="s">
        <v>1</v>
      </c>
      <c r="F624" s="247" t="s">
        <v>631</v>
      </c>
      <c r="G624" s="245"/>
      <c r="H624" s="248">
        <v>3.04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124</v>
      </c>
      <c r="AU624" s="254" t="s">
        <v>82</v>
      </c>
      <c r="AV624" s="14" t="s">
        <v>82</v>
      </c>
      <c r="AW624" s="14" t="s">
        <v>30</v>
      </c>
      <c r="AX624" s="14" t="s">
        <v>73</v>
      </c>
      <c r="AY624" s="254" t="s">
        <v>115</v>
      </c>
    </row>
    <row r="625" s="15" customFormat="1">
      <c r="A625" s="15"/>
      <c r="B625" s="255"/>
      <c r="C625" s="256"/>
      <c r="D625" s="229" t="s">
        <v>124</v>
      </c>
      <c r="E625" s="257" t="s">
        <v>1</v>
      </c>
      <c r="F625" s="258" t="s">
        <v>127</v>
      </c>
      <c r="G625" s="256"/>
      <c r="H625" s="259">
        <v>36.039999999999999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5" t="s">
        <v>124</v>
      </c>
      <c r="AU625" s="265" t="s">
        <v>82</v>
      </c>
      <c r="AV625" s="15" t="s">
        <v>122</v>
      </c>
      <c r="AW625" s="15" t="s">
        <v>30</v>
      </c>
      <c r="AX625" s="15" t="s">
        <v>80</v>
      </c>
      <c r="AY625" s="265" t="s">
        <v>115</v>
      </c>
    </row>
    <row r="626" s="2" customFormat="1" ht="62.7" customHeight="1">
      <c r="A626" s="38"/>
      <c r="B626" s="39"/>
      <c r="C626" s="215" t="s">
        <v>632</v>
      </c>
      <c r="D626" s="215" t="s">
        <v>118</v>
      </c>
      <c r="E626" s="216" t="s">
        <v>633</v>
      </c>
      <c r="F626" s="217" t="s">
        <v>634</v>
      </c>
      <c r="G626" s="218" t="s">
        <v>131</v>
      </c>
      <c r="H626" s="219">
        <v>15.712</v>
      </c>
      <c r="I626" s="220"/>
      <c r="J626" s="221">
        <f>ROUND(I626*H626,2)</f>
        <v>0</v>
      </c>
      <c r="K626" s="222"/>
      <c r="L626" s="44"/>
      <c r="M626" s="223" t="s">
        <v>1</v>
      </c>
      <c r="N626" s="224" t="s">
        <v>38</v>
      </c>
      <c r="O626" s="91"/>
      <c r="P626" s="225">
        <f>O626*H626</f>
        <v>0</v>
      </c>
      <c r="Q626" s="225">
        <v>0</v>
      </c>
      <c r="R626" s="225">
        <f>Q626*H626</f>
        <v>0</v>
      </c>
      <c r="S626" s="225">
        <v>0</v>
      </c>
      <c r="T626" s="22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122</v>
      </c>
      <c r="AT626" s="227" t="s">
        <v>118</v>
      </c>
      <c r="AU626" s="227" t="s">
        <v>82</v>
      </c>
      <c r="AY626" s="17" t="s">
        <v>115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80</v>
      </c>
      <c r="BK626" s="228">
        <f>ROUND(I626*H626,2)</f>
        <v>0</v>
      </c>
      <c r="BL626" s="17" t="s">
        <v>122</v>
      </c>
      <c r="BM626" s="227" t="s">
        <v>635</v>
      </c>
    </row>
    <row r="627" s="2" customFormat="1">
      <c r="A627" s="38"/>
      <c r="B627" s="39"/>
      <c r="C627" s="40"/>
      <c r="D627" s="229" t="s">
        <v>123</v>
      </c>
      <c r="E627" s="40"/>
      <c r="F627" s="230" t="s">
        <v>634</v>
      </c>
      <c r="G627" s="40"/>
      <c r="H627" s="40"/>
      <c r="I627" s="231"/>
      <c r="J627" s="40"/>
      <c r="K627" s="40"/>
      <c r="L627" s="44"/>
      <c r="M627" s="232"/>
      <c r="N627" s="233"/>
      <c r="O627" s="91"/>
      <c r="P627" s="91"/>
      <c r="Q627" s="91"/>
      <c r="R627" s="91"/>
      <c r="S627" s="91"/>
      <c r="T627" s="92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123</v>
      </c>
      <c r="AU627" s="17" t="s">
        <v>82</v>
      </c>
    </row>
    <row r="628" s="13" customFormat="1">
      <c r="A628" s="13"/>
      <c r="B628" s="234"/>
      <c r="C628" s="235"/>
      <c r="D628" s="229" t="s">
        <v>124</v>
      </c>
      <c r="E628" s="236" t="s">
        <v>1</v>
      </c>
      <c r="F628" s="237" t="s">
        <v>636</v>
      </c>
      <c r="G628" s="235"/>
      <c r="H628" s="236" t="s">
        <v>1</v>
      </c>
      <c r="I628" s="238"/>
      <c r="J628" s="235"/>
      <c r="K628" s="235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124</v>
      </c>
      <c r="AU628" s="243" t="s">
        <v>82</v>
      </c>
      <c r="AV628" s="13" t="s">
        <v>80</v>
      </c>
      <c r="AW628" s="13" t="s">
        <v>30</v>
      </c>
      <c r="AX628" s="13" t="s">
        <v>73</v>
      </c>
      <c r="AY628" s="243" t="s">
        <v>115</v>
      </c>
    </row>
    <row r="629" s="14" customFormat="1">
      <c r="A629" s="14"/>
      <c r="B629" s="244"/>
      <c r="C629" s="245"/>
      <c r="D629" s="229" t="s">
        <v>124</v>
      </c>
      <c r="E629" s="246" t="s">
        <v>1</v>
      </c>
      <c r="F629" s="247" t="s">
        <v>637</v>
      </c>
      <c r="G629" s="245"/>
      <c r="H629" s="248">
        <v>15.689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4" t="s">
        <v>124</v>
      </c>
      <c r="AU629" s="254" t="s">
        <v>82</v>
      </c>
      <c r="AV629" s="14" t="s">
        <v>82</v>
      </c>
      <c r="AW629" s="14" t="s">
        <v>30</v>
      </c>
      <c r="AX629" s="14" t="s">
        <v>73</v>
      </c>
      <c r="AY629" s="254" t="s">
        <v>115</v>
      </c>
    </row>
    <row r="630" s="13" customFormat="1">
      <c r="A630" s="13"/>
      <c r="B630" s="234"/>
      <c r="C630" s="235"/>
      <c r="D630" s="229" t="s">
        <v>124</v>
      </c>
      <c r="E630" s="236" t="s">
        <v>1</v>
      </c>
      <c r="F630" s="237" t="s">
        <v>638</v>
      </c>
      <c r="G630" s="235"/>
      <c r="H630" s="236" t="s">
        <v>1</v>
      </c>
      <c r="I630" s="238"/>
      <c r="J630" s="235"/>
      <c r="K630" s="235"/>
      <c r="L630" s="239"/>
      <c r="M630" s="240"/>
      <c r="N630" s="241"/>
      <c r="O630" s="241"/>
      <c r="P630" s="241"/>
      <c r="Q630" s="241"/>
      <c r="R630" s="241"/>
      <c r="S630" s="241"/>
      <c r="T630" s="24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3" t="s">
        <v>124</v>
      </c>
      <c r="AU630" s="243" t="s">
        <v>82</v>
      </c>
      <c r="AV630" s="13" t="s">
        <v>80</v>
      </c>
      <c r="AW630" s="13" t="s">
        <v>30</v>
      </c>
      <c r="AX630" s="13" t="s">
        <v>73</v>
      </c>
      <c r="AY630" s="243" t="s">
        <v>115</v>
      </c>
    </row>
    <row r="631" s="14" customFormat="1">
      <c r="A631" s="14"/>
      <c r="B631" s="244"/>
      <c r="C631" s="245"/>
      <c r="D631" s="229" t="s">
        <v>124</v>
      </c>
      <c r="E631" s="246" t="s">
        <v>1</v>
      </c>
      <c r="F631" s="247" t="s">
        <v>639</v>
      </c>
      <c r="G631" s="245"/>
      <c r="H631" s="248">
        <v>0.023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4" t="s">
        <v>124</v>
      </c>
      <c r="AU631" s="254" t="s">
        <v>82</v>
      </c>
      <c r="AV631" s="14" t="s">
        <v>82</v>
      </c>
      <c r="AW631" s="14" t="s">
        <v>30</v>
      </c>
      <c r="AX631" s="14" t="s">
        <v>73</v>
      </c>
      <c r="AY631" s="254" t="s">
        <v>115</v>
      </c>
    </row>
    <row r="632" s="15" customFormat="1">
      <c r="A632" s="15"/>
      <c r="B632" s="255"/>
      <c r="C632" s="256"/>
      <c r="D632" s="229" t="s">
        <v>124</v>
      </c>
      <c r="E632" s="257" t="s">
        <v>1</v>
      </c>
      <c r="F632" s="258" t="s">
        <v>127</v>
      </c>
      <c r="G632" s="256"/>
      <c r="H632" s="259">
        <v>15.712</v>
      </c>
      <c r="I632" s="260"/>
      <c r="J632" s="256"/>
      <c r="K632" s="256"/>
      <c r="L632" s="261"/>
      <c r="M632" s="262"/>
      <c r="N632" s="263"/>
      <c r="O632" s="263"/>
      <c r="P632" s="263"/>
      <c r="Q632" s="263"/>
      <c r="R632" s="263"/>
      <c r="S632" s="263"/>
      <c r="T632" s="264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5" t="s">
        <v>124</v>
      </c>
      <c r="AU632" s="265" t="s">
        <v>82</v>
      </c>
      <c r="AV632" s="15" t="s">
        <v>122</v>
      </c>
      <c r="AW632" s="15" t="s">
        <v>30</v>
      </c>
      <c r="AX632" s="15" t="s">
        <v>80</v>
      </c>
      <c r="AY632" s="265" t="s">
        <v>115</v>
      </c>
    </row>
    <row r="633" s="2" customFormat="1" ht="62.7" customHeight="1">
      <c r="A633" s="38"/>
      <c r="B633" s="39"/>
      <c r="C633" s="215" t="s">
        <v>359</v>
      </c>
      <c r="D633" s="215" t="s">
        <v>118</v>
      </c>
      <c r="E633" s="216" t="s">
        <v>640</v>
      </c>
      <c r="F633" s="217" t="s">
        <v>641</v>
      </c>
      <c r="G633" s="218" t="s">
        <v>131</v>
      </c>
      <c r="H633" s="219">
        <v>112.43600000000001</v>
      </c>
      <c r="I633" s="220"/>
      <c r="J633" s="221">
        <f>ROUND(I633*H633,2)</f>
        <v>0</v>
      </c>
      <c r="K633" s="222"/>
      <c r="L633" s="44"/>
      <c r="M633" s="223" t="s">
        <v>1</v>
      </c>
      <c r="N633" s="224" t="s">
        <v>38</v>
      </c>
      <c r="O633" s="91"/>
      <c r="P633" s="225">
        <f>O633*H633</f>
        <v>0</v>
      </c>
      <c r="Q633" s="225">
        <v>0</v>
      </c>
      <c r="R633" s="225">
        <f>Q633*H633</f>
        <v>0</v>
      </c>
      <c r="S633" s="225">
        <v>0</v>
      </c>
      <c r="T633" s="226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122</v>
      </c>
      <c r="AT633" s="227" t="s">
        <v>118</v>
      </c>
      <c r="AU633" s="227" t="s">
        <v>82</v>
      </c>
      <c r="AY633" s="17" t="s">
        <v>115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80</v>
      </c>
      <c r="BK633" s="228">
        <f>ROUND(I633*H633,2)</f>
        <v>0</v>
      </c>
      <c r="BL633" s="17" t="s">
        <v>122</v>
      </c>
      <c r="BM633" s="227" t="s">
        <v>642</v>
      </c>
    </row>
    <row r="634" s="2" customFormat="1">
      <c r="A634" s="38"/>
      <c r="B634" s="39"/>
      <c r="C634" s="40"/>
      <c r="D634" s="229" t="s">
        <v>123</v>
      </c>
      <c r="E634" s="40"/>
      <c r="F634" s="230" t="s">
        <v>641</v>
      </c>
      <c r="G634" s="40"/>
      <c r="H634" s="40"/>
      <c r="I634" s="231"/>
      <c r="J634" s="40"/>
      <c r="K634" s="40"/>
      <c r="L634" s="44"/>
      <c r="M634" s="232"/>
      <c r="N634" s="233"/>
      <c r="O634" s="91"/>
      <c r="P634" s="91"/>
      <c r="Q634" s="91"/>
      <c r="R634" s="91"/>
      <c r="S634" s="91"/>
      <c r="T634" s="92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123</v>
      </c>
      <c r="AU634" s="17" t="s">
        <v>82</v>
      </c>
    </row>
    <row r="635" s="13" customFormat="1">
      <c r="A635" s="13"/>
      <c r="B635" s="234"/>
      <c r="C635" s="235"/>
      <c r="D635" s="229" t="s">
        <v>124</v>
      </c>
      <c r="E635" s="236" t="s">
        <v>1</v>
      </c>
      <c r="F635" s="237" t="s">
        <v>643</v>
      </c>
      <c r="G635" s="235"/>
      <c r="H635" s="236" t="s">
        <v>1</v>
      </c>
      <c r="I635" s="238"/>
      <c r="J635" s="235"/>
      <c r="K635" s="235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124</v>
      </c>
      <c r="AU635" s="243" t="s">
        <v>82</v>
      </c>
      <c r="AV635" s="13" t="s">
        <v>80</v>
      </c>
      <c r="AW635" s="13" t="s">
        <v>30</v>
      </c>
      <c r="AX635" s="13" t="s">
        <v>73</v>
      </c>
      <c r="AY635" s="243" t="s">
        <v>115</v>
      </c>
    </row>
    <row r="636" s="14" customFormat="1">
      <c r="A636" s="14"/>
      <c r="B636" s="244"/>
      <c r="C636" s="245"/>
      <c r="D636" s="229" t="s">
        <v>124</v>
      </c>
      <c r="E636" s="246" t="s">
        <v>1</v>
      </c>
      <c r="F636" s="247" t="s">
        <v>644</v>
      </c>
      <c r="G636" s="245"/>
      <c r="H636" s="248">
        <v>89.549999999999997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4" t="s">
        <v>124</v>
      </c>
      <c r="AU636" s="254" t="s">
        <v>82</v>
      </c>
      <c r="AV636" s="14" t="s">
        <v>82</v>
      </c>
      <c r="AW636" s="14" t="s">
        <v>30</v>
      </c>
      <c r="AX636" s="14" t="s">
        <v>73</v>
      </c>
      <c r="AY636" s="254" t="s">
        <v>115</v>
      </c>
    </row>
    <row r="637" s="13" customFormat="1">
      <c r="A637" s="13"/>
      <c r="B637" s="234"/>
      <c r="C637" s="235"/>
      <c r="D637" s="229" t="s">
        <v>124</v>
      </c>
      <c r="E637" s="236" t="s">
        <v>1</v>
      </c>
      <c r="F637" s="237" t="s">
        <v>645</v>
      </c>
      <c r="G637" s="235"/>
      <c r="H637" s="236" t="s">
        <v>1</v>
      </c>
      <c r="I637" s="238"/>
      <c r="J637" s="235"/>
      <c r="K637" s="235"/>
      <c r="L637" s="239"/>
      <c r="M637" s="240"/>
      <c r="N637" s="241"/>
      <c r="O637" s="241"/>
      <c r="P637" s="241"/>
      <c r="Q637" s="241"/>
      <c r="R637" s="241"/>
      <c r="S637" s="241"/>
      <c r="T637" s="24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3" t="s">
        <v>124</v>
      </c>
      <c r="AU637" s="243" t="s">
        <v>82</v>
      </c>
      <c r="AV637" s="13" t="s">
        <v>80</v>
      </c>
      <c r="AW637" s="13" t="s">
        <v>30</v>
      </c>
      <c r="AX637" s="13" t="s">
        <v>73</v>
      </c>
      <c r="AY637" s="243" t="s">
        <v>115</v>
      </c>
    </row>
    <row r="638" s="14" customFormat="1">
      <c r="A638" s="14"/>
      <c r="B638" s="244"/>
      <c r="C638" s="245"/>
      <c r="D638" s="229" t="s">
        <v>124</v>
      </c>
      <c r="E638" s="246" t="s">
        <v>1</v>
      </c>
      <c r="F638" s="247" t="s">
        <v>646</v>
      </c>
      <c r="G638" s="245"/>
      <c r="H638" s="248">
        <v>2.8159999999999998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124</v>
      </c>
      <c r="AU638" s="254" t="s">
        <v>82</v>
      </c>
      <c r="AV638" s="14" t="s">
        <v>82</v>
      </c>
      <c r="AW638" s="14" t="s">
        <v>30</v>
      </c>
      <c r="AX638" s="14" t="s">
        <v>73</v>
      </c>
      <c r="AY638" s="254" t="s">
        <v>115</v>
      </c>
    </row>
    <row r="639" s="13" customFormat="1">
      <c r="A639" s="13"/>
      <c r="B639" s="234"/>
      <c r="C639" s="235"/>
      <c r="D639" s="229" t="s">
        <v>124</v>
      </c>
      <c r="E639" s="236" t="s">
        <v>1</v>
      </c>
      <c r="F639" s="237" t="s">
        <v>647</v>
      </c>
      <c r="G639" s="235"/>
      <c r="H639" s="236" t="s">
        <v>1</v>
      </c>
      <c r="I639" s="238"/>
      <c r="J639" s="235"/>
      <c r="K639" s="235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124</v>
      </c>
      <c r="AU639" s="243" t="s">
        <v>82</v>
      </c>
      <c r="AV639" s="13" t="s">
        <v>80</v>
      </c>
      <c r="AW639" s="13" t="s">
        <v>30</v>
      </c>
      <c r="AX639" s="13" t="s">
        <v>73</v>
      </c>
      <c r="AY639" s="243" t="s">
        <v>115</v>
      </c>
    </row>
    <row r="640" s="14" customFormat="1">
      <c r="A640" s="14"/>
      <c r="B640" s="244"/>
      <c r="C640" s="245"/>
      <c r="D640" s="229" t="s">
        <v>124</v>
      </c>
      <c r="E640" s="246" t="s">
        <v>1</v>
      </c>
      <c r="F640" s="247" t="s">
        <v>648</v>
      </c>
      <c r="G640" s="245"/>
      <c r="H640" s="248">
        <v>2.3999999999999999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124</v>
      </c>
      <c r="AU640" s="254" t="s">
        <v>82</v>
      </c>
      <c r="AV640" s="14" t="s">
        <v>82</v>
      </c>
      <c r="AW640" s="14" t="s">
        <v>30</v>
      </c>
      <c r="AX640" s="14" t="s">
        <v>73</v>
      </c>
      <c r="AY640" s="254" t="s">
        <v>115</v>
      </c>
    </row>
    <row r="641" s="13" customFormat="1">
      <c r="A641" s="13"/>
      <c r="B641" s="234"/>
      <c r="C641" s="235"/>
      <c r="D641" s="229" t="s">
        <v>124</v>
      </c>
      <c r="E641" s="236" t="s">
        <v>1</v>
      </c>
      <c r="F641" s="237" t="s">
        <v>649</v>
      </c>
      <c r="G641" s="235"/>
      <c r="H641" s="236" t="s">
        <v>1</v>
      </c>
      <c r="I641" s="238"/>
      <c r="J641" s="235"/>
      <c r="K641" s="235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124</v>
      </c>
      <c r="AU641" s="243" t="s">
        <v>82</v>
      </c>
      <c r="AV641" s="13" t="s">
        <v>80</v>
      </c>
      <c r="AW641" s="13" t="s">
        <v>30</v>
      </c>
      <c r="AX641" s="13" t="s">
        <v>73</v>
      </c>
      <c r="AY641" s="243" t="s">
        <v>115</v>
      </c>
    </row>
    <row r="642" s="14" customFormat="1">
      <c r="A642" s="14"/>
      <c r="B642" s="244"/>
      <c r="C642" s="245"/>
      <c r="D642" s="229" t="s">
        <v>124</v>
      </c>
      <c r="E642" s="246" t="s">
        <v>1</v>
      </c>
      <c r="F642" s="247" t="s">
        <v>650</v>
      </c>
      <c r="G642" s="245"/>
      <c r="H642" s="248">
        <v>15.199999999999999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124</v>
      </c>
      <c r="AU642" s="254" t="s">
        <v>82</v>
      </c>
      <c r="AV642" s="14" t="s">
        <v>82</v>
      </c>
      <c r="AW642" s="14" t="s">
        <v>30</v>
      </c>
      <c r="AX642" s="14" t="s">
        <v>73</v>
      </c>
      <c r="AY642" s="254" t="s">
        <v>115</v>
      </c>
    </row>
    <row r="643" s="13" customFormat="1">
      <c r="A643" s="13"/>
      <c r="B643" s="234"/>
      <c r="C643" s="235"/>
      <c r="D643" s="229" t="s">
        <v>124</v>
      </c>
      <c r="E643" s="236" t="s">
        <v>1</v>
      </c>
      <c r="F643" s="237" t="s">
        <v>651</v>
      </c>
      <c r="G643" s="235"/>
      <c r="H643" s="236" t="s">
        <v>1</v>
      </c>
      <c r="I643" s="238"/>
      <c r="J643" s="235"/>
      <c r="K643" s="235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124</v>
      </c>
      <c r="AU643" s="243" t="s">
        <v>82</v>
      </c>
      <c r="AV643" s="13" t="s">
        <v>80</v>
      </c>
      <c r="AW643" s="13" t="s">
        <v>30</v>
      </c>
      <c r="AX643" s="13" t="s">
        <v>73</v>
      </c>
      <c r="AY643" s="243" t="s">
        <v>115</v>
      </c>
    </row>
    <row r="644" s="14" customFormat="1">
      <c r="A644" s="14"/>
      <c r="B644" s="244"/>
      <c r="C644" s="245"/>
      <c r="D644" s="229" t="s">
        <v>124</v>
      </c>
      <c r="E644" s="246" t="s">
        <v>1</v>
      </c>
      <c r="F644" s="247" t="s">
        <v>652</v>
      </c>
      <c r="G644" s="245"/>
      <c r="H644" s="248">
        <v>2.4700000000000002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124</v>
      </c>
      <c r="AU644" s="254" t="s">
        <v>82</v>
      </c>
      <c r="AV644" s="14" t="s">
        <v>82</v>
      </c>
      <c r="AW644" s="14" t="s">
        <v>30</v>
      </c>
      <c r="AX644" s="14" t="s">
        <v>73</v>
      </c>
      <c r="AY644" s="254" t="s">
        <v>115</v>
      </c>
    </row>
    <row r="645" s="15" customFormat="1">
      <c r="A645" s="15"/>
      <c r="B645" s="255"/>
      <c r="C645" s="256"/>
      <c r="D645" s="229" t="s">
        <v>124</v>
      </c>
      <c r="E645" s="257" t="s">
        <v>1</v>
      </c>
      <c r="F645" s="258" t="s">
        <v>127</v>
      </c>
      <c r="G645" s="256"/>
      <c r="H645" s="259">
        <v>112.43600000000001</v>
      </c>
      <c r="I645" s="260"/>
      <c r="J645" s="256"/>
      <c r="K645" s="256"/>
      <c r="L645" s="261"/>
      <c r="M645" s="262"/>
      <c r="N645" s="263"/>
      <c r="O645" s="263"/>
      <c r="P645" s="263"/>
      <c r="Q645" s="263"/>
      <c r="R645" s="263"/>
      <c r="S645" s="263"/>
      <c r="T645" s="264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65" t="s">
        <v>124</v>
      </c>
      <c r="AU645" s="265" t="s">
        <v>82</v>
      </c>
      <c r="AV645" s="15" t="s">
        <v>122</v>
      </c>
      <c r="AW645" s="15" t="s">
        <v>30</v>
      </c>
      <c r="AX645" s="15" t="s">
        <v>80</v>
      </c>
      <c r="AY645" s="265" t="s">
        <v>115</v>
      </c>
    </row>
    <row r="646" s="2" customFormat="1" ht="62.7" customHeight="1">
      <c r="A646" s="38"/>
      <c r="B646" s="39"/>
      <c r="C646" s="215" t="s">
        <v>653</v>
      </c>
      <c r="D646" s="215" t="s">
        <v>118</v>
      </c>
      <c r="E646" s="216" t="s">
        <v>654</v>
      </c>
      <c r="F646" s="217" t="s">
        <v>655</v>
      </c>
      <c r="G646" s="218" t="s">
        <v>131</v>
      </c>
      <c r="H646" s="219">
        <v>16.559999999999999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38</v>
      </c>
      <c r="O646" s="91"/>
      <c r="P646" s="225">
        <f>O646*H646</f>
        <v>0</v>
      </c>
      <c r="Q646" s="225">
        <v>0</v>
      </c>
      <c r="R646" s="225">
        <f>Q646*H646</f>
        <v>0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122</v>
      </c>
      <c r="AT646" s="227" t="s">
        <v>118</v>
      </c>
      <c r="AU646" s="227" t="s">
        <v>82</v>
      </c>
      <c r="AY646" s="17" t="s">
        <v>115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80</v>
      </c>
      <c r="BK646" s="228">
        <f>ROUND(I646*H646,2)</f>
        <v>0</v>
      </c>
      <c r="BL646" s="17" t="s">
        <v>122</v>
      </c>
      <c r="BM646" s="227" t="s">
        <v>656</v>
      </c>
    </row>
    <row r="647" s="2" customFormat="1">
      <c r="A647" s="38"/>
      <c r="B647" s="39"/>
      <c r="C647" s="40"/>
      <c r="D647" s="229" t="s">
        <v>123</v>
      </c>
      <c r="E647" s="40"/>
      <c r="F647" s="230" t="s">
        <v>655</v>
      </c>
      <c r="G647" s="40"/>
      <c r="H647" s="40"/>
      <c r="I647" s="231"/>
      <c r="J647" s="40"/>
      <c r="K647" s="40"/>
      <c r="L647" s="44"/>
      <c r="M647" s="232"/>
      <c r="N647" s="233"/>
      <c r="O647" s="91"/>
      <c r="P647" s="91"/>
      <c r="Q647" s="91"/>
      <c r="R647" s="91"/>
      <c r="S647" s="91"/>
      <c r="T647" s="92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123</v>
      </c>
      <c r="AU647" s="17" t="s">
        <v>82</v>
      </c>
    </row>
    <row r="648" s="13" customFormat="1">
      <c r="A648" s="13"/>
      <c r="B648" s="234"/>
      <c r="C648" s="235"/>
      <c r="D648" s="229" t="s">
        <v>124</v>
      </c>
      <c r="E648" s="236" t="s">
        <v>1</v>
      </c>
      <c r="F648" s="237" t="s">
        <v>657</v>
      </c>
      <c r="G648" s="235"/>
      <c r="H648" s="236" t="s">
        <v>1</v>
      </c>
      <c r="I648" s="238"/>
      <c r="J648" s="235"/>
      <c r="K648" s="235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124</v>
      </c>
      <c r="AU648" s="243" t="s">
        <v>82</v>
      </c>
      <c r="AV648" s="13" t="s">
        <v>80</v>
      </c>
      <c r="AW648" s="13" t="s">
        <v>30</v>
      </c>
      <c r="AX648" s="13" t="s">
        <v>73</v>
      </c>
      <c r="AY648" s="243" t="s">
        <v>115</v>
      </c>
    </row>
    <row r="649" s="14" customFormat="1">
      <c r="A649" s="14"/>
      <c r="B649" s="244"/>
      <c r="C649" s="245"/>
      <c r="D649" s="229" t="s">
        <v>124</v>
      </c>
      <c r="E649" s="246" t="s">
        <v>1</v>
      </c>
      <c r="F649" s="247" t="s">
        <v>658</v>
      </c>
      <c r="G649" s="245"/>
      <c r="H649" s="248">
        <v>16.559999999999999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124</v>
      </c>
      <c r="AU649" s="254" t="s">
        <v>82</v>
      </c>
      <c r="AV649" s="14" t="s">
        <v>82</v>
      </c>
      <c r="AW649" s="14" t="s">
        <v>30</v>
      </c>
      <c r="AX649" s="14" t="s">
        <v>73</v>
      </c>
      <c r="AY649" s="254" t="s">
        <v>115</v>
      </c>
    </row>
    <row r="650" s="15" customFormat="1">
      <c r="A650" s="15"/>
      <c r="B650" s="255"/>
      <c r="C650" s="256"/>
      <c r="D650" s="229" t="s">
        <v>124</v>
      </c>
      <c r="E650" s="257" t="s">
        <v>1</v>
      </c>
      <c r="F650" s="258" t="s">
        <v>127</v>
      </c>
      <c r="G650" s="256"/>
      <c r="H650" s="259">
        <v>16.559999999999999</v>
      </c>
      <c r="I650" s="260"/>
      <c r="J650" s="256"/>
      <c r="K650" s="256"/>
      <c r="L650" s="261"/>
      <c r="M650" s="262"/>
      <c r="N650" s="263"/>
      <c r="O650" s="263"/>
      <c r="P650" s="263"/>
      <c r="Q650" s="263"/>
      <c r="R650" s="263"/>
      <c r="S650" s="263"/>
      <c r="T650" s="264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5" t="s">
        <v>124</v>
      </c>
      <c r="AU650" s="265" t="s">
        <v>82</v>
      </c>
      <c r="AV650" s="15" t="s">
        <v>122</v>
      </c>
      <c r="AW650" s="15" t="s">
        <v>30</v>
      </c>
      <c r="AX650" s="15" t="s">
        <v>80</v>
      </c>
      <c r="AY650" s="265" t="s">
        <v>115</v>
      </c>
    </row>
    <row r="651" s="2" customFormat="1" ht="24.15" customHeight="1">
      <c r="A651" s="38"/>
      <c r="B651" s="39"/>
      <c r="C651" s="215" t="s">
        <v>363</v>
      </c>
      <c r="D651" s="215" t="s">
        <v>118</v>
      </c>
      <c r="E651" s="216" t="s">
        <v>659</v>
      </c>
      <c r="F651" s="217" t="s">
        <v>660</v>
      </c>
      <c r="G651" s="218" t="s">
        <v>173</v>
      </c>
      <c r="H651" s="219">
        <v>2</v>
      </c>
      <c r="I651" s="220"/>
      <c r="J651" s="221">
        <f>ROUND(I651*H651,2)</f>
        <v>0</v>
      </c>
      <c r="K651" s="222"/>
      <c r="L651" s="44"/>
      <c r="M651" s="223" t="s">
        <v>1</v>
      </c>
      <c r="N651" s="224" t="s">
        <v>38</v>
      </c>
      <c r="O651" s="91"/>
      <c r="P651" s="225">
        <f>O651*H651</f>
        <v>0</v>
      </c>
      <c r="Q651" s="225">
        <v>0</v>
      </c>
      <c r="R651" s="225">
        <f>Q651*H651</f>
        <v>0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122</v>
      </c>
      <c r="AT651" s="227" t="s">
        <v>118</v>
      </c>
      <c r="AU651" s="227" t="s">
        <v>82</v>
      </c>
      <c r="AY651" s="17" t="s">
        <v>115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80</v>
      </c>
      <c r="BK651" s="228">
        <f>ROUND(I651*H651,2)</f>
        <v>0</v>
      </c>
      <c r="BL651" s="17" t="s">
        <v>122</v>
      </c>
      <c r="BM651" s="227" t="s">
        <v>661</v>
      </c>
    </row>
    <row r="652" s="2" customFormat="1">
      <c r="A652" s="38"/>
      <c r="B652" s="39"/>
      <c r="C652" s="40"/>
      <c r="D652" s="229" t="s">
        <v>123</v>
      </c>
      <c r="E652" s="40"/>
      <c r="F652" s="230" t="s">
        <v>660</v>
      </c>
      <c r="G652" s="40"/>
      <c r="H652" s="40"/>
      <c r="I652" s="231"/>
      <c r="J652" s="40"/>
      <c r="K652" s="40"/>
      <c r="L652" s="44"/>
      <c r="M652" s="232"/>
      <c r="N652" s="233"/>
      <c r="O652" s="91"/>
      <c r="P652" s="91"/>
      <c r="Q652" s="91"/>
      <c r="R652" s="91"/>
      <c r="S652" s="91"/>
      <c r="T652" s="92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T652" s="17" t="s">
        <v>123</v>
      </c>
      <c r="AU652" s="17" t="s">
        <v>82</v>
      </c>
    </row>
    <row r="653" s="14" customFormat="1">
      <c r="A653" s="14"/>
      <c r="B653" s="244"/>
      <c r="C653" s="245"/>
      <c r="D653" s="229" t="s">
        <v>124</v>
      </c>
      <c r="E653" s="246" t="s">
        <v>1</v>
      </c>
      <c r="F653" s="247" t="s">
        <v>662</v>
      </c>
      <c r="G653" s="245"/>
      <c r="H653" s="248">
        <v>2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4" t="s">
        <v>124</v>
      </c>
      <c r="AU653" s="254" t="s">
        <v>82</v>
      </c>
      <c r="AV653" s="14" t="s">
        <v>82</v>
      </c>
      <c r="AW653" s="14" t="s">
        <v>30</v>
      </c>
      <c r="AX653" s="14" t="s">
        <v>73</v>
      </c>
      <c r="AY653" s="254" t="s">
        <v>115</v>
      </c>
    </row>
    <row r="654" s="15" customFormat="1">
      <c r="A654" s="15"/>
      <c r="B654" s="255"/>
      <c r="C654" s="256"/>
      <c r="D654" s="229" t="s">
        <v>124</v>
      </c>
      <c r="E654" s="257" t="s">
        <v>1</v>
      </c>
      <c r="F654" s="258" t="s">
        <v>127</v>
      </c>
      <c r="G654" s="256"/>
      <c r="H654" s="259">
        <v>2</v>
      </c>
      <c r="I654" s="260"/>
      <c r="J654" s="256"/>
      <c r="K654" s="256"/>
      <c r="L654" s="261"/>
      <c r="M654" s="262"/>
      <c r="N654" s="263"/>
      <c r="O654" s="263"/>
      <c r="P654" s="263"/>
      <c r="Q654" s="263"/>
      <c r="R654" s="263"/>
      <c r="S654" s="263"/>
      <c r="T654" s="264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65" t="s">
        <v>124</v>
      </c>
      <c r="AU654" s="265" t="s">
        <v>82</v>
      </c>
      <c r="AV654" s="15" t="s">
        <v>122</v>
      </c>
      <c r="AW654" s="15" t="s">
        <v>30</v>
      </c>
      <c r="AX654" s="15" t="s">
        <v>80</v>
      </c>
      <c r="AY654" s="265" t="s">
        <v>115</v>
      </c>
    </row>
    <row r="655" s="2" customFormat="1" ht="24.15" customHeight="1">
      <c r="A655" s="38"/>
      <c r="B655" s="39"/>
      <c r="C655" s="215" t="s">
        <v>663</v>
      </c>
      <c r="D655" s="215" t="s">
        <v>118</v>
      </c>
      <c r="E655" s="216" t="s">
        <v>664</v>
      </c>
      <c r="F655" s="217" t="s">
        <v>665</v>
      </c>
      <c r="G655" s="218" t="s">
        <v>173</v>
      </c>
      <c r="H655" s="219">
        <v>4</v>
      </c>
      <c r="I655" s="220"/>
      <c r="J655" s="221">
        <f>ROUND(I655*H655,2)</f>
        <v>0</v>
      </c>
      <c r="K655" s="222"/>
      <c r="L655" s="44"/>
      <c r="M655" s="223" t="s">
        <v>1</v>
      </c>
      <c r="N655" s="224" t="s">
        <v>38</v>
      </c>
      <c r="O655" s="91"/>
      <c r="P655" s="225">
        <f>O655*H655</f>
        <v>0</v>
      </c>
      <c r="Q655" s="225">
        <v>0</v>
      </c>
      <c r="R655" s="225">
        <f>Q655*H655</f>
        <v>0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122</v>
      </c>
      <c r="AT655" s="227" t="s">
        <v>118</v>
      </c>
      <c r="AU655" s="227" t="s">
        <v>82</v>
      </c>
      <c r="AY655" s="17" t="s">
        <v>115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80</v>
      </c>
      <c r="BK655" s="228">
        <f>ROUND(I655*H655,2)</f>
        <v>0</v>
      </c>
      <c r="BL655" s="17" t="s">
        <v>122</v>
      </c>
      <c r="BM655" s="227" t="s">
        <v>666</v>
      </c>
    </row>
    <row r="656" s="2" customFormat="1">
      <c r="A656" s="38"/>
      <c r="B656" s="39"/>
      <c r="C656" s="40"/>
      <c r="D656" s="229" t="s">
        <v>123</v>
      </c>
      <c r="E656" s="40"/>
      <c r="F656" s="230" t="s">
        <v>665</v>
      </c>
      <c r="G656" s="40"/>
      <c r="H656" s="40"/>
      <c r="I656" s="231"/>
      <c r="J656" s="40"/>
      <c r="K656" s="40"/>
      <c r="L656" s="44"/>
      <c r="M656" s="232"/>
      <c r="N656" s="233"/>
      <c r="O656" s="91"/>
      <c r="P656" s="91"/>
      <c r="Q656" s="91"/>
      <c r="R656" s="91"/>
      <c r="S656" s="91"/>
      <c r="T656" s="92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123</v>
      </c>
      <c r="AU656" s="17" t="s">
        <v>82</v>
      </c>
    </row>
    <row r="657" s="2" customFormat="1" ht="24.15" customHeight="1">
      <c r="A657" s="38"/>
      <c r="B657" s="39"/>
      <c r="C657" s="215" t="s">
        <v>369</v>
      </c>
      <c r="D657" s="215" t="s">
        <v>118</v>
      </c>
      <c r="E657" s="216" t="s">
        <v>667</v>
      </c>
      <c r="F657" s="217" t="s">
        <v>668</v>
      </c>
      <c r="G657" s="218" t="s">
        <v>131</v>
      </c>
      <c r="H657" s="219">
        <v>1045.028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38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122</v>
      </c>
      <c r="AT657" s="227" t="s">
        <v>118</v>
      </c>
      <c r="AU657" s="227" t="s">
        <v>82</v>
      </c>
      <c r="AY657" s="17" t="s">
        <v>115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80</v>
      </c>
      <c r="BK657" s="228">
        <f>ROUND(I657*H657,2)</f>
        <v>0</v>
      </c>
      <c r="BL657" s="17" t="s">
        <v>122</v>
      </c>
      <c r="BM657" s="227" t="s">
        <v>669</v>
      </c>
    </row>
    <row r="658" s="2" customFormat="1">
      <c r="A658" s="38"/>
      <c r="B658" s="39"/>
      <c r="C658" s="40"/>
      <c r="D658" s="229" t="s">
        <v>123</v>
      </c>
      <c r="E658" s="40"/>
      <c r="F658" s="230" t="s">
        <v>668</v>
      </c>
      <c r="G658" s="40"/>
      <c r="H658" s="40"/>
      <c r="I658" s="231"/>
      <c r="J658" s="40"/>
      <c r="K658" s="40"/>
      <c r="L658" s="44"/>
      <c r="M658" s="232"/>
      <c r="N658" s="233"/>
      <c r="O658" s="91"/>
      <c r="P658" s="91"/>
      <c r="Q658" s="91"/>
      <c r="R658" s="91"/>
      <c r="S658" s="91"/>
      <c r="T658" s="92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T658" s="17" t="s">
        <v>123</v>
      </c>
      <c r="AU658" s="17" t="s">
        <v>82</v>
      </c>
    </row>
    <row r="659" s="13" customFormat="1">
      <c r="A659" s="13"/>
      <c r="B659" s="234"/>
      <c r="C659" s="235"/>
      <c r="D659" s="229" t="s">
        <v>124</v>
      </c>
      <c r="E659" s="236" t="s">
        <v>1</v>
      </c>
      <c r="F659" s="237" t="s">
        <v>608</v>
      </c>
      <c r="G659" s="235"/>
      <c r="H659" s="236" t="s">
        <v>1</v>
      </c>
      <c r="I659" s="238"/>
      <c r="J659" s="235"/>
      <c r="K659" s="235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124</v>
      </c>
      <c r="AU659" s="243" t="s">
        <v>82</v>
      </c>
      <c r="AV659" s="13" t="s">
        <v>80</v>
      </c>
      <c r="AW659" s="13" t="s">
        <v>30</v>
      </c>
      <c r="AX659" s="13" t="s">
        <v>73</v>
      </c>
      <c r="AY659" s="243" t="s">
        <v>115</v>
      </c>
    </row>
    <row r="660" s="14" customFormat="1">
      <c r="A660" s="14"/>
      <c r="B660" s="244"/>
      <c r="C660" s="245"/>
      <c r="D660" s="229" t="s">
        <v>124</v>
      </c>
      <c r="E660" s="246" t="s">
        <v>1</v>
      </c>
      <c r="F660" s="247" t="s">
        <v>609</v>
      </c>
      <c r="G660" s="245"/>
      <c r="H660" s="248">
        <v>924.29999999999995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4" t="s">
        <v>124</v>
      </c>
      <c r="AU660" s="254" t="s">
        <v>82</v>
      </c>
      <c r="AV660" s="14" t="s">
        <v>82</v>
      </c>
      <c r="AW660" s="14" t="s">
        <v>30</v>
      </c>
      <c r="AX660" s="14" t="s">
        <v>73</v>
      </c>
      <c r="AY660" s="254" t="s">
        <v>115</v>
      </c>
    </row>
    <row r="661" s="13" customFormat="1">
      <c r="A661" s="13"/>
      <c r="B661" s="234"/>
      <c r="C661" s="235"/>
      <c r="D661" s="229" t="s">
        <v>124</v>
      </c>
      <c r="E661" s="236" t="s">
        <v>1</v>
      </c>
      <c r="F661" s="237" t="s">
        <v>610</v>
      </c>
      <c r="G661" s="235"/>
      <c r="H661" s="236" t="s">
        <v>1</v>
      </c>
      <c r="I661" s="238"/>
      <c r="J661" s="235"/>
      <c r="K661" s="235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124</v>
      </c>
      <c r="AU661" s="243" t="s">
        <v>82</v>
      </c>
      <c r="AV661" s="13" t="s">
        <v>80</v>
      </c>
      <c r="AW661" s="13" t="s">
        <v>30</v>
      </c>
      <c r="AX661" s="13" t="s">
        <v>73</v>
      </c>
      <c r="AY661" s="243" t="s">
        <v>115</v>
      </c>
    </row>
    <row r="662" s="14" customFormat="1">
      <c r="A662" s="14"/>
      <c r="B662" s="244"/>
      <c r="C662" s="245"/>
      <c r="D662" s="229" t="s">
        <v>124</v>
      </c>
      <c r="E662" s="246" t="s">
        <v>1</v>
      </c>
      <c r="F662" s="247" t="s">
        <v>566</v>
      </c>
      <c r="G662" s="245"/>
      <c r="H662" s="248">
        <v>1.196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124</v>
      </c>
      <c r="AU662" s="254" t="s">
        <v>82</v>
      </c>
      <c r="AV662" s="14" t="s">
        <v>82</v>
      </c>
      <c r="AW662" s="14" t="s">
        <v>30</v>
      </c>
      <c r="AX662" s="14" t="s">
        <v>73</v>
      </c>
      <c r="AY662" s="254" t="s">
        <v>115</v>
      </c>
    </row>
    <row r="663" s="13" customFormat="1">
      <c r="A663" s="13"/>
      <c r="B663" s="234"/>
      <c r="C663" s="235"/>
      <c r="D663" s="229" t="s">
        <v>124</v>
      </c>
      <c r="E663" s="236" t="s">
        <v>1</v>
      </c>
      <c r="F663" s="237" t="s">
        <v>592</v>
      </c>
      <c r="G663" s="235"/>
      <c r="H663" s="236" t="s">
        <v>1</v>
      </c>
      <c r="I663" s="238"/>
      <c r="J663" s="235"/>
      <c r="K663" s="235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124</v>
      </c>
      <c r="AU663" s="243" t="s">
        <v>82</v>
      </c>
      <c r="AV663" s="13" t="s">
        <v>80</v>
      </c>
      <c r="AW663" s="13" t="s">
        <v>30</v>
      </c>
      <c r="AX663" s="13" t="s">
        <v>73</v>
      </c>
      <c r="AY663" s="243" t="s">
        <v>115</v>
      </c>
    </row>
    <row r="664" s="14" customFormat="1">
      <c r="A664" s="14"/>
      <c r="B664" s="244"/>
      <c r="C664" s="245"/>
      <c r="D664" s="229" t="s">
        <v>124</v>
      </c>
      <c r="E664" s="246" t="s">
        <v>1</v>
      </c>
      <c r="F664" s="247" t="s">
        <v>593</v>
      </c>
      <c r="G664" s="245"/>
      <c r="H664" s="248">
        <v>42.780000000000001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124</v>
      </c>
      <c r="AU664" s="254" t="s">
        <v>82</v>
      </c>
      <c r="AV664" s="14" t="s">
        <v>82</v>
      </c>
      <c r="AW664" s="14" t="s">
        <v>30</v>
      </c>
      <c r="AX664" s="14" t="s">
        <v>73</v>
      </c>
      <c r="AY664" s="254" t="s">
        <v>115</v>
      </c>
    </row>
    <row r="665" s="13" customFormat="1">
      <c r="A665" s="13"/>
      <c r="B665" s="234"/>
      <c r="C665" s="235"/>
      <c r="D665" s="229" t="s">
        <v>124</v>
      </c>
      <c r="E665" s="236" t="s">
        <v>1</v>
      </c>
      <c r="F665" s="237" t="s">
        <v>581</v>
      </c>
      <c r="G665" s="235"/>
      <c r="H665" s="236" t="s">
        <v>1</v>
      </c>
      <c r="I665" s="238"/>
      <c r="J665" s="235"/>
      <c r="K665" s="235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124</v>
      </c>
      <c r="AU665" s="243" t="s">
        <v>82</v>
      </c>
      <c r="AV665" s="13" t="s">
        <v>80</v>
      </c>
      <c r="AW665" s="13" t="s">
        <v>30</v>
      </c>
      <c r="AX665" s="13" t="s">
        <v>73</v>
      </c>
      <c r="AY665" s="243" t="s">
        <v>115</v>
      </c>
    </row>
    <row r="666" s="14" customFormat="1">
      <c r="A666" s="14"/>
      <c r="B666" s="244"/>
      <c r="C666" s="245"/>
      <c r="D666" s="229" t="s">
        <v>124</v>
      </c>
      <c r="E666" s="246" t="s">
        <v>1</v>
      </c>
      <c r="F666" s="247" t="s">
        <v>582</v>
      </c>
      <c r="G666" s="245"/>
      <c r="H666" s="248">
        <v>4.8019999999999996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124</v>
      </c>
      <c r="AU666" s="254" t="s">
        <v>82</v>
      </c>
      <c r="AV666" s="14" t="s">
        <v>82</v>
      </c>
      <c r="AW666" s="14" t="s">
        <v>30</v>
      </c>
      <c r="AX666" s="14" t="s">
        <v>73</v>
      </c>
      <c r="AY666" s="254" t="s">
        <v>115</v>
      </c>
    </row>
    <row r="667" s="13" customFormat="1">
      <c r="A667" s="13"/>
      <c r="B667" s="234"/>
      <c r="C667" s="235"/>
      <c r="D667" s="229" t="s">
        <v>124</v>
      </c>
      <c r="E667" s="236" t="s">
        <v>1</v>
      </c>
      <c r="F667" s="237" t="s">
        <v>670</v>
      </c>
      <c r="G667" s="235"/>
      <c r="H667" s="236" t="s">
        <v>1</v>
      </c>
      <c r="I667" s="238"/>
      <c r="J667" s="235"/>
      <c r="K667" s="235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124</v>
      </c>
      <c r="AU667" s="243" t="s">
        <v>82</v>
      </c>
      <c r="AV667" s="13" t="s">
        <v>80</v>
      </c>
      <c r="AW667" s="13" t="s">
        <v>30</v>
      </c>
      <c r="AX667" s="13" t="s">
        <v>73</v>
      </c>
      <c r="AY667" s="243" t="s">
        <v>115</v>
      </c>
    </row>
    <row r="668" s="14" customFormat="1">
      <c r="A668" s="14"/>
      <c r="B668" s="244"/>
      <c r="C668" s="245"/>
      <c r="D668" s="229" t="s">
        <v>124</v>
      </c>
      <c r="E668" s="246" t="s">
        <v>1</v>
      </c>
      <c r="F668" s="247" t="s">
        <v>671</v>
      </c>
      <c r="G668" s="245"/>
      <c r="H668" s="248">
        <v>71.950000000000003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124</v>
      </c>
      <c r="AU668" s="254" t="s">
        <v>82</v>
      </c>
      <c r="AV668" s="14" t="s">
        <v>82</v>
      </c>
      <c r="AW668" s="14" t="s">
        <v>30</v>
      </c>
      <c r="AX668" s="14" t="s">
        <v>73</v>
      </c>
      <c r="AY668" s="254" t="s">
        <v>115</v>
      </c>
    </row>
    <row r="669" s="15" customFormat="1">
      <c r="A669" s="15"/>
      <c r="B669" s="255"/>
      <c r="C669" s="256"/>
      <c r="D669" s="229" t="s">
        <v>124</v>
      </c>
      <c r="E669" s="257" t="s">
        <v>1</v>
      </c>
      <c r="F669" s="258" t="s">
        <v>127</v>
      </c>
      <c r="G669" s="256"/>
      <c r="H669" s="259">
        <v>1045.028</v>
      </c>
      <c r="I669" s="260"/>
      <c r="J669" s="256"/>
      <c r="K669" s="256"/>
      <c r="L669" s="261"/>
      <c r="M669" s="262"/>
      <c r="N669" s="263"/>
      <c r="O669" s="263"/>
      <c r="P669" s="263"/>
      <c r="Q669" s="263"/>
      <c r="R669" s="263"/>
      <c r="S669" s="263"/>
      <c r="T669" s="264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5" t="s">
        <v>124</v>
      </c>
      <c r="AU669" s="265" t="s">
        <v>82</v>
      </c>
      <c r="AV669" s="15" t="s">
        <v>122</v>
      </c>
      <c r="AW669" s="15" t="s">
        <v>30</v>
      </c>
      <c r="AX669" s="15" t="s">
        <v>80</v>
      </c>
      <c r="AY669" s="265" t="s">
        <v>115</v>
      </c>
    </row>
    <row r="670" s="2" customFormat="1" ht="14.4" customHeight="1">
      <c r="A670" s="38"/>
      <c r="B670" s="39"/>
      <c r="C670" s="215" t="s">
        <v>672</v>
      </c>
      <c r="D670" s="215" t="s">
        <v>118</v>
      </c>
      <c r="E670" s="216" t="s">
        <v>673</v>
      </c>
      <c r="F670" s="217" t="s">
        <v>674</v>
      </c>
      <c r="G670" s="218" t="s">
        <v>131</v>
      </c>
      <c r="H670" s="219">
        <v>924.29999999999995</v>
      </c>
      <c r="I670" s="220"/>
      <c r="J670" s="221">
        <f>ROUND(I670*H670,2)</f>
        <v>0</v>
      </c>
      <c r="K670" s="222"/>
      <c r="L670" s="44"/>
      <c r="M670" s="223" t="s">
        <v>1</v>
      </c>
      <c r="N670" s="224" t="s">
        <v>38</v>
      </c>
      <c r="O670" s="91"/>
      <c r="P670" s="225">
        <f>O670*H670</f>
        <v>0</v>
      </c>
      <c r="Q670" s="225">
        <v>0</v>
      </c>
      <c r="R670" s="225">
        <f>Q670*H670</f>
        <v>0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122</v>
      </c>
      <c r="AT670" s="227" t="s">
        <v>118</v>
      </c>
      <c r="AU670" s="227" t="s">
        <v>82</v>
      </c>
      <c r="AY670" s="17" t="s">
        <v>115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80</v>
      </c>
      <c r="BK670" s="228">
        <f>ROUND(I670*H670,2)</f>
        <v>0</v>
      </c>
      <c r="BL670" s="17" t="s">
        <v>122</v>
      </c>
      <c r="BM670" s="227" t="s">
        <v>675</v>
      </c>
    </row>
    <row r="671" s="2" customFormat="1">
      <c r="A671" s="38"/>
      <c r="B671" s="39"/>
      <c r="C671" s="40"/>
      <c r="D671" s="229" t="s">
        <v>123</v>
      </c>
      <c r="E671" s="40"/>
      <c r="F671" s="230" t="s">
        <v>674</v>
      </c>
      <c r="G671" s="40"/>
      <c r="H671" s="40"/>
      <c r="I671" s="231"/>
      <c r="J671" s="40"/>
      <c r="K671" s="40"/>
      <c r="L671" s="44"/>
      <c r="M671" s="232"/>
      <c r="N671" s="233"/>
      <c r="O671" s="91"/>
      <c r="P671" s="91"/>
      <c r="Q671" s="91"/>
      <c r="R671" s="91"/>
      <c r="S671" s="91"/>
      <c r="T671" s="92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17" t="s">
        <v>123</v>
      </c>
      <c r="AU671" s="17" t="s">
        <v>82</v>
      </c>
    </row>
    <row r="672" s="13" customFormat="1">
      <c r="A672" s="13"/>
      <c r="B672" s="234"/>
      <c r="C672" s="235"/>
      <c r="D672" s="229" t="s">
        <v>124</v>
      </c>
      <c r="E672" s="236" t="s">
        <v>1</v>
      </c>
      <c r="F672" s="237" t="s">
        <v>676</v>
      </c>
      <c r="G672" s="235"/>
      <c r="H672" s="236" t="s">
        <v>1</v>
      </c>
      <c r="I672" s="238"/>
      <c r="J672" s="235"/>
      <c r="K672" s="235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124</v>
      </c>
      <c r="AU672" s="243" t="s">
        <v>82</v>
      </c>
      <c r="AV672" s="13" t="s">
        <v>80</v>
      </c>
      <c r="AW672" s="13" t="s">
        <v>30</v>
      </c>
      <c r="AX672" s="13" t="s">
        <v>73</v>
      </c>
      <c r="AY672" s="243" t="s">
        <v>115</v>
      </c>
    </row>
    <row r="673" s="14" customFormat="1">
      <c r="A673" s="14"/>
      <c r="B673" s="244"/>
      <c r="C673" s="245"/>
      <c r="D673" s="229" t="s">
        <v>124</v>
      </c>
      <c r="E673" s="246" t="s">
        <v>1</v>
      </c>
      <c r="F673" s="247" t="s">
        <v>609</v>
      </c>
      <c r="G673" s="245"/>
      <c r="H673" s="248">
        <v>924.29999999999995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4" t="s">
        <v>124</v>
      </c>
      <c r="AU673" s="254" t="s">
        <v>82</v>
      </c>
      <c r="AV673" s="14" t="s">
        <v>82</v>
      </c>
      <c r="AW673" s="14" t="s">
        <v>30</v>
      </c>
      <c r="AX673" s="14" t="s">
        <v>73</v>
      </c>
      <c r="AY673" s="254" t="s">
        <v>115</v>
      </c>
    </row>
    <row r="674" s="15" customFormat="1">
      <c r="A674" s="15"/>
      <c r="B674" s="255"/>
      <c r="C674" s="256"/>
      <c r="D674" s="229" t="s">
        <v>124</v>
      </c>
      <c r="E674" s="257" t="s">
        <v>1</v>
      </c>
      <c r="F674" s="258" t="s">
        <v>127</v>
      </c>
      <c r="G674" s="256"/>
      <c r="H674" s="259">
        <v>924.29999999999995</v>
      </c>
      <c r="I674" s="260"/>
      <c r="J674" s="256"/>
      <c r="K674" s="256"/>
      <c r="L674" s="261"/>
      <c r="M674" s="262"/>
      <c r="N674" s="263"/>
      <c r="O674" s="263"/>
      <c r="P674" s="263"/>
      <c r="Q674" s="263"/>
      <c r="R674" s="263"/>
      <c r="S674" s="263"/>
      <c r="T674" s="264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5" t="s">
        <v>124</v>
      </c>
      <c r="AU674" s="265" t="s">
        <v>82</v>
      </c>
      <c r="AV674" s="15" t="s">
        <v>122</v>
      </c>
      <c r="AW674" s="15" t="s">
        <v>30</v>
      </c>
      <c r="AX674" s="15" t="s">
        <v>80</v>
      </c>
      <c r="AY674" s="265" t="s">
        <v>115</v>
      </c>
    </row>
    <row r="675" s="2" customFormat="1" ht="14.4" customHeight="1">
      <c r="A675" s="38"/>
      <c r="B675" s="39"/>
      <c r="C675" s="215" t="s">
        <v>376</v>
      </c>
      <c r="D675" s="215" t="s">
        <v>118</v>
      </c>
      <c r="E675" s="216" t="s">
        <v>677</v>
      </c>
      <c r="F675" s="217" t="s">
        <v>678</v>
      </c>
      <c r="G675" s="218" t="s">
        <v>131</v>
      </c>
      <c r="H675" s="219">
        <v>0.023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38</v>
      </c>
      <c r="O675" s="91"/>
      <c r="P675" s="225">
        <f>O675*H675</f>
        <v>0</v>
      </c>
      <c r="Q675" s="225">
        <v>0</v>
      </c>
      <c r="R675" s="225">
        <f>Q675*H675</f>
        <v>0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122</v>
      </c>
      <c r="AT675" s="227" t="s">
        <v>118</v>
      </c>
      <c r="AU675" s="227" t="s">
        <v>82</v>
      </c>
      <c r="AY675" s="17" t="s">
        <v>115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80</v>
      </c>
      <c r="BK675" s="228">
        <f>ROUND(I675*H675,2)</f>
        <v>0</v>
      </c>
      <c r="BL675" s="17" t="s">
        <v>122</v>
      </c>
      <c r="BM675" s="227" t="s">
        <v>679</v>
      </c>
    </row>
    <row r="676" s="2" customFormat="1">
      <c r="A676" s="38"/>
      <c r="B676" s="39"/>
      <c r="C676" s="40"/>
      <c r="D676" s="229" t="s">
        <v>123</v>
      </c>
      <c r="E676" s="40"/>
      <c r="F676" s="230" t="s">
        <v>678</v>
      </c>
      <c r="G676" s="40"/>
      <c r="H676" s="40"/>
      <c r="I676" s="231"/>
      <c r="J676" s="40"/>
      <c r="K676" s="40"/>
      <c r="L676" s="44"/>
      <c r="M676" s="232"/>
      <c r="N676" s="233"/>
      <c r="O676" s="91"/>
      <c r="P676" s="91"/>
      <c r="Q676" s="91"/>
      <c r="R676" s="91"/>
      <c r="S676" s="91"/>
      <c r="T676" s="92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17" t="s">
        <v>123</v>
      </c>
      <c r="AU676" s="17" t="s">
        <v>82</v>
      </c>
    </row>
    <row r="677" s="13" customFormat="1">
      <c r="A677" s="13"/>
      <c r="B677" s="234"/>
      <c r="C677" s="235"/>
      <c r="D677" s="229" t="s">
        <v>124</v>
      </c>
      <c r="E677" s="236" t="s">
        <v>1</v>
      </c>
      <c r="F677" s="237" t="s">
        <v>680</v>
      </c>
      <c r="G677" s="235"/>
      <c r="H677" s="236" t="s">
        <v>1</v>
      </c>
      <c r="I677" s="238"/>
      <c r="J677" s="235"/>
      <c r="K677" s="235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124</v>
      </c>
      <c r="AU677" s="243" t="s">
        <v>82</v>
      </c>
      <c r="AV677" s="13" t="s">
        <v>80</v>
      </c>
      <c r="AW677" s="13" t="s">
        <v>30</v>
      </c>
      <c r="AX677" s="13" t="s">
        <v>73</v>
      </c>
      <c r="AY677" s="243" t="s">
        <v>115</v>
      </c>
    </row>
    <row r="678" s="14" customFormat="1">
      <c r="A678" s="14"/>
      <c r="B678" s="244"/>
      <c r="C678" s="245"/>
      <c r="D678" s="229" t="s">
        <v>124</v>
      </c>
      <c r="E678" s="246" t="s">
        <v>1</v>
      </c>
      <c r="F678" s="247" t="s">
        <v>681</v>
      </c>
      <c r="G678" s="245"/>
      <c r="H678" s="248">
        <v>0.023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4" t="s">
        <v>124</v>
      </c>
      <c r="AU678" s="254" t="s">
        <v>82</v>
      </c>
      <c r="AV678" s="14" t="s">
        <v>82</v>
      </c>
      <c r="AW678" s="14" t="s">
        <v>30</v>
      </c>
      <c r="AX678" s="14" t="s">
        <v>73</v>
      </c>
      <c r="AY678" s="254" t="s">
        <v>115</v>
      </c>
    </row>
    <row r="679" s="15" customFormat="1">
      <c r="A679" s="15"/>
      <c r="B679" s="255"/>
      <c r="C679" s="256"/>
      <c r="D679" s="229" t="s">
        <v>124</v>
      </c>
      <c r="E679" s="257" t="s">
        <v>1</v>
      </c>
      <c r="F679" s="258" t="s">
        <v>127</v>
      </c>
      <c r="G679" s="256"/>
      <c r="H679" s="259">
        <v>0.023</v>
      </c>
      <c r="I679" s="260"/>
      <c r="J679" s="256"/>
      <c r="K679" s="256"/>
      <c r="L679" s="261"/>
      <c r="M679" s="262"/>
      <c r="N679" s="263"/>
      <c r="O679" s="263"/>
      <c r="P679" s="263"/>
      <c r="Q679" s="263"/>
      <c r="R679" s="263"/>
      <c r="S679" s="263"/>
      <c r="T679" s="264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65" t="s">
        <v>124</v>
      </c>
      <c r="AU679" s="265" t="s">
        <v>82</v>
      </c>
      <c r="AV679" s="15" t="s">
        <v>122</v>
      </c>
      <c r="AW679" s="15" t="s">
        <v>30</v>
      </c>
      <c r="AX679" s="15" t="s">
        <v>80</v>
      </c>
      <c r="AY679" s="265" t="s">
        <v>115</v>
      </c>
    </row>
    <row r="680" s="2" customFormat="1" ht="24.15" customHeight="1">
      <c r="A680" s="38"/>
      <c r="B680" s="39"/>
      <c r="C680" s="215" t="s">
        <v>682</v>
      </c>
      <c r="D680" s="215" t="s">
        <v>118</v>
      </c>
      <c r="E680" s="216" t="s">
        <v>683</v>
      </c>
      <c r="F680" s="217" t="s">
        <v>684</v>
      </c>
      <c r="G680" s="218" t="s">
        <v>131</v>
      </c>
      <c r="H680" s="219">
        <v>42.780000000000001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38</v>
      </c>
      <c r="O680" s="91"/>
      <c r="P680" s="225">
        <f>O680*H680</f>
        <v>0</v>
      </c>
      <c r="Q680" s="225">
        <v>0</v>
      </c>
      <c r="R680" s="225">
        <f>Q680*H680</f>
        <v>0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122</v>
      </c>
      <c r="AT680" s="227" t="s">
        <v>118</v>
      </c>
      <c r="AU680" s="227" t="s">
        <v>82</v>
      </c>
      <c r="AY680" s="17" t="s">
        <v>115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80</v>
      </c>
      <c r="BK680" s="228">
        <f>ROUND(I680*H680,2)</f>
        <v>0</v>
      </c>
      <c r="BL680" s="17" t="s">
        <v>122</v>
      </c>
      <c r="BM680" s="227" t="s">
        <v>685</v>
      </c>
    </row>
    <row r="681" s="2" customFormat="1">
      <c r="A681" s="38"/>
      <c r="B681" s="39"/>
      <c r="C681" s="40"/>
      <c r="D681" s="229" t="s">
        <v>123</v>
      </c>
      <c r="E681" s="40"/>
      <c r="F681" s="230" t="s">
        <v>684</v>
      </c>
      <c r="G681" s="40"/>
      <c r="H681" s="40"/>
      <c r="I681" s="231"/>
      <c r="J681" s="40"/>
      <c r="K681" s="40"/>
      <c r="L681" s="44"/>
      <c r="M681" s="232"/>
      <c r="N681" s="233"/>
      <c r="O681" s="91"/>
      <c r="P681" s="91"/>
      <c r="Q681" s="91"/>
      <c r="R681" s="91"/>
      <c r="S681" s="91"/>
      <c r="T681" s="92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123</v>
      </c>
      <c r="AU681" s="17" t="s">
        <v>82</v>
      </c>
    </row>
    <row r="682" s="14" customFormat="1">
      <c r="A682" s="14"/>
      <c r="B682" s="244"/>
      <c r="C682" s="245"/>
      <c r="D682" s="229" t="s">
        <v>124</v>
      </c>
      <c r="E682" s="246" t="s">
        <v>1</v>
      </c>
      <c r="F682" s="247" t="s">
        <v>686</v>
      </c>
      <c r="G682" s="245"/>
      <c r="H682" s="248">
        <v>42.780000000000001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124</v>
      </c>
      <c r="AU682" s="254" t="s">
        <v>82</v>
      </c>
      <c r="AV682" s="14" t="s">
        <v>82</v>
      </c>
      <c r="AW682" s="14" t="s">
        <v>30</v>
      </c>
      <c r="AX682" s="14" t="s">
        <v>73</v>
      </c>
      <c r="AY682" s="254" t="s">
        <v>115</v>
      </c>
    </row>
    <row r="683" s="15" customFormat="1">
      <c r="A683" s="15"/>
      <c r="B683" s="255"/>
      <c r="C683" s="256"/>
      <c r="D683" s="229" t="s">
        <v>124</v>
      </c>
      <c r="E683" s="257" t="s">
        <v>1</v>
      </c>
      <c r="F683" s="258" t="s">
        <v>127</v>
      </c>
      <c r="G683" s="256"/>
      <c r="H683" s="259">
        <v>42.780000000000001</v>
      </c>
      <c r="I683" s="260"/>
      <c r="J683" s="256"/>
      <c r="K683" s="256"/>
      <c r="L683" s="261"/>
      <c r="M683" s="262"/>
      <c r="N683" s="263"/>
      <c r="O683" s="263"/>
      <c r="P683" s="263"/>
      <c r="Q683" s="263"/>
      <c r="R683" s="263"/>
      <c r="S683" s="263"/>
      <c r="T683" s="264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65" t="s">
        <v>124</v>
      </c>
      <c r="AU683" s="265" t="s">
        <v>82</v>
      </c>
      <c r="AV683" s="15" t="s">
        <v>122</v>
      </c>
      <c r="AW683" s="15" t="s">
        <v>30</v>
      </c>
      <c r="AX683" s="15" t="s">
        <v>80</v>
      </c>
      <c r="AY683" s="265" t="s">
        <v>115</v>
      </c>
    </row>
    <row r="684" s="2" customFormat="1" ht="14.4" customHeight="1">
      <c r="A684" s="38"/>
      <c r="B684" s="39"/>
      <c r="C684" s="215" t="s">
        <v>381</v>
      </c>
      <c r="D684" s="215" t="s">
        <v>118</v>
      </c>
      <c r="E684" s="216" t="s">
        <v>687</v>
      </c>
      <c r="F684" s="217" t="s">
        <v>688</v>
      </c>
      <c r="G684" s="218" t="s">
        <v>131</v>
      </c>
      <c r="H684" s="219">
        <v>6.875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38</v>
      </c>
      <c r="O684" s="91"/>
      <c r="P684" s="225">
        <f>O684*H684</f>
        <v>0</v>
      </c>
      <c r="Q684" s="225">
        <v>0</v>
      </c>
      <c r="R684" s="225">
        <f>Q684*H684</f>
        <v>0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122</v>
      </c>
      <c r="AT684" s="227" t="s">
        <v>118</v>
      </c>
      <c r="AU684" s="227" t="s">
        <v>82</v>
      </c>
      <c r="AY684" s="17" t="s">
        <v>115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80</v>
      </c>
      <c r="BK684" s="228">
        <f>ROUND(I684*H684,2)</f>
        <v>0</v>
      </c>
      <c r="BL684" s="17" t="s">
        <v>122</v>
      </c>
      <c r="BM684" s="227" t="s">
        <v>689</v>
      </c>
    </row>
    <row r="685" s="2" customFormat="1">
      <c r="A685" s="38"/>
      <c r="B685" s="39"/>
      <c r="C685" s="40"/>
      <c r="D685" s="229" t="s">
        <v>123</v>
      </c>
      <c r="E685" s="40"/>
      <c r="F685" s="230" t="s">
        <v>688</v>
      </c>
      <c r="G685" s="40"/>
      <c r="H685" s="40"/>
      <c r="I685" s="231"/>
      <c r="J685" s="40"/>
      <c r="K685" s="40"/>
      <c r="L685" s="44"/>
      <c r="M685" s="232"/>
      <c r="N685" s="233"/>
      <c r="O685" s="91"/>
      <c r="P685" s="91"/>
      <c r="Q685" s="91"/>
      <c r="R685" s="91"/>
      <c r="S685" s="91"/>
      <c r="T685" s="92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T685" s="17" t="s">
        <v>123</v>
      </c>
      <c r="AU685" s="17" t="s">
        <v>82</v>
      </c>
    </row>
    <row r="686" s="13" customFormat="1">
      <c r="A686" s="13"/>
      <c r="B686" s="234"/>
      <c r="C686" s="235"/>
      <c r="D686" s="229" t="s">
        <v>124</v>
      </c>
      <c r="E686" s="236" t="s">
        <v>1</v>
      </c>
      <c r="F686" s="237" t="s">
        <v>690</v>
      </c>
      <c r="G686" s="235"/>
      <c r="H686" s="236" t="s">
        <v>1</v>
      </c>
      <c r="I686" s="238"/>
      <c r="J686" s="235"/>
      <c r="K686" s="235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124</v>
      </c>
      <c r="AU686" s="243" t="s">
        <v>82</v>
      </c>
      <c r="AV686" s="13" t="s">
        <v>80</v>
      </c>
      <c r="AW686" s="13" t="s">
        <v>30</v>
      </c>
      <c r="AX686" s="13" t="s">
        <v>73</v>
      </c>
      <c r="AY686" s="243" t="s">
        <v>115</v>
      </c>
    </row>
    <row r="687" s="14" customFormat="1">
      <c r="A687" s="14"/>
      <c r="B687" s="244"/>
      <c r="C687" s="245"/>
      <c r="D687" s="229" t="s">
        <v>124</v>
      </c>
      <c r="E687" s="246" t="s">
        <v>1</v>
      </c>
      <c r="F687" s="247" t="s">
        <v>604</v>
      </c>
      <c r="G687" s="245"/>
      <c r="H687" s="248">
        <v>6.875</v>
      </c>
      <c r="I687" s="249"/>
      <c r="J687" s="245"/>
      <c r="K687" s="245"/>
      <c r="L687" s="250"/>
      <c r="M687" s="251"/>
      <c r="N687" s="252"/>
      <c r="O687" s="252"/>
      <c r="P687" s="252"/>
      <c r="Q687" s="252"/>
      <c r="R687" s="252"/>
      <c r="S687" s="252"/>
      <c r="T687" s="25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4" t="s">
        <v>124</v>
      </c>
      <c r="AU687" s="254" t="s">
        <v>82</v>
      </c>
      <c r="AV687" s="14" t="s">
        <v>82</v>
      </c>
      <c r="AW687" s="14" t="s">
        <v>30</v>
      </c>
      <c r="AX687" s="14" t="s">
        <v>73</v>
      </c>
      <c r="AY687" s="254" t="s">
        <v>115</v>
      </c>
    </row>
    <row r="688" s="15" customFormat="1">
      <c r="A688" s="15"/>
      <c r="B688" s="255"/>
      <c r="C688" s="256"/>
      <c r="D688" s="229" t="s">
        <v>124</v>
      </c>
      <c r="E688" s="257" t="s">
        <v>1</v>
      </c>
      <c r="F688" s="258" t="s">
        <v>127</v>
      </c>
      <c r="G688" s="256"/>
      <c r="H688" s="259">
        <v>6.875</v>
      </c>
      <c r="I688" s="260"/>
      <c r="J688" s="256"/>
      <c r="K688" s="256"/>
      <c r="L688" s="261"/>
      <c r="M688" s="262"/>
      <c r="N688" s="263"/>
      <c r="O688" s="263"/>
      <c r="P688" s="263"/>
      <c r="Q688" s="263"/>
      <c r="R688" s="263"/>
      <c r="S688" s="263"/>
      <c r="T688" s="264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65" t="s">
        <v>124</v>
      </c>
      <c r="AU688" s="265" t="s">
        <v>82</v>
      </c>
      <c r="AV688" s="15" t="s">
        <v>122</v>
      </c>
      <c r="AW688" s="15" t="s">
        <v>30</v>
      </c>
      <c r="AX688" s="15" t="s">
        <v>80</v>
      </c>
      <c r="AY688" s="265" t="s">
        <v>115</v>
      </c>
    </row>
    <row r="689" s="12" customFormat="1" ht="25.92" customHeight="1">
      <c r="A689" s="12"/>
      <c r="B689" s="199"/>
      <c r="C689" s="200"/>
      <c r="D689" s="201" t="s">
        <v>72</v>
      </c>
      <c r="E689" s="202" t="s">
        <v>691</v>
      </c>
      <c r="F689" s="202" t="s">
        <v>692</v>
      </c>
      <c r="G689" s="200"/>
      <c r="H689" s="200"/>
      <c r="I689" s="203"/>
      <c r="J689" s="204">
        <f>BK689</f>
        <v>0</v>
      </c>
      <c r="K689" s="200"/>
      <c r="L689" s="205"/>
      <c r="M689" s="206"/>
      <c r="N689" s="207"/>
      <c r="O689" s="207"/>
      <c r="P689" s="208">
        <f>SUM(P690:P824)</f>
        <v>0</v>
      </c>
      <c r="Q689" s="207"/>
      <c r="R689" s="208">
        <f>SUM(R690:R824)</f>
        <v>0</v>
      </c>
      <c r="S689" s="207"/>
      <c r="T689" s="209">
        <f>SUM(T690:T824)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10" t="s">
        <v>122</v>
      </c>
      <c r="AT689" s="211" t="s">
        <v>72</v>
      </c>
      <c r="AU689" s="211" t="s">
        <v>73</v>
      </c>
      <c r="AY689" s="210" t="s">
        <v>115</v>
      </c>
      <c r="BK689" s="212">
        <f>SUM(BK690:BK824)</f>
        <v>0</v>
      </c>
    </row>
    <row r="690" s="2" customFormat="1" ht="24.15" customHeight="1">
      <c r="A690" s="38"/>
      <c r="B690" s="39"/>
      <c r="C690" s="215" t="s">
        <v>693</v>
      </c>
      <c r="D690" s="215" t="s">
        <v>118</v>
      </c>
      <c r="E690" s="216" t="s">
        <v>694</v>
      </c>
      <c r="F690" s="217" t="s">
        <v>695</v>
      </c>
      <c r="G690" s="218" t="s">
        <v>216</v>
      </c>
      <c r="H690" s="219">
        <v>117</v>
      </c>
      <c r="I690" s="220"/>
      <c r="J690" s="221">
        <f>ROUND(I690*H690,2)</f>
        <v>0</v>
      </c>
      <c r="K690" s="222"/>
      <c r="L690" s="44"/>
      <c r="M690" s="223" t="s">
        <v>1</v>
      </c>
      <c r="N690" s="224" t="s">
        <v>38</v>
      </c>
      <c r="O690" s="91"/>
      <c r="P690" s="225">
        <f>O690*H690</f>
        <v>0</v>
      </c>
      <c r="Q690" s="225">
        <v>0</v>
      </c>
      <c r="R690" s="225">
        <f>Q690*H690</f>
        <v>0</v>
      </c>
      <c r="S690" s="225">
        <v>0</v>
      </c>
      <c r="T690" s="226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27" t="s">
        <v>696</v>
      </c>
      <c r="AT690" s="227" t="s">
        <v>118</v>
      </c>
      <c r="AU690" s="227" t="s">
        <v>80</v>
      </c>
      <c r="AY690" s="17" t="s">
        <v>115</v>
      </c>
      <c r="BE690" s="228">
        <f>IF(N690="základní",J690,0)</f>
        <v>0</v>
      </c>
      <c r="BF690" s="228">
        <f>IF(N690="snížená",J690,0)</f>
        <v>0</v>
      </c>
      <c r="BG690" s="228">
        <f>IF(N690="zákl. přenesená",J690,0)</f>
        <v>0</v>
      </c>
      <c r="BH690" s="228">
        <f>IF(N690="sníž. přenesená",J690,0)</f>
        <v>0</v>
      </c>
      <c r="BI690" s="228">
        <f>IF(N690="nulová",J690,0)</f>
        <v>0</v>
      </c>
      <c r="BJ690" s="17" t="s">
        <v>80</v>
      </c>
      <c r="BK690" s="228">
        <f>ROUND(I690*H690,2)</f>
        <v>0</v>
      </c>
      <c r="BL690" s="17" t="s">
        <v>696</v>
      </c>
      <c r="BM690" s="227" t="s">
        <v>697</v>
      </c>
    </row>
    <row r="691" s="2" customFormat="1">
      <c r="A691" s="38"/>
      <c r="B691" s="39"/>
      <c r="C691" s="40"/>
      <c r="D691" s="229" t="s">
        <v>123</v>
      </c>
      <c r="E691" s="40"/>
      <c r="F691" s="230" t="s">
        <v>695</v>
      </c>
      <c r="G691" s="40"/>
      <c r="H691" s="40"/>
      <c r="I691" s="231"/>
      <c r="J691" s="40"/>
      <c r="K691" s="40"/>
      <c r="L691" s="44"/>
      <c r="M691" s="232"/>
      <c r="N691" s="233"/>
      <c r="O691" s="91"/>
      <c r="P691" s="91"/>
      <c r="Q691" s="91"/>
      <c r="R691" s="91"/>
      <c r="S691" s="91"/>
      <c r="T691" s="92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T691" s="17" t="s">
        <v>123</v>
      </c>
      <c r="AU691" s="17" t="s">
        <v>80</v>
      </c>
    </row>
    <row r="692" s="14" customFormat="1">
      <c r="A692" s="14"/>
      <c r="B692" s="244"/>
      <c r="C692" s="245"/>
      <c r="D692" s="229" t="s">
        <v>124</v>
      </c>
      <c r="E692" s="246" t="s">
        <v>1</v>
      </c>
      <c r="F692" s="247" t="s">
        <v>698</v>
      </c>
      <c r="G692" s="245"/>
      <c r="H692" s="248">
        <v>117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4" t="s">
        <v>124</v>
      </c>
      <c r="AU692" s="254" t="s">
        <v>80</v>
      </c>
      <c r="AV692" s="14" t="s">
        <v>82</v>
      </c>
      <c r="AW692" s="14" t="s">
        <v>30</v>
      </c>
      <c r="AX692" s="14" t="s">
        <v>73</v>
      </c>
      <c r="AY692" s="254" t="s">
        <v>115</v>
      </c>
    </row>
    <row r="693" s="15" customFormat="1">
      <c r="A693" s="15"/>
      <c r="B693" s="255"/>
      <c r="C693" s="256"/>
      <c r="D693" s="229" t="s">
        <v>124</v>
      </c>
      <c r="E693" s="257" t="s">
        <v>1</v>
      </c>
      <c r="F693" s="258" t="s">
        <v>127</v>
      </c>
      <c r="G693" s="256"/>
      <c r="H693" s="259">
        <v>117</v>
      </c>
      <c r="I693" s="260"/>
      <c r="J693" s="256"/>
      <c r="K693" s="256"/>
      <c r="L693" s="261"/>
      <c r="M693" s="262"/>
      <c r="N693" s="263"/>
      <c r="O693" s="263"/>
      <c r="P693" s="263"/>
      <c r="Q693" s="263"/>
      <c r="R693" s="263"/>
      <c r="S693" s="263"/>
      <c r="T693" s="264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5" t="s">
        <v>124</v>
      </c>
      <c r="AU693" s="265" t="s">
        <v>80</v>
      </c>
      <c r="AV693" s="15" t="s">
        <v>122</v>
      </c>
      <c r="AW693" s="15" t="s">
        <v>30</v>
      </c>
      <c r="AX693" s="15" t="s">
        <v>80</v>
      </c>
      <c r="AY693" s="265" t="s">
        <v>115</v>
      </c>
    </row>
    <row r="694" s="2" customFormat="1" ht="14.4" customHeight="1">
      <c r="A694" s="38"/>
      <c r="B694" s="39"/>
      <c r="C694" s="215" t="s">
        <v>385</v>
      </c>
      <c r="D694" s="215" t="s">
        <v>118</v>
      </c>
      <c r="E694" s="216" t="s">
        <v>699</v>
      </c>
      <c r="F694" s="217" t="s">
        <v>700</v>
      </c>
      <c r="G694" s="218" t="s">
        <v>216</v>
      </c>
      <c r="H694" s="219">
        <v>90</v>
      </c>
      <c r="I694" s="220"/>
      <c r="J694" s="221">
        <f>ROUND(I694*H694,2)</f>
        <v>0</v>
      </c>
      <c r="K694" s="222"/>
      <c r="L694" s="44"/>
      <c r="M694" s="223" t="s">
        <v>1</v>
      </c>
      <c r="N694" s="224" t="s">
        <v>38</v>
      </c>
      <c r="O694" s="91"/>
      <c r="P694" s="225">
        <f>O694*H694</f>
        <v>0</v>
      </c>
      <c r="Q694" s="225">
        <v>0</v>
      </c>
      <c r="R694" s="225">
        <f>Q694*H694</f>
        <v>0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696</v>
      </c>
      <c r="AT694" s="227" t="s">
        <v>118</v>
      </c>
      <c r="AU694" s="227" t="s">
        <v>80</v>
      </c>
      <c r="AY694" s="17" t="s">
        <v>115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80</v>
      </c>
      <c r="BK694" s="228">
        <f>ROUND(I694*H694,2)</f>
        <v>0</v>
      </c>
      <c r="BL694" s="17" t="s">
        <v>696</v>
      </c>
      <c r="BM694" s="227" t="s">
        <v>701</v>
      </c>
    </row>
    <row r="695" s="2" customFormat="1">
      <c r="A695" s="38"/>
      <c r="B695" s="39"/>
      <c r="C695" s="40"/>
      <c r="D695" s="229" t="s">
        <v>123</v>
      </c>
      <c r="E695" s="40"/>
      <c r="F695" s="230" t="s">
        <v>700</v>
      </c>
      <c r="G695" s="40"/>
      <c r="H695" s="40"/>
      <c r="I695" s="231"/>
      <c r="J695" s="40"/>
      <c r="K695" s="40"/>
      <c r="L695" s="44"/>
      <c r="M695" s="232"/>
      <c r="N695" s="233"/>
      <c r="O695" s="91"/>
      <c r="P695" s="91"/>
      <c r="Q695" s="91"/>
      <c r="R695" s="91"/>
      <c r="S695" s="91"/>
      <c r="T695" s="92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T695" s="17" t="s">
        <v>123</v>
      </c>
      <c r="AU695" s="17" t="s">
        <v>80</v>
      </c>
    </row>
    <row r="696" s="14" customFormat="1">
      <c r="A696" s="14"/>
      <c r="B696" s="244"/>
      <c r="C696" s="245"/>
      <c r="D696" s="229" t="s">
        <v>124</v>
      </c>
      <c r="E696" s="246" t="s">
        <v>1</v>
      </c>
      <c r="F696" s="247" t="s">
        <v>344</v>
      </c>
      <c r="G696" s="245"/>
      <c r="H696" s="248">
        <v>90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124</v>
      </c>
      <c r="AU696" s="254" t="s">
        <v>80</v>
      </c>
      <c r="AV696" s="14" t="s">
        <v>82</v>
      </c>
      <c r="AW696" s="14" t="s">
        <v>30</v>
      </c>
      <c r="AX696" s="14" t="s">
        <v>73</v>
      </c>
      <c r="AY696" s="254" t="s">
        <v>115</v>
      </c>
    </row>
    <row r="697" s="15" customFormat="1">
      <c r="A697" s="15"/>
      <c r="B697" s="255"/>
      <c r="C697" s="256"/>
      <c r="D697" s="229" t="s">
        <v>124</v>
      </c>
      <c r="E697" s="257" t="s">
        <v>1</v>
      </c>
      <c r="F697" s="258" t="s">
        <v>127</v>
      </c>
      <c r="G697" s="256"/>
      <c r="H697" s="259">
        <v>90</v>
      </c>
      <c r="I697" s="260"/>
      <c r="J697" s="256"/>
      <c r="K697" s="256"/>
      <c r="L697" s="261"/>
      <c r="M697" s="262"/>
      <c r="N697" s="263"/>
      <c r="O697" s="263"/>
      <c r="P697" s="263"/>
      <c r="Q697" s="263"/>
      <c r="R697" s="263"/>
      <c r="S697" s="263"/>
      <c r="T697" s="264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65" t="s">
        <v>124</v>
      </c>
      <c r="AU697" s="265" t="s">
        <v>80</v>
      </c>
      <c r="AV697" s="15" t="s">
        <v>122</v>
      </c>
      <c r="AW697" s="15" t="s">
        <v>30</v>
      </c>
      <c r="AX697" s="15" t="s">
        <v>80</v>
      </c>
      <c r="AY697" s="265" t="s">
        <v>115</v>
      </c>
    </row>
    <row r="698" s="2" customFormat="1" ht="14.4" customHeight="1">
      <c r="A698" s="38"/>
      <c r="B698" s="39"/>
      <c r="C698" s="215" t="s">
        <v>702</v>
      </c>
      <c r="D698" s="215" t="s">
        <v>118</v>
      </c>
      <c r="E698" s="216" t="s">
        <v>703</v>
      </c>
      <c r="F698" s="217" t="s">
        <v>704</v>
      </c>
      <c r="G698" s="218" t="s">
        <v>173</v>
      </c>
      <c r="H698" s="219">
        <v>2</v>
      </c>
      <c r="I698" s="220"/>
      <c r="J698" s="221">
        <f>ROUND(I698*H698,2)</f>
        <v>0</v>
      </c>
      <c r="K698" s="222"/>
      <c r="L698" s="44"/>
      <c r="M698" s="223" t="s">
        <v>1</v>
      </c>
      <c r="N698" s="224" t="s">
        <v>38</v>
      </c>
      <c r="O698" s="91"/>
      <c r="P698" s="225">
        <f>O698*H698</f>
        <v>0</v>
      </c>
      <c r="Q698" s="225">
        <v>0</v>
      </c>
      <c r="R698" s="225">
        <f>Q698*H698</f>
        <v>0</v>
      </c>
      <c r="S698" s="225">
        <v>0</v>
      </c>
      <c r="T698" s="226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7" t="s">
        <v>696</v>
      </c>
      <c r="AT698" s="227" t="s">
        <v>118</v>
      </c>
      <c r="AU698" s="227" t="s">
        <v>80</v>
      </c>
      <c r="AY698" s="17" t="s">
        <v>115</v>
      </c>
      <c r="BE698" s="228">
        <f>IF(N698="základní",J698,0)</f>
        <v>0</v>
      </c>
      <c r="BF698" s="228">
        <f>IF(N698="snížená",J698,0)</f>
        <v>0</v>
      </c>
      <c r="BG698" s="228">
        <f>IF(N698="zákl. přenesená",J698,0)</f>
        <v>0</v>
      </c>
      <c r="BH698" s="228">
        <f>IF(N698="sníž. přenesená",J698,0)</f>
        <v>0</v>
      </c>
      <c r="BI698" s="228">
        <f>IF(N698="nulová",J698,0)</f>
        <v>0</v>
      </c>
      <c r="BJ698" s="17" t="s">
        <v>80</v>
      </c>
      <c r="BK698" s="228">
        <f>ROUND(I698*H698,2)</f>
        <v>0</v>
      </c>
      <c r="BL698" s="17" t="s">
        <v>696</v>
      </c>
      <c r="BM698" s="227" t="s">
        <v>705</v>
      </c>
    </row>
    <row r="699" s="2" customFormat="1">
      <c r="A699" s="38"/>
      <c r="B699" s="39"/>
      <c r="C699" s="40"/>
      <c r="D699" s="229" t="s">
        <v>123</v>
      </c>
      <c r="E699" s="40"/>
      <c r="F699" s="230" t="s">
        <v>704</v>
      </c>
      <c r="G699" s="40"/>
      <c r="H699" s="40"/>
      <c r="I699" s="231"/>
      <c r="J699" s="40"/>
      <c r="K699" s="40"/>
      <c r="L699" s="44"/>
      <c r="M699" s="232"/>
      <c r="N699" s="233"/>
      <c r="O699" s="91"/>
      <c r="P699" s="91"/>
      <c r="Q699" s="91"/>
      <c r="R699" s="91"/>
      <c r="S699" s="91"/>
      <c r="T699" s="92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17" t="s">
        <v>123</v>
      </c>
      <c r="AU699" s="17" t="s">
        <v>80</v>
      </c>
    </row>
    <row r="700" s="14" customFormat="1">
      <c r="A700" s="14"/>
      <c r="B700" s="244"/>
      <c r="C700" s="245"/>
      <c r="D700" s="229" t="s">
        <v>124</v>
      </c>
      <c r="E700" s="246" t="s">
        <v>1</v>
      </c>
      <c r="F700" s="247" t="s">
        <v>82</v>
      </c>
      <c r="G700" s="245"/>
      <c r="H700" s="248">
        <v>2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124</v>
      </c>
      <c r="AU700" s="254" t="s">
        <v>80</v>
      </c>
      <c r="AV700" s="14" t="s">
        <v>82</v>
      </c>
      <c r="AW700" s="14" t="s">
        <v>30</v>
      </c>
      <c r="AX700" s="14" t="s">
        <v>73</v>
      </c>
      <c r="AY700" s="254" t="s">
        <v>115</v>
      </c>
    </row>
    <row r="701" s="15" customFormat="1">
      <c r="A701" s="15"/>
      <c r="B701" s="255"/>
      <c r="C701" s="256"/>
      <c r="D701" s="229" t="s">
        <v>124</v>
      </c>
      <c r="E701" s="257" t="s">
        <v>1</v>
      </c>
      <c r="F701" s="258" t="s">
        <v>127</v>
      </c>
      <c r="G701" s="256"/>
      <c r="H701" s="259">
        <v>2</v>
      </c>
      <c r="I701" s="260"/>
      <c r="J701" s="256"/>
      <c r="K701" s="256"/>
      <c r="L701" s="261"/>
      <c r="M701" s="262"/>
      <c r="N701" s="263"/>
      <c r="O701" s="263"/>
      <c r="P701" s="263"/>
      <c r="Q701" s="263"/>
      <c r="R701" s="263"/>
      <c r="S701" s="263"/>
      <c r="T701" s="264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65" t="s">
        <v>124</v>
      </c>
      <c r="AU701" s="265" t="s">
        <v>80</v>
      </c>
      <c r="AV701" s="15" t="s">
        <v>122</v>
      </c>
      <c r="AW701" s="15" t="s">
        <v>30</v>
      </c>
      <c r="AX701" s="15" t="s">
        <v>80</v>
      </c>
      <c r="AY701" s="265" t="s">
        <v>115</v>
      </c>
    </row>
    <row r="702" s="2" customFormat="1" ht="14.4" customHeight="1">
      <c r="A702" s="38"/>
      <c r="B702" s="39"/>
      <c r="C702" s="215" t="s">
        <v>388</v>
      </c>
      <c r="D702" s="215" t="s">
        <v>118</v>
      </c>
      <c r="E702" s="216" t="s">
        <v>706</v>
      </c>
      <c r="F702" s="217" t="s">
        <v>707</v>
      </c>
      <c r="G702" s="218" t="s">
        <v>216</v>
      </c>
      <c r="H702" s="219">
        <v>6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38</v>
      </c>
      <c r="O702" s="91"/>
      <c r="P702" s="225">
        <f>O702*H702</f>
        <v>0</v>
      </c>
      <c r="Q702" s="225">
        <v>0</v>
      </c>
      <c r="R702" s="225">
        <f>Q702*H702</f>
        <v>0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696</v>
      </c>
      <c r="AT702" s="227" t="s">
        <v>118</v>
      </c>
      <c r="AU702" s="227" t="s">
        <v>80</v>
      </c>
      <c r="AY702" s="17" t="s">
        <v>115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80</v>
      </c>
      <c r="BK702" s="228">
        <f>ROUND(I702*H702,2)</f>
        <v>0</v>
      </c>
      <c r="BL702" s="17" t="s">
        <v>696</v>
      </c>
      <c r="BM702" s="227" t="s">
        <v>708</v>
      </c>
    </row>
    <row r="703" s="2" customFormat="1">
      <c r="A703" s="38"/>
      <c r="B703" s="39"/>
      <c r="C703" s="40"/>
      <c r="D703" s="229" t="s">
        <v>123</v>
      </c>
      <c r="E703" s="40"/>
      <c r="F703" s="230" t="s">
        <v>707</v>
      </c>
      <c r="G703" s="40"/>
      <c r="H703" s="40"/>
      <c r="I703" s="231"/>
      <c r="J703" s="40"/>
      <c r="K703" s="40"/>
      <c r="L703" s="44"/>
      <c r="M703" s="232"/>
      <c r="N703" s="233"/>
      <c r="O703" s="91"/>
      <c r="P703" s="91"/>
      <c r="Q703" s="91"/>
      <c r="R703" s="91"/>
      <c r="S703" s="91"/>
      <c r="T703" s="92"/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T703" s="17" t="s">
        <v>123</v>
      </c>
      <c r="AU703" s="17" t="s">
        <v>80</v>
      </c>
    </row>
    <row r="704" s="14" customFormat="1">
      <c r="A704" s="14"/>
      <c r="B704" s="244"/>
      <c r="C704" s="245"/>
      <c r="D704" s="229" t="s">
        <v>124</v>
      </c>
      <c r="E704" s="246" t="s">
        <v>1</v>
      </c>
      <c r="F704" s="247" t="s">
        <v>138</v>
      </c>
      <c r="G704" s="245"/>
      <c r="H704" s="248">
        <v>6</v>
      </c>
      <c r="I704" s="249"/>
      <c r="J704" s="245"/>
      <c r="K704" s="245"/>
      <c r="L704" s="250"/>
      <c r="M704" s="251"/>
      <c r="N704" s="252"/>
      <c r="O704" s="252"/>
      <c r="P704" s="252"/>
      <c r="Q704" s="252"/>
      <c r="R704" s="252"/>
      <c r="S704" s="252"/>
      <c r="T704" s="25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4" t="s">
        <v>124</v>
      </c>
      <c r="AU704" s="254" t="s">
        <v>80</v>
      </c>
      <c r="AV704" s="14" t="s">
        <v>82</v>
      </c>
      <c r="AW704" s="14" t="s">
        <v>30</v>
      </c>
      <c r="AX704" s="14" t="s">
        <v>73</v>
      </c>
      <c r="AY704" s="254" t="s">
        <v>115</v>
      </c>
    </row>
    <row r="705" s="15" customFormat="1">
      <c r="A705" s="15"/>
      <c r="B705" s="255"/>
      <c r="C705" s="256"/>
      <c r="D705" s="229" t="s">
        <v>124</v>
      </c>
      <c r="E705" s="257" t="s">
        <v>1</v>
      </c>
      <c r="F705" s="258" t="s">
        <v>127</v>
      </c>
      <c r="G705" s="256"/>
      <c r="H705" s="259">
        <v>6</v>
      </c>
      <c r="I705" s="260"/>
      <c r="J705" s="256"/>
      <c r="K705" s="256"/>
      <c r="L705" s="261"/>
      <c r="M705" s="262"/>
      <c r="N705" s="263"/>
      <c r="O705" s="263"/>
      <c r="P705" s="263"/>
      <c r="Q705" s="263"/>
      <c r="R705" s="263"/>
      <c r="S705" s="263"/>
      <c r="T705" s="264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5" t="s">
        <v>124</v>
      </c>
      <c r="AU705" s="265" t="s">
        <v>80</v>
      </c>
      <c r="AV705" s="15" t="s">
        <v>122</v>
      </c>
      <c r="AW705" s="15" t="s">
        <v>30</v>
      </c>
      <c r="AX705" s="15" t="s">
        <v>80</v>
      </c>
      <c r="AY705" s="265" t="s">
        <v>115</v>
      </c>
    </row>
    <row r="706" s="2" customFormat="1" ht="14.4" customHeight="1">
      <c r="A706" s="38"/>
      <c r="B706" s="39"/>
      <c r="C706" s="215" t="s">
        <v>709</v>
      </c>
      <c r="D706" s="215" t="s">
        <v>118</v>
      </c>
      <c r="E706" s="216" t="s">
        <v>533</v>
      </c>
      <c r="F706" s="217" t="s">
        <v>534</v>
      </c>
      <c r="G706" s="218" t="s">
        <v>142</v>
      </c>
      <c r="H706" s="219">
        <v>162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38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696</v>
      </c>
      <c r="AT706" s="227" t="s">
        <v>118</v>
      </c>
      <c r="AU706" s="227" t="s">
        <v>80</v>
      </c>
      <c r="AY706" s="17" t="s">
        <v>115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80</v>
      </c>
      <c r="BK706" s="228">
        <f>ROUND(I706*H706,2)</f>
        <v>0</v>
      </c>
      <c r="BL706" s="17" t="s">
        <v>696</v>
      </c>
      <c r="BM706" s="227" t="s">
        <v>710</v>
      </c>
    </row>
    <row r="707" s="2" customFormat="1">
      <c r="A707" s="38"/>
      <c r="B707" s="39"/>
      <c r="C707" s="40"/>
      <c r="D707" s="229" t="s">
        <v>123</v>
      </c>
      <c r="E707" s="40"/>
      <c r="F707" s="230" t="s">
        <v>534</v>
      </c>
      <c r="G707" s="40"/>
      <c r="H707" s="40"/>
      <c r="I707" s="231"/>
      <c r="J707" s="40"/>
      <c r="K707" s="40"/>
      <c r="L707" s="44"/>
      <c r="M707" s="232"/>
      <c r="N707" s="233"/>
      <c r="O707" s="91"/>
      <c r="P707" s="91"/>
      <c r="Q707" s="91"/>
      <c r="R707" s="91"/>
      <c r="S707" s="91"/>
      <c r="T707" s="92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T707" s="17" t="s">
        <v>123</v>
      </c>
      <c r="AU707" s="17" t="s">
        <v>80</v>
      </c>
    </row>
    <row r="708" s="14" customFormat="1">
      <c r="A708" s="14"/>
      <c r="B708" s="244"/>
      <c r="C708" s="245"/>
      <c r="D708" s="229" t="s">
        <v>124</v>
      </c>
      <c r="E708" s="246" t="s">
        <v>1</v>
      </c>
      <c r="F708" s="247" t="s">
        <v>711</v>
      </c>
      <c r="G708" s="245"/>
      <c r="H708" s="248">
        <v>162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4" t="s">
        <v>124</v>
      </c>
      <c r="AU708" s="254" t="s">
        <v>80</v>
      </c>
      <c r="AV708" s="14" t="s">
        <v>82</v>
      </c>
      <c r="AW708" s="14" t="s">
        <v>30</v>
      </c>
      <c r="AX708" s="14" t="s">
        <v>73</v>
      </c>
      <c r="AY708" s="254" t="s">
        <v>115</v>
      </c>
    </row>
    <row r="709" s="15" customFormat="1">
      <c r="A709" s="15"/>
      <c r="B709" s="255"/>
      <c r="C709" s="256"/>
      <c r="D709" s="229" t="s">
        <v>124</v>
      </c>
      <c r="E709" s="257" t="s">
        <v>1</v>
      </c>
      <c r="F709" s="258" t="s">
        <v>127</v>
      </c>
      <c r="G709" s="256"/>
      <c r="H709" s="259">
        <v>162</v>
      </c>
      <c r="I709" s="260"/>
      <c r="J709" s="256"/>
      <c r="K709" s="256"/>
      <c r="L709" s="261"/>
      <c r="M709" s="262"/>
      <c r="N709" s="263"/>
      <c r="O709" s="263"/>
      <c r="P709" s="263"/>
      <c r="Q709" s="263"/>
      <c r="R709" s="263"/>
      <c r="S709" s="263"/>
      <c r="T709" s="264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65" t="s">
        <v>124</v>
      </c>
      <c r="AU709" s="265" t="s">
        <v>80</v>
      </c>
      <c r="AV709" s="15" t="s">
        <v>122</v>
      </c>
      <c r="AW709" s="15" t="s">
        <v>30</v>
      </c>
      <c r="AX709" s="15" t="s">
        <v>80</v>
      </c>
      <c r="AY709" s="265" t="s">
        <v>115</v>
      </c>
    </row>
    <row r="710" s="2" customFormat="1" ht="14.4" customHeight="1">
      <c r="A710" s="38"/>
      <c r="B710" s="39"/>
      <c r="C710" s="215" t="s">
        <v>391</v>
      </c>
      <c r="D710" s="215" t="s">
        <v>118</v>
      </c>
      <c r="E710" s="216" t="s">
        <v>712</v>
      </c>
      <c r="F710" s="217" t="s">
        <v>713</v>
      </c>
      <c r="G710" s="218" t="s">
        <v>142</v>
      </c>
      <c r="H710" s="219">
        <v>87.299999999999997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38</v>
      </c>
      <c r="O710" s="91"/>
      <c r="P710" s="225">
        <f>O710*H710</f>
        <v>0</v>
      </c>
      <c r="Q710" s="225">
        <v>0</v>
      </c>
      <c r="R710" s="225">
        <f>Q710*H710</f>
        <v>0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696</v>
      </c>
      <c r="AT710" s="227" t="s">
        <v>118</v>
      </c>
      <c r="AU710" s="227" t="s">
        <v>80</v>
      </c>
      <c r="AY710" s="17" t="s">
        <v>115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80</v>
      </c>
      <c r="BK710" s="228">
        <f>ROUND(I710*H710,2)</f>
        <v>0</v>
      </c>
      <c r="BL710" s="17" t="s">
        <v>696</v>
      </c>
      <c r="BM710" s="227" t="s">
        <v>714</v>
      </c>
    </row>
    <row r="711" s="2" customFormat="1">
      <c r="A711" s="38"/>
      <c r="B711" s="39"/>
      <c r="C711" s="40"/>
      <c r="D711" s="229" t="s">
        <v>123</v>
      </c>
      <c r="E711" s="40"/>
      <c r="F711" s="230" t="s">
        <v>713</v>
      </c>
      <c r="G711" s="40"/>
      <c r="H711" s="40"/>
      <c r="I711" s="231"/>
      <c r="J711" s="40"/>
      <c r="K711" s="40"/>
      <c r="L711" s="44"/>
      <c r="M711" s="232"/>
      <c r="N711" s="233"/>
      <c r="O711" s="91"/>
      <c r="P711" s="91"/>
      <c r="Q711" s="91"/>
      <c r="R711" s="91"/>
      <c r="S711" s="91"/>
      <c r="T711" s="92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T711" s="17" t="s">
        <v>123</v>
      </c>
      <c r="AU711" s="17" t="s">
        <v>80</v>
      </c>
    </row>
    <row r="712" s="14" customFormat="1">
      <c r="A712" s="14"/>
      <c r="B712" s="244"/>
      <c r="C712" s="245"/>
      <c r="D712" s="229" t="s">
        <v>124</v>
      </c>
      <c r="E712" s="246" t="s">
        <v>1</v>
      </c>
      <c r="F712" s="247" t="s">
        <v>715</v>
      </c>
      <c r="G712" s="245"/>
      <c r="H712" s="248">
        <v>87.299999999999997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124</v>
      </c>
      <c r="AU712" s="254" t="s">
        <v>80</v>
      </c>
      <c r="AV712" s="14" t="s">
        <v>82</v>
      </c>
      <c r="AW712" s="14" t="s">
        <v>30</v>
      </c>
      <c r="AX712" s="14" t="s">
        <v>73</v>
      </c>
      <c r="AY712" s="254" t="s">
        <v>115</v>
      </c>
    </row>
    <row r="713" s="15" customFormat="1">
      <c r="A713" s="15"/>
      <c r="B713" s="255"/>
      <c r="C713" s="256"/>
      <c r="D713" s="229" t="s">
        <v>124</v>
      </c>
      <c r="E713" s="257" t="s">
        <v>1</v>
      </c>
      <c r="F713" s="258" t="s">
        <v>127</v>
      </c>
      <c r="G713" s="256"/>
      <c r="H713" s="259">
        <v>87.299999999999997</v>
      </c>
      <c r="I713" s="260"/>
      <c r="J713" s="256"/>
      <c r="K713" s="256"/>
      <c r="L713" s="261"/>
      <c r="M713" s="262"/>
      <c r="N713" s="263"/>
      <c r="O713" s="263"/>
      <c r="P713" s="263"/>
      <c r="Q713" s="263"/>
      <c r="R713" s="263"/>
      <c r="S713" s="263"/>
      <c r="T713" s="264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65" t="s">
        <v>124</v>
      </c>
      <c r="AU713" s="265" t="s">
        <v>80</v>
      </c>
      <c r="AV713" s="15" t="s">
        <v>122</v>
      </c>
      <c r="AW713" s="15" t="s">
        <v>30</v>
      </c>
      <c r="AX713" s="15" t="s">
        <v>80</v>
      </c>
      <c r="AY713" s="265" t="s">
        <v>115</v>
      </c>
    </row>
    <row r="714" s="2" customFormat="1" ht="24.15" customHeight="1">
      <c r="A714" s="38"/>
      <c r="B714" s="39"/>
      <c r="C714" s="215" t="s">
        <v>716</v>
      </c>
      <c r="D714" s="215" t="s">
        <v>118</v>
      </c>
      <c r="E714" s="216" t="s">
        <v>717</v>
      </c>
      <c r="F714" s="217" t="s">
        <v>718</v>
      </c>
      <c r="G714" s="218" t="s">
        <v>142</v>
      </c>
      <c r="H714" s="219">
        <v>81</v>
      </c>
      <c r="I714" s="220"/>
      <c r="J714" s="221">
        <f>ROUND(I714*H714,2)</f>
        <v>0</v>
      </c>
      <c r="K714" s="222"/>
      <c r="L714" s="44"/>
      <c r="M714" s="223" t="s">
        <v>1</v>
      </c>
      <c r="N714" s="224" t="s">
        <v>38</v>
      </c>
      <c r="O714" s="91"/>
      <c r="P714" s="225">
        <f>O714*H714</f>
        <v>0</v>
      </c>
      <c r="Q714" s="225">
        <v>0</v>
      </c>
      <c r="R714" s="225">
        <f>Q714*H714</f>
        <v>0</v>
      </c>
      <c r="S714" s="225">
        <v>0</v>
      </c>
      <c r="T714" s="226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7" t="s">
        <v>696</v>
      </c>
      <c r="AT714" s="227" t="s">
        <v>118</v>
      </c>
      <c r="AU714" s="227" t="s">
        <v>80</v>
      </c>
      <c r="AY714" s="17" t="s">
        <v>115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7" t="s">
        <v>80</v>
      </c>
      <c r="BK714" s="228">
        <f>ROUND(I714*H714,2)</f>
        <v>0</v>
      </c>
      <c r="BL714" s="17" t="s">
        <v>696</v>
      </c>
      <c r="BM714" s="227" t="s">
        <v>719</v>
      </c>
    </row>
    <row r="715" s="2" customFormat="1">
      <c r="A715" s="38"/>
      <c r="B715" s="39"/>
      <c r="C715" s="40"/>
      <c r="D715" s="229" t="s">
        <v>123</v>
      </c>
      <c r="E715" s="40"/>
      <c r="F715" s="230" t="s">
        <v>718</v>
      </c>
      <c r="G715" s="40"/>
      <c r="H715" s="40"/>
      <c r="I715" s="231"/>
      <c r="J715" s="40"/>
      <c r="K715" s="40"/>
      <c r="L715" s="44"/>
      <c r="M715" s="232"/>
      <c r="N715" s="233"/>
      <c r="O715" s="91"/>
      <c r="P715" s="91"/>
      <c r="Q715" s="91"/>
      <c r="R715" s="91"/>
      <c r="S715" s="91"/>
      <c r="T715" s="92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T715" s="17" t="s">
        <v>123</v>
      </c>
      <c r="AU715" s="17" t="s">
        <v>80</v>
      </c>
    </row>
    <row r="716" s="14" customFormat="1">
      <c r="A716" s="14"/>
      <c r="B716" s="244"/>
      <c r="C716" s="245"/>
      <c r="D716" s="229" t="s">
        <v>124</v>
      </c>
      <c r="E716" s="246" t="s">
        <v>1</v>
      </c>
      <c r="F716" s="247" t="s">
        <v>720</v>
      </c>
      <c r="G716" s="245"/>
      <c r="H716" s="248">
        <v>81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4" t="s">
        <v>124</v>
      </c>
      <c r="AU716" s="254" t="s">
        <v>80</v>
      </c>
      <c r="AV716" s="14" t="s">
        <v>82</v>
      </c>
      <c r="AW716" s="14" t="s">
        <v>30</v>
      </c>
      <c r="AX716" s="14" t="s">
        <v>73</v>
      </c>
      <c r="AY716" s="254" t="s">
        <v>115</v>
      </c>
    </row>
    <row r="717" s="15" customFormat="1">
      <c r="A717" s="15"/>
      <c r="B717" s="255"/>
      <c r="C717" s="256"/>
      <c r="D717" s="229" t="s">
        <v>124</v>
      </c>
      <c r="E717" s="257" t="s">
        <v>1</v>
      </c>
      <c r="F717" s="258" t="s">
        <v>127</v>
      </c>
      <c r="G717" s="256"/>
      <c r="H717" s="259">
        <v>81</v>
      </c>
      <c r="I717" s="260"/>
      <c r="J717" s="256"/>
      <c r="K717" s="256"/>
      <c r="L717" s="261"/>
      <c r="M717" s="262"/>
      <c r="N717" s="263"/>
      <c r="O717" s="263"/>
      <c r="P717" s="263"/>
      <c r="Q717" s="263"/>
      <c r="R717" s="263"/>
      <c r="S717" s="263"/>
      <c r="T717" s="264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5" t="s">
        <v>124</v>
      </c>
      <c r="AU717" s="265" t="s">
        <v>80</v>
      </c>
      <c r="AV717" s="15" t="s">
        <v>122</v>
      </c>
      <c r="AW717" s="15" t="s">
        <v>30</v>
      </c>
      <c r="AX717" s="15" t="s">
        <v>80</v>
      </c>
      <c r="AY717" s="265" t="s">
        <v>115</v>
      </c>
    </row>
    <row r="718" s="2" customFormat="1" ht="14.4" customHeight="1">
      <c r="A718" s="38"/>
      <c r="B718" s="39"/>
      <c r="C718" s="215" t="s">
        <v>398</v>
      </c>
      <c r="D718" s="215" t="s">
        <v>118</v>
      </c>
      <c r="E718" s="216" t="s">
        <v>357</v>
      </c>
      <c r="F718" s="217" t="s">
        <v>358</v>
      </c>
      <c r="G718" s="218" t="s">
        <v>121</v>
      </c>
      <c r="H718" s="219">
        <v>280</v>
      </c>
      <c r="I718" s="220"/>
      <c r="J718" s="221">
        <f>ROUND(I718*H718,2)</f>
        <v>0</v>
      </c>
      <c r="K718" s="222"/>
      <c r="L718" s="44"/>
      <c r="M718" s="223" t="s">
        <v>1</v>
      </c>
      <c r="N718" s="224" t="s">
        <v>38</v>
      </c>
      <c r="O718" s="91"/>
      <c r="P718" s="225">
        <f>O718*H718</f>
        <v>0</v>
      </c>
      <c r="Q718" s="225">
        <v>0</v>
      </c>
      <c r="R718" s="225">
        <f>Q718*H718</f>
        <v>0</v>
      </c>
      <c r="S718" s="225">
        <v>0</v>
      </c>
      <c r="T718" s="226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7" t="s">
        <v>696</v>
      </c>
      <c r="AT718" s="227" t="s">
        <v>118</v>
      </c>
      <c r="AU718" s="227" t="s">
        <v>80</v>
      </c>
      <c r="AY718" s="17" t="s">
        <v>115</v>
      </c>
      <c r="BE718" s="228">
        <f>IF(N718="základní",J718,0)</f>
        <v>0</v>
      </c>
      <c r="BF718" s="228">
        <f>IF(N718="snížená",J718,0)</f>
        <v>0</v>
      </c>
      <c r="BG718" s="228">
        <f>IF(N718="zákl. přenesená",J718,0)</f>
        <v>0</v>
      </c>
      <c r="BH718" s="228">
        <f>IF(N718="sníž. přenesená",J718,0)</f>
        <v>0</v>
      </c>
      <c r="BI718" s="228">
        <f>IF(N718="nulová",J718,0)</f>
        <v>0</v>
      </c>
      <c r="BJ718" s="17" t="s">
        <v>80</v>
      </c>
      <c r="BK718" s="228">
        <f>ROUND(I718*H718,2)</f>
        <v>0</v>
      </c>
      <c r="BL718" s="17" t="s">
        <v>696</v>
      </c>
      <c r="BM718" s="227" t="s">
        <v>721</v>
      </c>
    </row>
    <row r="719" s="2" customFormat="1">
      <c r="A719" s="38"/>
      <c r="B719" s="39"/>
      <c r="C719" s="40"/>
      <c r="D719" s="229" t="s">
        <v>123</v>
      </c>
      <c r="E719" s="40"/>
      <c r="F719" s="230" t="s">
        <v>358</v>
      </c>
      <c r="G719" s="40"/>
      <c r="H719" s="40"/>
      <c r="I719" s="231"/>
      <c r="J719" s="40"/>
      <c r="K719" s="40"/>
      <c r="L719" s="44"/>
      <c r="M719" s="232"/>
      <c r="N719" s="233"/>
      <c r="O719" s="91"/>
      <c r="P719" s="91"/>
      <c r="Q719" s="91"/>
      <c r="R719" s="91"/>
      <c r="S719" s="91"/>
      <c r="T719" s="92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T719" s="17" t="s">
        <v>123</v>
      </c>
      <c r="AU719" s="17" t="s">
        <v>80</v>
      </c>
    </row>
    <row r="720" s="14" customFormat="1">
      <c r="A720" s="14"/>
      <c r="B720" s="244"/>
      <c r="C720" s="245"/>
      <c r="D720" s="229" t="s">
        <v>124</v>
      </c>
      <c r="E720" s="246" t="s">
        <v>1</v>
      </c>
      <c r="F720" s="247" t="s">
        <v>722</v>
      </c>
      <c r="G720" s="245"/>
      <c r="H720" s="248">
        <v>280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4" t="s">
        <v>124</v>
      </c>
      <c r="AU720" s="254" t="s">
        <v>80</v>
      </c>
      <c r="AV720" s="14" t="s">
        <v>82</v>
      </c>
      <c r="AW720" s="14" t="s">
        <v>30</v>
      </c>
      <c r="AX720" s="14" t="s">
        <v>73</v>
      </c>
      <c r="AY720" s="254" t="s">
        <v>115</v>
      </c>
    </row>
    <row r="721" s="15" customFormat="1">
      <c r="A721" s="15"/>
      <c r="B721" s="255"/>
      <c r="C721" s="256"/>
      <c r="D721" s="229" t="s">
        <v>124</v>
      </c>
      <c r="E721" s="257" t="s">
        <v>1</v>
      </c>
      <c r="F721" s="258" t="s">
        <v>127</v>
      </c>
      <c r="G721" s="256"/>
      <c r="H721" s="259">
        <v>280</v>
      </c>
      <c r="I721" s="260"/>
      <c r="J721" s="256"/>
      <c r="K721" s="256"/>
      <c r="L721" s="261"/>
      <c r="M721" s="262"/>
      <c r="N721" s="263"/>
      <c r="O721" s="263"/>
      <c r="P721" s="263"/>
      <c r="Q721" s="263"/>
      <c r="R721" s="263"/>
      <c r="S721" s="263"/>
      <c r="T721" s="264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5" t="s">
        <v>124</v>
      </c>
      <c r="AU721" s="265" t="s">
        <v>80</v>
      </c>
      <c r="AV721" s="15" t="s">
        <v>122</v>
      </c>
      <c r="AW721" s="15" t="s">
        <v>30</v>
      </c>
      <c r="AX721" s="15" t="s">
        <v>80</v>
      </c>
      <c r="AY721" s="265" t="s">
        <v>115</v>
      </c>
    </row>
    <row r="722" s="2" customFormat="1" ht="24.15" customHeight="1">
      <c r="A722" s="38"/>
      <c r="B722" s="39"/>
      <c r="C722" s="215" t="s">
        <v>723</v>
      </c>
      <c r="D722" s="215" t="s">
        <v>118</v>
      </c>
      <c r="E722" s="216" t="s">
        <v>724</v>
      </c>
      <c r="F722" s="217" t="s">
        <v>725</v>
      </c>
      <c r="G722" s="218" t="s">
        <v>121</v>
      </c>
      <c r="H722" s="219">
        <v>51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38</v>
      </c>
      <c r="O722" s="91"/>
      <c r="P722" s="225">
        <f>O722*H722</f>
        <v>0</v>
      </c>
      <c r="Q722" s="225">
        <v>0</v>
      </c>
      <c r="R722" s="225">
        <f>Q722*H722</f>
        <v>0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696</v>
      </c>
      <c r="AT722" s="227" t="s">
        <v>118</v>
      </c>
      <c r="AU722" s="227" t="s">
        <v>80</v>
      </c>
      <c r="AY722" s="17" t="s">
        <v>115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80</v>
      </c>
      <c r="BK722" s="228">
        <f>ROUND(I722*H722,2)</f>
        <v>0</v>
      </c>
      <c r="BL722" s="17" t="s">
        <v>696</v>
      </c>
      <c r="BM722" s="227" t="s">
        <v>726</v>
      </c>
    </row>
    <row r="723" s="2" customFormat="1">
      <c r="A723" s="38"/>
      <c r="B723" s="39"/>
      <c r="C723" s="40"/>
      <c r="D723" s="229" t="s">
        <v>123</v>
      </c>
      <c r="E723" s="40"/>
      <c r="F723" s="230" t="s">
        <v>725</v>
      </c>
      <c r="G723" s="40"/>
      <c r="H723" s="40"/>
      <c r="I723" s="231"/>
      <c r="J723" s="40"/>
      <c r="K723" s="40"/>
      <c r="L723" s="44"/>
      <c r="M723" s="232"/>
      <c r="N723" s="233"/>
      <c r="O723" s="91"/>
      <c r="P723" s="91"/>
      <c r="Q723" s="91"/>
      <c r="R723" s="91"/>
      <c r="S723" s="91"/>
      <c r="T723" s="92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T723" s="17" t="s">
        <v>123</v>
      </c>
      <c r="AU723" s="17" t="s">
        <v>80</v>
      </c>
    </row>
    <row r="724" s="14" customFormat="1">
      <c r="A724" s="14"/>
      <c r="B724" s="244"/>
      <c r="C724" s="245"/>
      <c r="D724" s="229" t="s">
        <v>124</v>
      </c>
      <c r="E724" s="246" t="s">
        <v>1</v>
      </c>
      <c r="F724" s="247" t="s">
        <v>378</v>
      </c>
      <c r="G724" s="245"/>
      <c r="H724" s="248">
        <v>51</v>
      </c>
      <c r="I724" s="249"/>
      <c r="J724" s="245"/>
      <c r="K724" s="245"/>
      <c r="L724" s="250"/>
      <c r="M724" s="251"/>
      <c r="N724" s="252"/>
      <c r="O724" s="252"/>
      <c r="P724" s="252"/>
      <c r="Q724" s="252"/>
      <c r="R724" s="252"/>
      <c r="S724" s="252"/>
      <c r="T724" s="25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4" t="s">
        <v>124</v>
      </c>
      <c r="AU724" s="254" t="s">
        <v>80</v>
      </c>
      <c r="AV724" s="14" t="s">
        <v>82</v>
      </c>
      <c r="AW724" s="14" t="s">
        <v>30</v>
      </c>
      <c r="AX724" s="14" t="s">
        <v>73</v>
      </c>
      <c r="AY724" s="254" t="s">
        <v>115</v>
      </c>
    </row>
    <row r="725" s="15" customFormat="1">
      <c r="A725" s="15"/>
      <c r="B725" s="255"/>
      <c r="C725" s="256"/>
      <c r="D725" s="229" t="s">
        <v>124</v>
      </c>
      <c r="E725" s="257" t="s">
        <v>1</v>
      </c>
      <c r="F725" s="258" t="s">
        <v>127</v>
      </c>
      <c r="G725" s="256"/>
      <c r="H725" s="259">
        <v>51</v>
      </c>
      <c r="I725" s="260"/>
      <c r="J725" s="256"/>
      <c r="K725" s="256"/>
      <c r="L725" s="261"/>
      <c r="M725" s="262"/>
      <c r="N725" s="263"/>
      <c r="O725" s="263"/>
      <c r="P725" s="263"/>
      <c r="Q725" s="263"/>
      <c r="R725" s="263"/>
      <c r="S725" s="263"/>
      <c r="T725" s="264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5" t="s">
        <v>124</v>
      </c>
      <c r="AU725" s="265" t="s">
        <v>80</v>
      </c>
      <c r="AV725" s="15" t="s">
        <v>122</v>
      </c>
      <c r="AW725" s="15" t="s">
        <v>30</v>
      </c>
      <c r="AX725" s="15" t="s">
        <v>80</v>
      </c>
      <c r="AY725" s="265" t="s">
        <v>115</v>
      </c>
    </row>
    <row r="726" s="2" customFormat="1" ht="14.4" customHeight="1">
      <c r="A726" s="38"/>
      <c r="B726" s="39"/>
      <c r="C726" s="215" t="s">
        <v>402</v>
      </c>
      <c r="D726" s="215" t="s">
        <v>118</v>
      </c>
      <c r="E726" s="216" t="s">
        <v>727</v>
      </c>
      <c r="F726" s="217" t="s">
        <v>728</v>
      </c>
      <c r="G726" s="218" t="s">
        <v>216</v>
      </c>
      <c r="H726" s="219">
        <v>25</v>
      </c>
      <c r="I726" s="220"/>
      <c r="J726" s="221">
        <f>ROUND(I726*H726,2)</f>
        <v>0</v>
      </c>
      <c r="K726" s="222"/>
      <c r="L726" s="44"/>
      <c r="M726" s="223" t="s">
        <v>1</v>
      </c>
      <c r="N726" s="224" t="s">
        <v>38</v>
      </c>
      <c r="O726" s="91"/>
      <c r="P726" s="225">
        <f>O726*H726</f>
        <v>0</v>
      </c>
      <c r="Q726" s="225">
        <v>0</v>
      </c>
      <c r="R726" s="225">
        <f>Q726*H726</f>
        <v>0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696</v>
      </c>
      <c r="AT726" s="227" t="s">
        <v>118</v>
      </c>
      <c r="AU726" s="227" t="s">
        <v>80</v>
      </c>
      <c r="AY726" s="17" t="s">
        <v>115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80</v>
      </c>
      <c r="BK726" s="228">
        <f>ROUND(I726*H726,2)</f>
        <v>0</v>
      </c>
      <c r="BL726" s="17" t="s">
        <v>696</v>
      </c>
      <c r="BM726" s="227" t="s">
        <v>729</v>
      </c>
    </row>
    <row r="727" s="2" customFormat="1">
      <c r="A727" s="38"/>
      <c r="B727" s="39"/>
      <c r="C727" s="40"/>
      <c r="D727" s="229" t="s">
        <v>123</v>
      </c>
      <c r="E727" s="40"/>
      <c r="F727" s="230" t="s">
        <v>728</v>
      </c>
      <c r="G727" s="40"/>
      <c r="H727" s="40"/>
      <c r="I727" s="231"/>
      <c r="J727" s="40"/>
      <c r="K727" s="40"/>
      <c r="L727" s="44"/>
      <c r="M727" s="232"/>
      <c r="N727" s="233"/>
      <c r="O727" s="91"/>
      <c r="P727" s="91"/>
      <c r="Q727" s="91"/>
      <c r="R727" s="91"/>
      <c r="S727" s="91"/>
      <c r="T727" s="92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T727" s="17" t="s">
        <v>123</v>
      </c>
      <c r="AU727" s="17" t="s">
        <v>80</v>
      </c>
    </row>
    <row r="728" s="14" customFormat="1">
      <c r="A728" s="14"/>
      <c r="B728" s="244"/>
      <c r="C728" s="245"/>
      <c r="D728" s="229" t="s">
        <v>124</v>
      </c>
      <c r="E728" s="246" t="s">
        <v>1</v>
      </c>
      <c r="F728" s="247" t="s">
        <v>253</v>
      </c>
      <c r="G728" s="245"/>
      <c r="H728" s="248">
        <v>25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124</v>
      </c>
      <c r="AU728" s="254" t="s">
        <v>80</v>
      </c>
      <c r="AV728" s="14" t="s">
        <v>82</v>
      </c>
      <c r="AW728" s="14" t="s">
        <v>30</v>
      </c>
      <c r="AX728" s="14" t="s">
        <v>73</v>
      </c>
      <c r="AY728" s="254" t="s">
        <v>115</v>
      </c>
    </row>
    <row r="729" s="15" customFormat="1">
      <c r="A729" s="15"/>
      <c r="B729" s="255"/>
      <c r="C729" s="256"/>
      <c r="D729" s="229" t="s">
        <v>124</v>
      </c>
      <c r="E729" s="257" t="s">
        <v>1</v>
      </c>
      <c r="F729" s="258" t="s">
        <v>127</v>
      </c>
      <c r="G729" s="256"/>
      <c r="H729" s="259">
        <v>25</v>
      </c>
      <c r="I729" s="260"/>
      <c r="J729" s="256"/>
      <c r="K729" s="256"/>
      <c r="L729" s="261"/>
      <c r="M729" s="262"/>
      <c r="N729" s="263"/>
      <c r="O729" s="263"/>
      <c r="P729" s="263"/>
      <c r="Q729" s="263"/>
      <c r="R729" s="263"/>
      <c r="S729" s="263"/>
      <c r="T729" s="264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5" t="s">
        <v>124</v>
      </c>
      <c r="AU729" s="265" t="s">
        <v>80</v>
      </c>
      <c r="AV729" s="15" t="s">
        <v>122</v>
      </c>
      <c r="AW729" s="15" t="s">
        <v>30</v>
      </c>
      <c r="AX729" s="15" t="s">
        <v>80</v>
      </c>
      <c r="AY729" s="265" t="s">
        <v>115</v>
      </c>
    </row>
    <row r="730" s="2" customFormat="1" ht="24.15" customHeight="1">
      <c r="A730" s="38"/>
      <c r="B730" s="39"/>
      <c r="C730" s="215" t="s">
        <v>730</v>
      </c>
      <c r="D730" s="215" t="s">
        <v>118</v>
      </c>
      <c r="E730" s="216" t="s">
        <v>731</v>
      </c>
      <c r="F730" s="217" t="s">
        <v>732</v>
      </c>
      <c r="G730" s="218" t="s">
        <v>121</v>
      </c>
      <c r="H730" s="219">
        <v>78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38</v>
      </c>
      <c r="O730" s="91"/>
      <c r="P730" s="225">
        <f>O730*H730</f>
        <v>0</v>
      </c>
      <c r="Q730" s="225">
        <v>0</v>
      </c>
      <c r="R730" s="225">
        <f>Q730*H730</f>
        <v>0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696</v>
      </c>
      <c r="AT730" s="227" t="s">
        <v>118</v>
      </c>
      <c r="AU730" s="227" t="s">
        <v>80</v>
      </c>
      <c r="AY730" s="17" t="s">
        <v>115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80</v>
      </c>
      <c r="BK730" s="228">
        <f>ROUND(I730*H730,2)</f>
        <v>0</v>
      </c>
      <c r="BL730" s="17" t="s">
        <v>696</v>
      </c>
      <c r="BM730" s="227" t="s">
        <v>733</v>
      </c>
    </row>
    <row r="731" s="2" customFormat="1">
      <c r="A731" s="38"/>
      <c r="B731" s="39"/>
      <c r="C731" s="40"/>
      <c r="D731" s="229" t="s">
        <v>123</v>
      </c>
      <c r="E731" s="40"/>
      <c r="F731" s="230" t="s">
        <v>732</v>
      </c>
      <c r="G731" s="40"/>
      <c r="H731" s="40"/>
      <c r="I731" s="231"/>
      <c r="J731" s="40"/>
      <c r="K731" s="40"/>
      <c r="L731" s="44"/>
      <c r="M731" s="232"/>
      <c r="N731" s="233"/>
      <c r="O731" s="91"/>
      <c r="P731" s="91"/>
      <c r="Q731" s="91"/>
      <c r="R731" s="91"/>
      <c r="S731" s="91"/>
      <c r="T731" s="92"/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T731" s="17" t="s">
        <v>123</v>
      </c>
      <c r="AU731" s="17" t="s">
        <v>80</v>
      </c>
    </row>
    <row r="732" s="14" customFormat="1">
      <c r="A732" s="14"/>
      <c r="B732" s="244"/>
      <c r="C732" s="245"/>
      <c r="D732" s="229" t="s">
        <v>124</v>
      </c>
      <c r="E732" s="246" t="s">
        <v>1</v>
      </c>
      <c r="F732" s="247" t="s">
        <v>734</v>
      </c>
      <c r="G732" s="245"/>
      <c r="H732" s="248">
        <v>78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4" t="s">
        <v>124</v>
      </c>
      <c r="AU732" s="254" t="s">
        <v>80</v>
      </c>
      <c r="AV732" s="14" t="s">
        <v>82</v>
      </c>
      <c r="AW732" s="14" t="s">
        <v>30</v>
      </c>
      <c r="AX732" s="14" t="s">
        <v>73</v>
      </c>
      <c r="AY732" s="254" t="s">
        <v>115</v>
      </c>
    </row>
    <row r="733" s="15" customFormat="1">
      <c r="A733" s="15"/>
      <c r="B733" s="255"/>
      <c r="C733" s="256"/>
      <c r="D733" s="229" t="s">
        <v>124</v>
      </c>
      <c r="E733" s="257" t="s">
        <v>1</v>
      </c>
      <c r="F733" s="258" t="s">
        <v>127</v>
      </c>
      <c r="G733" s="256"/>
      <c r="H733" s="259">
        <v>78</v>
      </c>
      <c r="I733" s="260"/>
      <c r="J733" s="256"/>
      <c r="K733" s="256"/>
      <c r="L733" s="261"/>
      <c r="M733" s="262"/>
      <c r="N733" s="263"/>
      <c r="O733" s="263"/>
      <c r="P733" s="263"/>
      <c r="Q733" s="263"/>
      <c r="R733" s="263"/>
      <c r="S733" s="263"/>
      <c r="T733" s="264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5" t="s">
        <v>124</v>
      </c>
      <c r="AU733" s="265" t="s">
        <v>80</v>
      </c>
      <c r="AV733" s="15" t="s">
        <v>122</v>
      </c>
      <c r="AW733" s="15" t="s">
        <v>30</v>
      </c>
      <c r="AX733" s="15" t="s">
        <v>80</v>
      </c>
      <c r="AY733" s="265" t="s">
        <v>115</v>
      </c>
    </row>
    <row r="734" s="2" customFormat="1" ht="14.4" customHeight="1">
      <c r="A734" s="38"/>
      <c r="B734" s="39"/>
      <c r="C734" s="215" t="s">
        <v>406</v>
      </c>
      <c r="D734" s="215" t="s">
        <v>118</v>
      </c>
      <c r="E734" s="216" t="s">
        <v>735</v>
      </c>
      <c r="F734" s="217" t="s">
        <v>736</v>
      </c>
      <c r="G734" s="218" t="s">
        <v>216</v>
      </c>
      <c r="H734" s="219">
        <v>115</v>
      </c>
      <c r="I734" s="220"/>
      <c r="J734" s="221">
        <f>ROUND(I734*H734,2)</f>
        <v>0</v>
      </c>
      <c r="K734" s="222"/>
      <c r="L734" s="44"/>
      <c r="M734" s="223" t="s">
        <v>1</v>
      </c>
      <c r="N734" s="224" t="s">
        <v>38</v>
      </c>
      <c r="O734" s="91"/>
      <c r="P734" s="225">
        <f>O734*H734</f>
        <v>0</v>
      </c>
      <c r="Q734" s="225">
        <v>0</v>
      </c>
      <c r="R734" s="225">
        <f>Q734*H734</f>
        <v>0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696</v>
      </c>
      <c r="AT734" s="227" t="s">
        <v>118</v>
      </c>
      <c r="AU734" s="227" t="s">
        <v>80</v>
      </c>
      <c r="AY734" s="17" t="s">
        <v>115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80</v>
      </c>
      <c r="BK734" s="228">
        <f>ROUND(I734*H734,2)</f>
        <v>0</v>
      </c>
      <c r="BL734" s="17" t="s">
        <v>696</v>
      </c>
      <c r="BM734" s="227" t="s">
        <v>737</v>
      </c>
    </row>
    <row r="735" s="2" customFormat="1">
      <c r="A735" s="38"/>
      <c r="B735" s="39"/>
      <c r="C735" s="40"/>
      <c r="D735" s="229" t="s">
        <v>123</v>
      </c>
      <c r="E735" s="40"/>
      <c r="F735" s="230" t="s">
        <v>736</v>
      </c>
      <c r="G735" s="40"/>
      <c r="H735" s="40"/>
      <c r="I735" s="231"/>
      <c r="J735" s="40"/>
      <c r="K735" s="40"/>
      <c r="L735" s="44"/>
      <c r="M735" s="232"/>
      <c r="N735" s="233"/>
      <c r="O735" s="91"/>
      <c r="P735" s="91"/>
      <c r="Q735" s="91"/>
      <c r="R735" s="91"/>
      <c r="S735" s="91"/>
      <c r="T735" s="92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T735" s="17" t="s">
        <v>123</v>
      </c>
      <c r="AU735" s="17" t="s">
        <v>80</v>
      </c>
    </row>
    <row r="736" s="14" customFormat="1">
      <c r="A736" s="14"/>
      <c r="B736" s="244"/>
      <c r="C736" s="245"/>
      <c r="D736" s="229" t="s">
        <v>124</v>
      </c>
      <c r="E736" s="246" t="s">
        <v>1</v>
      </c>
      <c r="F736" s="247" t="s">
        <v>738</v>
      </c>
      <c r="G736" s="245"/>
      <c r="H736" s="248">
        <v>115</v>
      </c>
      <c r="I736" s="249"/>
      <c r="J736" s="245"/>
      <c r="K736" s="245"/>
      <c r="L736" s="250"/>
      <c r="M736" s="251"/>
      <c r="N736" s="252"/>
      <c r="O736" s="252"/>
      <c r="P736" s="252"/>
      <c r="Q736" s="252"/>
      <c r="R736" s="252"/>
      <c r="S736" s="252"/>
      <c r="T736" s="253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4" t="s">
        <v>124</v>
      </c>
      <c r="AU736" s="254" t="s">
        <v>80</v>
      </c>
      <c r="AV736" s="14" t="s">
        <v>82</v>
      </c>
      <c r="AW736" s="14" t="s">
        <v>30</v>
      </c>
      <c r="AX736" s="14" t="s">
        <v>73</v>
      </c>
      <c r="AY736" s="254" t="s">
        <v>115</v>
      </c>
    </row>
    <row r="737" s="15" customFormat="1">
      <c r="A737" s="15"/>
      <c r="B737" s="255"/>
      <c r="C737" s="256"/>
      <c r="D737" s="229" t="s">
        <v>124</v>
      </c>
      <c r="E737" s="257" t="s">
        <v>1</v>
      </c>
      <c r="F737" s="258" t="s">
        <v>127</v>
      </c>
      <c r="G737" s="256"/>
      <c r="H737" s="259">
        <v>115</v>
      </c>
      <c r="I737" s="260"/>
      <c r="J737" s="256"/>
      <c r="K737" s="256"/>
      <c r="L737" s="261"/>
      <c r="M737" s="262"/>
      <c r="N737" s="263"/>
      <c r="O737" s="263"/>
      <c r="P737" s="263"/>
      <c r="Q737" s="263"/>
      <c r="R737" s="263"/>
      <c r="S737" s="263"/>
      <c r="T737" s="264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65" t="s">
        <v>124</v>
      </c>
      <c r="AU737" s="265" t="s">
        <v>80</v>
      </c>
      <c r="AV737" s="15" t="s">
        <v>122</v>
      </c>
      <c r="AW737" s="15" t="s">
        <v>30</v>
      </c>
      <c r="AX737" s="15" t="s">
        <v>80</v>
      </c>
      <c r="AY737" s="265" t="s">
        <v>115</v>
      </c>
    </row>
    <row r="738" s="2" customFormat="1" ht="14.4" customHeight="1">
      <c r="A738" s="38"/>
      <c r="B738" s="39"/>
      <c r="C738" s="215" t="s">
        <v>698</v>
      </c>
      <c r="D738" s="215" t="s">
        <v>118</v>
      </c>
      <c r="E738" s="216" t="s">
        <v>739</v>
      </c>
      <c r="F738" s="217" t="s">
        <v>740</v>
      </c>
      <c r="G738" s="218" t="s">
        <v>121</v>
      </c>
      <c r="H738" s="219">
        <v>280</v>
      </c>
      <c r="I738" s="220"/>
      <c r="J738" s="221">
        <f>ROUND(I738*H738,2)</f>
        <v>0</v>
      </c>
      <c r="K738" s="222"/>
      <c r="L738" s="44"/>
      <c r="M738" s="223" t="s">
        <v>1</v>
      </c>
      <c r="N738" s="224" t="s">
        <v>38</v>
      </c>
      <c r="O738" s="91"/>
      <c r="P738" s="225">
        <f>O738*H738</f>
        <v>0</v>
      </c>
      <c r="Q738" s="225">
        <v>0</v>
      </c>
      <c r="R738" s="225">
        <f>Q738*H738</f>
        <v>0</v>
      </c>
      <c r="S738" s="225">
        <v>0</v>
      </c>
      <c r="T738" s="226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696</v>
      </c>
      <c r="AT738" s="227" t="s">
        <v>118</v>
      </c>
      <c r="AU738" s="227" t="s">
        <v>80</v>
      </c>
      <c r="AY738" s="17" t="s">
        <v>115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80</v>
      </c>
      <c r="BK738" s="228">
        <f>ROUND(I738*H738,2)</f>
        <v>0</v>
      </c>
      <c r="BL738" s="17" t="s">
        <v>696</v>
      </c>
      <c r="BM738" s="227" t="s">
        <v>741</v>
      </c>
    </row>
    <row r="739" s="2" customFormat="1">
      <c r="A739" s="38"/>
      <c r="B739" s="39"/>
      <c r="C739" s="40"/>
      <c r="D739" s="229" t="s">
        <v>123</v>
      </c>
      <c r="E739" s="40"/>
      <c r="F739" s="230" t="s">
        <v>740</v>
      </c>
      <c r="G739" s="40"/>
      <c r="H739" s="40"/>
      <c r="I739" s="231"/>
      <c r="J739" s="40"/>
      <c r="K739" s="40"/>
      <c r="L739" s="44"/>
      <c r="M739" s="232"/>
      <c r="N739" s="233"/>
      <c r="O739" s="91"/>
      <c r="P739" s="91"/>
      <c r="Q739" s="91"/>
      <c r="R739" s="91"/>
      <c r="S739" s="91"/>
      <c r="T739" s="92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T739" s="17" t="s">
        <v>123</v>
      </c>
      <c r="AU739" s="17" t="s">
        <v>80</v>
      </c>
    </row>
    <row r="740" s="13" customFormat="1">
      <c r="A740" s="13"/>
      <c r="B740" s="234"/>
      <c r="C740" s="235"/>
      <c r="D740" s="229" t="s">
        <v>124</v>
      </c>
      <c r="E740" s="236" t="s">
        <v>1</v>
      </c>
      <c r="F740" s="237" t="s">
        <v>742</v>
      </c>
      <c r="G740" s="235"/>
      <c r="H740" s="236" t="s">
        <v>1</v>
      </c>
      <c r="I740" s="238"/>
      <c r="J740" s="235"/>
      <c r="K740" s="235"/>
      <c r="L740" s="239"/>
      <c r="M740" s="240"/>
      <c r="N740" s="241"/>
      <c r="O740" s="241"/>
      <c r="P740" s="241"/>
      <c r="Q740" s="241"/>
      <c r="R740" s="241"/>
      <c r="S740" s="241"/>
      <c r="T740" s="24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3" t="s">
        <v>124</v>
      </c>
      <c r="AU740" s="243" t="s">
        <v>80</v>
      </c>
      <c r="AV740" s="13" t="s">
        <v>80</v>
      </c>
      <c r="AW740" s="13" t="s">
        <v>30</v>
      </c>
      <c r="AX740" s="13" t="s">
        <v>73</v>
      </c>
      <c r="AY740" s="243" t="s">
        <v>115</v>
      </c>
    </row>
    <row r="741" s="14" customFormat="1">
      <c r="A741" s="14"/>
      <c r="B741" s="244"/>
      <c r="C741" s="245"/>
      <c r="D741" s="229" t="s">
        <v>124</v>
      </c>
      <c r="E741" s="246" t="s">
        <v>1</v>
      </c>
      <c r="F741" s="247" t="s">
        <v>722</v>
      </c>
      <c r="G741" s="245"/>
      <c r="H741" s="248">
        <v>280</v>
      </c>
      <c r="I741" s="249"/>
      <c r="J741" s="245"/>
      <c r="K741" s="245"/>
      <c r="L741" s="250"/>
      <c r="M741" s="251"/>
      <c r="N741" s="252"/>
      <c r="O741" s="252"/>
      <c r="P741" s="252"/>
      <c r="Q741" s="252"/>
      <c r="R741" s="252"/>
      <c r="S741" s="252"/>
      <c r="T741" s="253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4" t="s">
        <v>124</v>
      </c>
      <c r="AU741" s="254" t="s">
        <v>80</v>
      </c>
      <c r="AV741" s="14" t="s">
        <v>82</v>
      </c>
      <c r="AW741" s="14" t="s">
        <v>30</v>
      </c>
      <c r="AX741" s="14" t="s">
        <v>73</v>
      </c>
      <c r="AY741" s="254" t="s">
        <v>115</v>
      </c>
    </row>
    <row r="742" s="15" customFormat="1">
      <c r="A742" s="15"/>
      <c r="B742" s="255"/>
      <c r="C742" s="256"/>
      <c r="D742" s="229" t="s">
        <v>124</v>
      </c>
      <c r="E742" s="257" t="s">
        <v>1</v>
      </c>
      <c r="F742" s="258" t="s">
        <v>127</v>
      </c>
      <c r="G742" s="256"/>
      <c r="H742" s="259">
        <v>280</v>
      </c>
      <c r="I742" s="260"/>
      <c r="J742" s="256"/>
      <c r="K742" s="256"/>
      <c r="L742" s="261"/>
      <c r="M742" s="262"/>
      <c r="N742" s="263"/>
      <c r="O742" s="263"/>
      <c r="P742" s="263"/>
      <c r="Q742" s="263"/>
      <c r="R742" s="263"/>
      <c r="S742" s="263"/>
      <c r="T742" s="264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65" t="s">
        <v>124</v>
      </c>
      <c r="AU742" s="265" t="s">
        <v>80</v>
      </c>
      <c r="AV742" s="15" t="s">
        <v>122</v>
      </c>
      <c r="AW742" s="15" t="s">
        <v>30</v>
      </c>
      <c r="AX742" s="15" t="s">
        <v>80</v>
      </c>
      <c r="AY742" s="265" t="s">
        <v>115</v>
      </c>
    </row>
    <row r="743" s="2" customFormat="1" ht="24.15" customHeight="1">
      <c r="A743" s="38"/>
      <c r="B743" s="39"/>
      <c r="C743" s="215" t="s">
        <v>411</v>
      </c>
      <c r="D743" s="215" t="s">
        <v>118</v>
      </c>
      <c r="E743" s="216" t="s">
        <v>743</v>
      </c>
      <c r="F743" s="217" t="s">
        <v>744</v>
      </c>
      <c r="G743" s="218" t="s">
        <v>173</v>
      </c>
      <c r="H743" s="219">
        <v>2</v>
      </c>
      <c r="I743" s="220"/>
      <c r="J743" s="221">
        <f>ROUND(I743*H743,2)</f>
        <v>0</v>
      </c>
      <c r="K743" s="222"/>
      <c r="L743" s="44"/>
      <c r="M743" s="223" t="s">
        <v>1</v>
      </c>
      <c r="N743" s="224" t="s">
        <v>38</v>
      </c>
      <c r="O743" s="91"/>
      <c r="P743" s="225">
        <f>O743*H743</f>
        <v>0</v>
      </c>
      <c r="Q743" s="225">
        <v>0</v>
      </c>
      <c r="R743" s="225">
        <f>Q743*H743</f>
        <v>0</v>
      </c>
      <c r="S743" s="225">
        <v>0</v>
      </c>
      <c r="T743" s="226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27" t="s">
        <v>696</v>
      </c>
      <c r="AT743" s="227" t="s">
        <v>118</v>
      </c>
      <c r="AU743" s="227" t="s">
        <v>80</v>
      </c>
      <c r="AY743" s="17" t="s">
        <v>115</v>
      </c>
      <c r="BE743" s="228">
        <f>IF(N743="základní",J743,0)</f>
        <v>0</v>
      </c>
      <c r="BF743" s="228">
        <f>IF(N743="snížená",J743,0)</f>
        <v>0</v>
      </c>
      <c r="BG743" s="228">
        <f>IF(N743="zákl. přenesená",J743,0)</f>
        <v>0</v>
      </c>
      <c r="BH743" s="228">
        <f>IF(N743="sníž. přenesená",J743,0)</f>
        <v>0</v>
      </c>
      <c r="BI743" s="228">
        <f>IF(N743="nulová",J743,0)</f>
        <v>0</v>
      </c>
      <c r="BJ743" s="17" t="s">
        <v>80</v>
      </c>
      <c r="BK743" s="228">
        <f>ROUND(I743*H743,2)</f>
        <v>0</v>
      </c>
      <c r="BL743" s="17" t="s">
        <v>696</v>
      </c>
      <c r="BM743" s="227" t="s">
        <v>745</v>
      </c>
    </row>
    <row r="744" s="2" customFormat="1">
      <c r="A744" s="38"/>
      <c r="B744" s="39"/>
      <c r="C744" s="40"/>
      <c r="D744" s="229" t="s">
        <v>123</v>
      </c>
      <c r="E744" s="40"/>
      <c r="F744" s="230" t="s">
        <v>744</v>
      </c>
      <c r="G744" s="40"/>
      <c r="H744" s="40"/>
      <c r="I744" s="231"/>
      <c r="J744" s="40"/>
      <c r="K744" s="40"/>
      <c r="L744" s="44"/>
      <c r="M744" s="232"/>
      <c r="N744" s="233"/>
      <c r="O744" s="91"/>
      <c r="P744" s="91"/>
      <c r="Q744" s="91"/>
      <c r="R744" s="91"/>
      <c r="S744" s="91"/>
      <c r="T744" s="92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T744" s="17" t="s">
        <v>123</v>
      </c>
      <c r="AU744" s="17" t="s">
        <v>80</v>
      </c>
    </row>
    <row r="745" s="14" customFormat="1">
      <c r="A745" s="14"/>
      <c r="B745" s="244"/>
      <c r="C745" s="245"/>
      <c r="D745" s="229" t="s">
        <v>124</v>
      </c>
      <c r="E745" s="246" t="s">
        <v>1</v>
      </c>
      <c r="F745" s="247" t="s">
        <v>82</v>
      </c>
      <c r="G745" s="245"/>
      <c r="H745" s="248">
        <v>2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124</v>
      </c>
      <c r="AU745" s="254" t="s">
        <v>80</v>
      </c>
      <c r="AV745" s="14" t="s">
        <v>82</v>
      </c>
      <c r="AW745" s="14" t="s">
        <v>30</v>
      </c>
      <c r="AX745" s="14" t="s">
        <v>73</v>
      </c>
      <c r="AY745" s="254" t="s">
        <v>115</v>
      </c>
    </row>
    <row r="746" s="15" customFormat="1">
      <c r="A746" s="15"/>
      <c r="B746" s="255"/>
      <c r="C746" s="256"/>
      <c r="D746" s="229" t="s">
        <v>124</v>
      </c>
      <c r="E746" s="257" t="s">
        <v>1</v>
      </c>
      <c r="F746" s="258" t="s">
        <v>127</v>
      </c>
      <c r="G746" s="256"/>
      <c r="H746" s="259">
        <v>2</v>
      </c>
      <c r="I746" s="260"/>
      <c r="J746" s="256"/>
      <c r="K746" s="256"/>
      <c r="L746" s="261"/>
      <c r="M746" s="262"/>
      <c r="N746" s="263"/>
      <c r="O746" s="263"/>
      <c r="P746" s="263"/>
      <c r="Q746" s="263"/>
      <c r="R746" s="263"/>
      <c r="S746" s="263"/>
      <c r="T746" s="264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5" t="s">
        <v>124</v>
      </c>
      <c r="AU746" s="265" t="s">
        <v>80</v>
      </c>
      <c r="AV746" s="15" t="s">
        <v>122</v>
      </c>
      <c r="AW746" s="15" t="s">
        <v>30</v>
      </c>
      <c r="AX746" s="15" t="s">
        <v>80</v>
      </c>
      <c r="AY746" s="265" t="s">
        <v>115</v>
      </c>
    </row>
    <row r="747" s="2" customFormat="1" ht="14.4" customHeight="1">
      <c r="A747" s="38"/>
      <c r="B747" s="39"/>
      <c r="C747" s="215" t="s">
        <v>746</v>
      </c>
      <c r="D747" s="215" t="s">
        <v>118</v>
      </c>
      <c r="E747" s="216" t="s">
        <v>747</v>
      </c>
      <c r="F747" s="217" t="s">
        <v>748</v>
      </c>
      <c r="G747" s="218" t="s">
        <v>173</v>
      </c>
      <c r="H747" s="219">
        <v>2</v>
      </c>
      <c r="I747" s="220"/>
      <c r="J747" s="221">
        <f>ROUND(I747*H747,2)</f>
        <v>0</v>
      </c>
      <c r="K747" s="222"/>
      <c r="L747" s="44"/>
      <c r="M747" s="223" t="s">
        <v>1</v>
      </c>
      <c r="N747" s="224" t="s">
        <v>38</v>
      </c>
      <c r="O747" s="91"/>
      <c r="P747" s="225">
        <f>O747*H747</f>
        <v>0</v>
      </c>
      <c r="Q747" s="225">
        <v>0</v>
      </c>
      <c r="R747" s="225">
        <f>Q747*H747</f>
        <v>0</v>
      </c>
      <c r="S747" s="225">
        <v>0</v>
      </c>
      <c r="T747" s="226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7" t="s">
        <v>696</v>
      </c>
      <c r="AT747" s="227" t="s">
        <v>118</v>
      </c>
      <c r="AU747" s="227" t="s">
        <v>80</v>
      </c>
      <c r="AY747" s="17" t="s">
        <v>115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17" t="s">
        <v>80</v>
      </c>
      <c r="BK747" s="228">
        <f>ROUND(I747*H747,2)</f>
        <v>0</v>
      </c>
      <c r="BL747" s="17" t="s">
        <v>696</v>
      </c>
      <c r="BM747" s="227" t="s">
        <v>749</v>
      </c>
    </row>
    <row r="748" s="2" customFormat="1">
      <c r="A748" s="38"/>
      <c r="B748" s="39"/>
      <c r="C748" s="40"/>
      <c r="D748" s="229" t="s">
        <v>123</v>
      </c>
      <c r="E748" s="40"/>
      <c r="F748" s="230" t="s">
        <v>748</v>
      </c>
      <c r="G748" s="40"/>
      <c r="H748" s="40"/>
      <c r="I748" s="231"/>
      <c r="J748" s="40"/>
      <c r="K748" s="40"/>
      <c r="L748" s="44"/>
      <c r="M748" s="232"/>
      <c r="N748" s="233"/>
      <c r="O748" s="91"/>
      <c r="P748" s="91"/>
      <c r="Q748" s="91"/>
      <c r="R748" s="91"/>
      <c r="S748" s="91"/>
      <c r="T748" s="92"/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T748" s="17" t="s">
        <v>123</v>
      </c>
      <c r="AU748" s="17" t="s">
        <v>80</v>
      </c>
    </row>
    <row r="749" s="14" customFormat="1">
      <c r="A749" s="14"/>
      <c r="B749" s="244"/>
      <c r="C749" s="245"/>
      <c r="D749" s="229" t="s">
        <v>124</v>
      </c>
      <c r="E749" s="246" t="s">
        <v>1</v>
      </c>
      <c r="F749" s="247" t="s">
        <v>82</v>
      </c>
      <c r="G749" s="245"/>
      <c r="H749" s="248">
        <v>2</v>
      </c>
      <c r="I749" s="249"/>
      <c r="J749" s="245"/>
      <c r="K749" s="245"/>
      <c r="L749" s="250"/>
      <c r="M749" s="251"/>
      <c r="N749" s="252"/>
      <c r="O749" s="252"/>
      <c r="P749" s="252"/>
      <c r="Q749" s="252"/>
      <c r="R749" s="252"/>
      <c r="S749" s="252"/>
      <c r="T749" s="25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4" t="s">
        <v>124</v>
      </c>
      <c r="AU749" s="254" t="s">
        <v>80</v>
      </c>
      <c r="AV749" s="14" t="s">
        <v>82</v>
      </c>
      <c r="AW749" s="14" t="s">
        <v>30</v>
      </c>
      <c r="AX749" s="14" t="s">
        <v>73</v>
      </c>
      <c r="AY749" s="254" t="s">
        <v>115</v>
      </c>
    </row>
    <row r="750" s="15" customFormat="1">
      <c r="A750" s="15"/>
      <c r="B750" s="255"/>
      <c r="C750" s="256"/>
      <c r="D750" s="229" t="s">
        <v>124</v>
      </c>
      <c r="E750" s="257" t="s">
        <v>1</v>
      </c>
      <c r="F750" s="258" t="s">
        <v>127</v>
      </c>
      <c r="G750" s="256"/>
      <c r="H750" s="259">
        <v>2</v>
      </c>
      <c r="I750" s="260"/>
      <c r="J750" s="256"/>
      <c r="K750" s="256"/>
      <c r="L750" s="261"/>
      <c r="M750" s="262"/>
      <c r="N750" s="263"/>
      <c r="O750" s="263"/>
      <c r="P750" s="263"/>
      <c r="Q750" s="263"/>
      <c r="R750" s="263"/>
      <c r="S750" s="263"/>
      <c r="T750" s="264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65" t="s">
        <v>124</v>
      </c>
      <c r="AU750" s="265" t="s">
        <v>80</v>
      </c>
      <c r="AV750" s="15" t="s">
        <v>122</v>
      </c>
      <c r="AW750" s="15" t="s">
        <v>30</v>
      </c>
      <c r="AX750" s="15" t="s">
        <v>80</v>
      </c>
      <c r="AY750" s="265" t="s">
        <v>115</v>
      </c>
    </row>
    <row r="751" s="2" customFormat="1" ht="24.15" customHeight="1">
      <c r="A751" s="38"/>
      <c r="B751" s="39"/>
      <c r="C751" s="215" t="s">
        <v>417</v>
      </c>
      <c r="D751" s="215" t="s">
        <v>118</v>
      </c>
      <c r="E751" s="216" t="s">
        <v>750</v>
      </c>
      <c r="F751" s="217" t="s">
        <v>751</v>
      </c>
      <c r="G751" s="218" t="s">
        <v>216</v>
      </c>
      <c r="H751" s="219">
        <v>11</v>
      </c>
      <c r="I751" s="220"/>
      <c r="J751" s="221">
        <f>ROUND(I751*H751,2)</f>
        <v>0</v>
      </c>
      <c r="K751" s="222"/>
      <c r="L751" s="44"/>
      <c r="M751" s="223" t="s">
        <v>1</v>
      </c>
      <c r="N751" s="224" t="s">
        <v>38</v>
      </c>
      <c r="O751" s="91"/>
      <c r="P751" s="225">
        <f>O751*H751</f>
        <v>0</v>
      </c>
      <c r="Q751" s="225">
        <v>0</v>
      </c>
      <c r="R751" s="225">
        <f>Q751*H751</f>
        <v>0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696</v>
      </c>
      <c r="AT751" s="227" t="s">
        <v>118</v>
      </c>
      <c r="AU751" s="227" t="s">
        <v>80</v>
      </c>
      <c r="AY751" s="17" t="s">
        <v>115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80</v>
      </c>
      <c r="BK751" s="228">
        <f>ROUND(I751*H751,2)</f>
        <v>0</v>
      </c>
      <c r="BL751" s="17" t="s">
        <v>696</v>
      </c>
      <c r="BM751" s="227" t="s">
        <v>752</v>
      </c>
    </row>
    <row r="752" s="2" customFormat="1">
      <c r="A752" s="38"/>
      <c r="B752" s="39"/>
      <c r="C752" s="40"/>
      <c r="D752" s="229" t="s">
        <v>123</v>
      </c>
      <c r="E752" s="40"/>
      <c r="F752" s="230" t="s">
        <v>751</v>
      </c>
      <c r="G752" s="40"/>
      <c r="H752" s="40"/>
      <c r="I752" s="231"/>
      <c r="J752" s="40"/>
      <c r="K752" s="40"/>
      <c r="L752" s="44"/>
      <c r="M752" s="232"/>
      <c r="N752" s="233"/>
      <c r="O752" s="91"/>
      <c r="P752" s="91"/>
      <c r="Q752" s="91"/>
      <c r="R752" s="91"/>
      <c r="S752" s="91"/>
      <c r="T752" s="92"/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T752" s="17" t="s">
        <v>123</v>
      </c>
      <c r="AU752" s="17" t="s">
        <v>80</v>
      </c>
    </row>
    <row r="753" s="14" customFormat="1">
      <c r="A753" s="14"/>
      <c r="B753" s="244"/>
      <c r="C753" s="245"/>
      <c r="D753" s="229" t="s">
        <v>124</v>
      </c>
      <c r="E753" s="246" t="s">
        <v>1</v>
      </c>
      <c r="F753" s="247" t="s">
        <v>179</v>
      </c>
      <c r="G753" s="245"/>
      <c r="H753" s="248">
        <v>11</v>
      </c>
      <c r="I753" s="249"/>
      <c r="J753" s="245"/>
      <c r="K753" s="245"/>
      <c r="L753" s="250"/>
      <c r="M753" s="251"/>
      <c r="N753" s="252"/>
      <c r="O753" s="252"/>
      <c r="P753" s="252"/>
      <c r="Q753" s="252"/>
      <c r="R753" s="252"/>
      <c r="S753" s="252"/>
      <c r="T753" s="253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4" t="s">
        <v>124</v>
      </c>
      <c r="AU753" s="254" t="s">
        <v>80</v>
      </c>
      <c r="AV753" s="14" t="s">
        <v>82</v>
      </c>
      <c r="AW753" s="14" t="s">
        <v>30</v>
      </c>
      <c r="AX753" s="14" t="s">
        <v>73</v>
      </c>
      <c r="AY753" s="254" t="s">
        <v>115</v>
      </c>
    </row>
    <row r="754" s="15" customFormat="1">
      <c r="A754" s="15"/>
      <c r="B754" s="255"/>
      <c r="C754" s="256"/>
      <c r="D754" s="229" t="s">
        <v>124</v>
      </c>
      <c r="E754" s="257" t="s">
        <v>1</v>
      </c>
      <c r="F754" s="258" t="s">
        <v>127</v>
      </c>
      <c r="G754" s="256"/>
      <c r="H754" s="259">
        <v>11</v>
      </c>
      <c r="I754" s="260"/>
      <c r="J754" s="256"/>
      <c r="K754" s="256"/>
      <c r="L754" s="261"/>
      <c r="M754" s="262"/>
      <c r="N754" s="263"/>
      <c r="O754" s="263"/>
      <c r="P754" s="263"/>
      <c r="Q754" s="263"/>
      <c r="R754" s="263"/>
      <c r="S754" s="263"/>
      <c r="T754" s="264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65" t="s">
        <v>124</v>
      </c>
      <c r="AU754" s="265" t="s">
        <v>80</v>
      </c>
      <c r="AV754" s="15" t="s">
        <v>122</v>
      </c>
      <c r="AW754" s="15" t="s">
        <v>30</v>
      </c>
      <c r="AX754" s="15" t="s">
        <v>80</v>
      </c>
      <c r="AY754" s="265" t="s">
        <v>115</v>
      </c>
    </row>
    <row r="755" s="2" customFormat="1" ht="14.4" customHeight="1">
      <c r="A755" s="38"/>
      <c r="B755" s="39"/>
      <c r="C755" s="266" t="s">
        <v>753</v>
      </c>
      <c r="D755" s="266" t="s">
        <v>128</v>
      </c>
      <c r="E755" s="267" t="s">
        <v>754</v>
      </c>
      <c r="F755" s="268" t="s">
        <v>755</v>
      </c>
      <c r="G755" s="269" t="s">
        <v>173</v>
      </c>
      <c r="H755" s="270">
        <v>11</v>
      </c>
      <c r="I755" s="271"/>
      <c r="J755" s="272">
        <f>ROUND(I755*H755,2)</f>
        <v>0</v>
      </c>
      <c r="K755" s="273"/>
      <c r="L755" s="274"/>
      <c r="M755" s="275" t="s">
        <v>1</v>
      </c>
      <c r="N755" s="276" t="s">
        <v>38</v>
      </c>
      <c r="O755" s="91"/>
      <c r="P755" s="225">
        <f>O755*H755</f>
        <v>0</v>
      </c>
      <c r="Q755" s="225">
        <v>0</v>
      </c>
      <c r="R755" s="225">
        <f>Q755*H755</f>
        <v>0</v>
      </c>
      <c r="S755" s="225">
        <v>0</v>
      </c>
      <c r="T755" s="226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27" t="s">
        <v>696</v>
      </c>
      <c r="AT755" s="227" t="s">
        <v>128</v>
      </c>
      <c r="AU755" s="227" t="s">
        <v>80</v>
      </c>
      <c r="AY755" s="17" t="s">
        <v>115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17" t="s">
        <v>80</v>
      </c>
      <c r="BK755" s="228">
        <f>ROUND(I755*H755,2)</f>
        <v>0</v>
      </c>
      <c r="BL755" s="17" t="s">
        <v>696</v>
      </c>
      <c r="BM755" s="227" t="s">
        <v>756</v>
      </c>
    </row>
    <row r="756" s="2" customFormat="1">
      <c r="A756" s="38"/>
      <c r="B756" s="39"/>
      <c r="C756" s="40"/>
      <c r="D756" s="229" t="s">
        <v>123</v>
      </c>
      <c r="E756" s="40"/>
      <c r="F756" s="230" t="s">
        <v>755</v>
      </c>
      <c r="G756" s="40"/>
      <c r="H756" s="40"/>
      <c r="I756" s="231"/>
      <c r="J756" s="40"/>
      <c r="K756" s="40"/>
      <c r="L756" s="44"/>
      <c r="M756" s="232"/>
      <c r="N756" s="233"/>
      <c r="O756" s="91"/>
      <c r="P756" s="91"/>
      <c r="Q756" s="91"/>
      <c r="R756" s="91"/>
      <c r="S756" s="91"/>
      <c r="T756" s="92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T756" s="17" t="s">
        <v>123</v>
      </c>
      <c r="AU756" s="17" t="s">
        <v>80</v>
      </c>
    </row>
    <row r="757" s="14" customFormat="1">
      <c r="A757" s="14"/>
      <c r="B757" s="244"/>
      <c r="C757" s="245"/>
      <c r="D757" s="229" t="s">
        <v>124</v>
      </c>
      <c r="E757" s="246" t="s">
        <v>1</v>
      </c>
      <c r="F757" s="247" t="s">
        <v>179</v>
      </c>
      <c r="G757" s="245"/>
      <c r="H757" s="248">
        <v>11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4" t="s">
        <v>124</v>
      </c>
      <c r="AU757" s="254" t="s">
        <v>80</v>
      </c>
      <c r="AV757" s="14" t="s">
        <v>82</v>
      </c>
      <c r="AW757" s="14" t="s">
        <v>30</v>
      </c>
      <c r="AX757" s="14" t="s">
        <v>73</v>
      </c>
      <c r="AY757" s="254" t="s">
        <v>115</v>
      </c>
    </row>
    <row r="758" s="15" customFormat="1">
      <c r="A758" s="15"/>
      <c r="B758" s="255"/>
      <c r="C758" s="256"/>
      <c r="D758" s="229" t="s">
        <v>124</v>
      </c>
      <c r="E758" s="257" t="s">
        <v>1</v>
      </c>
      <c r="F758" s="258" t="s">
        <v>127</v>
      </c>
      <c r="G758" s="256"/>
      <c r="H758" s="259">
        <v>11</v>
      </c>
      <c r="I758" s="260"/>
      <c r="J758" s="256"/>
      <c r="K758" s="256"/>
      <c r="L758" s="261"/>
      <c r="M758" s="262"/>
      <c r="N758" s="263"/>
      <c r="O758" s="263"/>
      <c r="P758" s="263"/>
      <c r="Q758" s="263"/>
      <c r="R758" s="263"/>
      <c r="S758" s="263"/>
      <c r="T758" s="264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5" t="s">
        <v>124</v>
      </c>
      <c r="AU758" s="265" t="s">
        <v>80</v>
      </c>
      <c r="AV758" s="15" t="s">
        <v>122</v>
      </c>
      <c r="AW758" s="15" t="s">
        <v>30</v>
      </c>
      <c r="AX758" s="15" t="s">
        <v>80</v>
      </c>
      <c r="AY758" s="265" t="s">
        <v>115</v>
      </c>
    </row>
    <row r="759" s="2" customFormat="1" ht="14.4" customHeight="1">
      <c r="A759" s="38"/>
      <c r="B759" s="39"/>
      <c r="C759" s="266" t="s">
        <v>422</v>
      </c>
      <c r="D759" s="266" t="s">
        <v>128</v>
      </c>
      <c r="E759" s="267" t="s">
        <v>757</v>
      </c>
      <c r="F759" s="268" t="s">
        <v>758</v>
      </c>
      <c r="G759" s="269" t="s">
        <v>173</v>
      </c>
      <c r="H759" s="270">
        <v>88</v>
      </c>
      <c r="I759" s="271"/>
      <c r="J759" s="272">
        <f>ROUND(I759*H759,2)</f>
        <v>0</v>
      </c>
      <c r="K759" s="273"/>
      <c r="L759" s="274"/>
      <c r="M759" s="275" t="s">
        <v>1</v>
      </c>
      <c r="N759" s="276" t="s">
        <v>38</v>
      </c>
      <c r="O759" s="91"/>
      <c r="P759" s="225">
        <f>O759*H759</f>
        <v>0</v>
      </c>
      <c r="Q759" s="225">
        <v>0</v>
      </c>
      <c r="R759" s="225">
        <f>Q759*H759</f>
        <v>0</v>
      </c>
      <c r="S759" s="225">
        <v>0</v>
      </c>
      <c r="T759" s="226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27" t="s">
        <v>696</v>
      </c>
      <c r="AT759" s="227" t="s">
        <v>128</v>
      </c>
      <c r="AU759" s="227" t="s">
        <v>80</v>
      </c>
      <c r="AY759" s="17" t="s">
        <v>115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17" t="s">
        <v>80</v>
      </c>
      <c r="BK759" s="228">
        <f>ROUND(I759*H759,2)</f>
        <v>0</v>
      </c>
      <c r="BL759" s="17" t="s">
        <v>696</v>
      </c>
      <c r="BM759" s="227" t="s">
        <v>759</v>
      </c>
    </row>
    <row r="760" s="2" customFormat="1">
      <c r="A760" s="38"/>
      <c r="B760" s="39"/>
      <c r="C760" s="40"/>
      <c r="D760" s="229" t="s">
        <v>123</v>
      </c>
      <c r="E760" s="40"/>
      <c r="F760" s="230" t="s">
        <v>758</v>
      </c>
      <c r="G760" s="40"/>
      <c r="H760" s="40"/>
      <c r="I760" s="231"/>
      <c r="J760" s="40"/>
      <c r="K760" s="40"/>
      <c r="L760" s="44"/>
      <c r="M760" s="232"/>
      <c r="N760" s="233"/>
      <c r="O760" s="91"/>
      <c r="P760" s="91"/>
      <c r="Q760" s="91"/>
      <c r="R760" s="91"/>
      <c r="S760" s="91"/>
      <c r="T760" s="92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7" t="s">
        <v>123</v>
      </c>
      <c r="AU760" s="17" t="s">
        <v>80</v>
      </c>
    </row>
    <row r="761" s="14" customFormat="1">
      <c r="A761" s="14"/>
      <c r="B761" s="244"/>
      <c r="C761" s="245"/>
      <c r="D761" s="229" t="s">
        <v>124</v>
      </c>
      <c r="E761" s="246" t="s">
        <v>1</v>
      </c>
      <c r="F761" s="247" t="s">
        <v>760</v>
      </c>
      <c r="G761" s="245"/>
      <c r="H761" s="248">
        <v>88</v>
      </c>
      <c r="I761" s="249"/>
      <c r="J761" s="245"/>
      <c r="K761" s="245"/>
      <c r="L761" s="250"/>
      <c r="M761" s="251"/>
      <c r="N761" s="252"/>
      <c r="O761" s="252"/>
      <c r="P761" s="252"/>
      <c r="Q761" s="252"/>
      <c r="R761" s="252"/>
      <c r="S761" s="252"/>
      <c r="T761" s="253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4" t="s">
        <v>124</v>
      </c>
      <c r="AU761" s="254" t="s">
        <v>80</v>
      </c>
      <c r="AV761" s="14" t="s">
        <v>82</v>
      </c>
      <c r="AW761" s="14" t="s">
        <v>30</v>
      </c>
      <c r="AX761" s="14" t="s">
        <v>73</v>
      </c>
      <c r="AY761" s="254" t="s">
        <v>115</v>
      </c>
    </row>
    <row r="762" s="15" customFormat="1">
      <c r="A762" s="15"/>
      <c r="B762" s="255"/>
      <c r="C762" s="256"/>
      <c r="D762" s="229" t="s">
        <v>124</v>
      </c>
      <c r="E762" s="257" t="s">
        <v>1</v>
      </c>
      <c r="F762" s="258" t="s">
        <v>127</v>
      </c>
      <c r="G762" s="256"/>
      <c r="H762" s="259">
        <v>88</v>
      </c>
      <c r="I762" s="260"/>
      <c r="J762" s="256"/>
      <c r="K762" s="256"/>
      <c r="L762" s="261"/>
      <c r="M762" s="262"/>
      <c r="N762" s="263"/>
      <c r="O762" s="263"/>
      <c r="P762" s="263"/>
      <c r="Q762" s="263"/>
      <c r="R762" s="263"/>
      <c r="S762" s="263"/>
      <c r="T762" s="264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65" t="s">
        <v>124</v>
      </c>
      <c r="AU762" s="265" t="s">
        <v>80</v>
      </c>
      <c r="AV762" s="15" t="s">
        <v>122</v>
      </c>
      <c r="AW762" s="15" t="s">
        <v>30</v>
      </c>
      <c r="AX762" s="15" t="s">
        <v>80</v>
      </c>
      <c r="AY762" s="265" t="s">
        <v>115</v>
      </c>
    </row>
    <row r="763" s="2" customFormat="1" ht="14.4" customHeight="1">
      <c r="A763" s="38"/>
      <c r="B763" s="39"/>
      <c r="C763" s="266" t="s">
        <v>761</v>
      </c>
      <c r="D763" s="266" t="s">
        <v>128</v>
      </c>
      <c r="E763" s="267" t="s">
        <v>762</v>
      </c>
      <c r="F763" s="268" t="s">
        <v>763</v>
      </c>
      <c r="G763" s="269" t="s">
        <v>121</v>
      </c>
      <c r="H763" s="270">
        <v>3</v>
      </c>
      <c r="I763" s="271"/>
      <c r="J763" s="272">
        <f>ROUND(I763*H763,2)</f>
        <v>0</v>
      </c>
      <c r="K763" s="273"/>
      <c r="L763" s="274"/>
      <c r="M763" s="275" t="s">
        <v>1</v>
      </c>
      <c r="N763" s="276" t="s">
        <v>38</v>
      </c>
      <c r="O763" s="91"/>
      <c r="P763" s="225">
        <f>O763*H763</f>
        <v>0</v>
      </c>
      <c r="Q763" s="225">
        <v>0</v>
      </c>
      <c r="R763" s="225">
        <f>Q763*H763</f>
        <v>0</v>
      </c>
      <c r="S763" s="225">
        <v>0</v>
      </c>
      <c r="T763" s="226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7" t="s">
        <v>696</v>
      </c>
      <c r="AT763" s="227" t="s">
        <v>128</v>
      </c>
      <c r="AU763" s="227" t="s">
        <v>80</v>
      </c>
      <c r="AY763" s="17" t="s">
        <v>115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17" t="s">
        <v>80</v>
      </c>
      <c r="BK763" s="228">
        <f>ROUND(I763*H763,2)</f>
        <v>0</v>
      </c>
      <c r="BL763" s="17" t="s">
        <v>696</v>
      </c>
      <c r="BM763" s="227" t="s">
        <v>764</v>
      </c>
    </row>
    <row r="764" s="2" customFormat="1">
      <c r="A764" s="38"/>
      <c r="B764" s="39"/>
      <c r="C764" s="40"/>
      <c r="D764" s="229" t="s">
        <v>123</v>
      </c>
      <c r="E764" s="40"/>
      <c r="F764" s="230" t="s">
        <v>763</v>
      </c>
      <c r="G764" s="40"/>
      <c r="H764" s="40"/>
      <c r="I764" s="231"/>
      <c r="J764" s="40"/>
      <c r="K764" s="40"/>
      <c r="L764" s="44"/>
      <c r="M764" s="232"/>
      <c r="N764" s="233"/>
      <c r="O764" s="91"/>
      <c r="P764" s="91"/>
      <c r="Q764" s="91"/>
      <c r="R764" s="91"/>
      <c r="S764" s="91"/>
      <c r="T764" s="92"/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T764" s="17" t="s">
        <v>123</v>
      </c>
      <c r="AU764" s="17" t="s">
        <v>80</v>
      </c>
    </row>
    <row r="765" s="14" customFormat="1">
      <c r="A765" s="14"/>
      <c r="B765" s="244"/>
      <c r="C765" s="245"/>
      <c r="D765" s="229" t="s">
        <v>124</v>
      </c>
      <c r="E765" s="246" t="s">
        <v>1</v>
      </c>
      <c r="F765" s="247" t="s">
        <v>765</v>
      </c>
      <c r="G765" s="245"/>
      <c r="H765" s="248">
        <v>3</v>
      </c>
      <c r="I765" s="249"/>
      <c r="J765" s="245"/>
      <c r="K765" s="245"/>
      <c r="L765" s="250"/>
      <c r="M765" s="251"/>
      <c r="N765" s="252"/>
      <c r="O765" s="252"/>
      <c r="P765" s="252"/>
      <c r="Q765" s="252"/>
      <c r="R765" s="252"/>
      <c r="S765" s="252"/>
      <c r="T765" s="25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4" t="s">
        <v>124</v>
      </c>
      <c r="AU765" s="254" t="s">
        <v>80</v>
      </c>
      <c r="AV765" s="14" t="s">
        <v>82</v>
      </c>
      <c r="AW765" s="14" t="s">
        <v>30</v>
      </c>
      <c r="AX765" s="14" t="s">
        <v>73</v>
      </c>
      <c r="AY765" s="254" t="s">
        <v>115</v>
      </c>
    </row>
    <row r="766" s="15" customFormat="1">
      <c r="A766" s="15"/>
      <c r="B766" s="255"/>
      <c r="C766" s="256"/>
      <c r="D766" s="229" t="s">
        <v>124</v>
      </c>
      <c r="E766" s="257" t="s">
        <v>1</v>
      </c>
      <c r="F766" s="258" t="s">
        <v>127</v>
      </c>
      <c r="G766" s="256"/>
      <c r="H766" s="259">
        <v>3</v>
      </c>
      <c r="I766" s="260"/>
      <c r="J766" s="256"/>
      <c r="K766" s="256"/>
      <c r="L766" s="261"/>
      <c r="M766" s="262"/>
      <c r="N766" s="263"/>
      <c r="O766" s="263"/>
      <c r="P766" s="263"/>
      <c r="Q766" s="263"/>
      <c r="R766" s="263"/>
      <c r="S766" s="263"/>
      <c r="T766" s="264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5" t="s">
        <v>124</v>
      </c>
      <c r="AU766" s="265" t="s">
        <v>80</v>
      </c>
      <c r="AV766" s="15" t="s">
        <v>122</v>
      </c>
      <c r="AW766" s="15" t="s">
        <v>30</v>
      </c>
      <c r="AX766" s="15" t="s">
        <v>80</v>
      </c>
      <c r="AY766" s="265" t="s">
        <v>115</v>
      </c>
    </row>
    <row r="767" s="2" customFormat="1" ht="14.4" customHeight="1">
      <c r="A767" s="38"/>
      <c r="B767" s="39"/>
      <c r="C767" s="266" t="s">
        <v>427</v>
      </c>
      <c r="D767" s="266" t="s">
        <v>128</v>
      </c>
      <c r="E767" s="267" t="s">
        <v>766</v>
      </c>
      <c r="F767" s="268" t="s">
        <v>767</v>
      </c>
      <c r="G767" s="269" t="s">
        <v>173</v>
      </c>
      <c r="H767" s="270">
        <v>1</v>
      </c>
      <c r="I767" s="271"/>
      <c r="J767" s="272">
        <f>ROUND(I767*H767,2)</f>
        <v>0</v>
      </c>
      <c r="K767" s="273"/>
      <c r="L767" s="274"/>
      <c r="M767" s="275" t="s">
        <v>1</v>
      </c>
      <c r="N767" s="276" t="s">
        <v>38</v>
      </c>
      <c r="O767" s="91"/>
      <c r="P767" s="225">
        <f>O767*H767</f>
        <v>0</v>
      </c>
      <c r="Q767" s="225">
        <v>0</v>
      </c>
      <c r="R767" s="225">
        <f>Q767*H767</f>
        <v>0</v>
      </c>
      <c r="S767" s="225">
        <v>0</v>
      </c>
      <c r="T767" s="226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7" t="s">
        <v>696</v>
      </c>
      <c r="AT767" s="227" t="s">
        <v>128</v>
      </c>
      <c r="AU767" s="227" t="s">
        <v>80</v>
      </c>
      <c r="AY767" s="17" t="s">
        <v>115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17" t="s">
        <v>80</v>
      </c>
      <c r="BK767" s="228">
        <f>ROUND(I767*H767,2)</f>
        <v>0</v>
      </c>
      <c r="BL767" s="17" t="s">
        <v>696</v>
      </c>
      <c r="BM767" s="227" t="s">
        <v>768</v>
      </c>
    </row>
    <row r="768" s="2" customFormat="1">
      <c r="A768" s="38"/>
      <c r="B768" s="39"/>
      <c r="C768" s="40"/>
      <c r="D768" s="229" t="s">
        <v>123</v>
      </c>
      <c r="E768" s="40"/>
      <c r="F768" s="230" t="s">
        <v>767</v>
      </c>
      <c r="G768" s="40"/>
      <c r="H768" s="40"/>
      <c r="I768" s="231"/>
      <c r="J768" s="40"/>
      <c r="K768" s="40"/>
      <c r="L768" s="44"/>
      <c r="M768" s="232"/>
      <c r="N768" s="233"/>
      <c r="O768" s="91"/>
      <c r="P768" s="91"/>
      <c r="Q768" s="91"/>
      <c r="R768" s="91"/>
      <c r="S768" s="91"/>
      <c r="T768" s="92"/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T768" s="17" t="s">
        <v>123</v>
      </c>
      <c r="AU768" s="17" t="s">
        <v>80</v>
      </c>
    </row>
    <row r="769" s="14" customFormat="1">
      <c r="A769" s="14"/>
      <c r="B769" s="244"/>
      <c r="C769" s="245"/>
      <c r="D769" s="229" t="s">
        <v>124</v>
      </c>
      <c r="E769" s="246" t="s">
        <v>1</v>
      </c>
      <c r="F769" s="247" t="s">
        <v>80</v>
      </c>
      <c r="G769" s="245"/>
      <c r="H769" s="248">
        <v>1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124</v>
      </c>
      <c r="AU769" s="254" t="s">
        <v>80</v>
      </c>
      <c r="AV769" s="14" t="s">
        <v>82</v>
      </c>
      <c r="AW769" s="14" t="s">
        <v>30</v>
      </c>
      <c r="AX769" s="14" t="s">
        <v>73</v>
      </c>
      <c r="AY769" s="254" t="s">
        <v>115</v>
      </c>
    </row>
    <row r="770" s="15" customFormat="1">
      <c r="A770" s="15"/>
      <c r="B770" s="255"/>
      <c r="C770" s="256"/>
      <c r="D770" s="229" t="s">
        <v>124</v>
      </c>
      <c r="E770" s="257" t="s">
        <v>1</v>
      </c>
      <c r="F770" s="258" t="s">
        <v>127</v>
      </c>
      <c r="G770" s="256"/>
      <c r="H770" s="259">
        <v>1</v>
      </c>
      <c r="I770" s="260"/>
      <c r="J770" s="256"/>
      <c r="K770" s="256"/>
      <c r="L770" s="261"/>
      <c r="M770" s="262"/>
      <c r="N770" s="263"/>
      <c r="O770" s="263"/>
      <c r="P770" s="263"/>
      <c r="Q770" s="263"/>
      <c r="R770" s="263"/>
      <c r="S770" s="263"/>
      <c r="T770" s="264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5" t="s">
        <v>124</v>
      </c>
      <c r="AU770" s="265" t="s">
        <v>80</v>
      </c>
      <c r="AV770" s="15" t="s">
        <v>122</v>
      </c>
      <c r="AW770" s="15" t="s">
        <v>30</v>
      </c>
      <c r="AX770" s="15" t="s">
        <v>80</v>
      </c>
      <c r="AY770" s="265" t="s">
        <v>115</v>
      </c>
    </row>
    <row r="771" s="2" customFormat="1" ht="14.4" customHeight="1">
      <c r="A771" s="38"/>
      <c r="B771" s="39"/>
      <c r="C771" s="266" t="s">
        <v>769</v>
      </c>
      <c r="D771" s="266" t="s">
        <v>128</v>
      </c>
      <c r="E771" s="267" t="s">
        <v>770</v>
      </c>
      <c r="F771" s="268" t="s">
        <v>771</v>
      </c>
      <c r="G771" s="269" t="s">
        <v>173</v>
      </c>
      <c r="H771" s="270">
        <v>1</v>
      </c>
      <c r="I771" s="271"/>
      <c r="J771" s="272">
        <f>ROUND(I771*H771,2)</f>
        <v>0</v>
      </c>
      <c r="K771" s="273"/>
      <c r="L771" s="274"/>
      <c r="M771" s="275" t="s">
        <v>1</v>
      </c>
      <c r="N771" s="276" t="s">
        <v>38</v>
      </c>
      <c r="O771" s="91"/>
      <c r="P771" s="225">
        <f>O771*H771</f>
        <v>0</v>
      </c>
      <c r="Q771" s="225">
        <v>0</v>
      </c>
      <c r="R771" s="225">
        <f>Q771*H771</f>
        <v>0</v>
      </c>
      <c r="S771" s="225">
        <v>0</v>
      </c>
      <c r="T771" s="226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7" t="s">
        <v>696</v>
      </c>
      <c r="AT771" s="227" t="s">
        <v>128</v>
      </c>
      <c r="AU771" s="227" t="s">
        <v>80</v>
      </c>
      <c r="AY771" s="17" t="s">
        <v>115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7" t="s">
        <v>80</v>
      </c>
      <c r="BK771" s="228">
        <f>ROUND(I771*H771,2)</f>
        <v>0</v>
      </c>
      <c r="BL771" s="17" t="s">
        <v>696</v>
      </c>
      <c r="BM771" s="227" t="s">
        <v>772</v>
      </c>
    </row>
    <row r="772" s="2" customFormat="1">
      <c r="A772" s="38"/>
      <c r="B772" s="39"/>
      <c r="C772" s="40"/>
      <c r="D772" s="229" t="s">
        <v>123</v>
      </c>
      <c r="E772" s="40"/>
      <c r="F772" s="230" t="s">
        <v>771</v>
      </c>
      <c r="G772" s="40"/>
      <c r="H772" s="40"/>
      <c r="I772" s="231"/>
      <c r="J772" s="40"/>
      <c r="K772" s="40"/>
      <c r="L772" s="44"/>
      <c r="M772" s="232"/>
      <c r="N772" s="233"/>
      <c r="O772" s="91"/>
      <c r="P772" s="91"/>
      <c r="Q772" s="91"/>
      <c r="R772" s="91"/>
      <c r="S772" s="91"/>
      <c r="T772" s="92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T772" s="17" t="s">
        <v>123</v>
      </c>
      <c r="AU772" s="17" t="s">
        <v>80</v>
      </c>
    </row>
    <row r="773" s="14" customFormat="1">
      <c r="A773" s="14"/>
      <c r="B773" s="244"/>
      <c r="C773" s="245"/>
      <c r="D773" s="229" t="s">
        <v>124</v>
      </c>
      <c r="E773" s="246" t="s">
        <v>1</v>
      </c>
      <c r="F773" s="247" t="s">
        <v>80</v>
      </c>
      <c r="G773" s="245"/>
      <c r="H773" s="248">
        <v>1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4" t="s">
        <v>124</v>
      </c>
      <c r="AU773" s="254" t="s">
        <v>80</v>
      </c>
      <c r="AV773" s="14" t="s">
        <v>82</v>
      </c>
      <c r="AW773" s="14" t="s">
        <v>30</v>
      </c>
      <c r="AX773" s="14" t="s">
        <v>73</v>
      </c>
      <c r="AY773" s="254" t="s">
        <v>115</v>
      </c>
    </row>
    <row r="774" s="15" customFormat="1">
      <c r="A774" s="15"/>
      <c r="B774" s="255"/>
      <c r="C774" s="256"/>
      <c r="D774" s="229" t="s">
        <v>124</v>
      </c>
      <c r="E774" s="257" t="s">
        <v>1</v>
      </c>
      <c r="F774" s="258" t="s">
        <v>127</v>
      </c>
      <c r="G774" s="256"/>
      <c r="H774" s="259">
        <v>1</v>
      </c>
      <c r="I774" s="260"/>
      <c r="J774" s="256"/>
      <c r="K774" s="256"/>
      <c r="L774" s="261"/>
      <c r="M774" s="262"/>
      <c r="N774" s="263"/>
      <c r="O774" s="263"/>
      <c r="P774" s="263"/>
      <c r="Q774" s="263"/>
      <c r="R774" s="263"/>
      <c r="S774" s="263"/>
      <c r="T774" s="264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65" t="s">
        <v>124</v>
      </c>
      <c r="AU774" s="265" t="s">
        <v>80</v>
      </c>
      <c r="AV774" s="15" t="s">
        <v>122</v>
      </c>
      <c r="AW774" s="15" t="s">
        <v>30</v>
      </c>
      <c r="AX774" s="15" t="s">
        <v>80</v>
      </c>
      <c r="AY774" s="265" t="s">
        <v>115</v>
      </c>
    </row>
    <row r="775" s="2" customFormat="1" ht="14.4" customHeight="1">
      <c r="A775" s="38"/>
      <c r="B775" s="39"/>
      <c r="C775" s="266" t="s">
        <v>431</v>
      </c>
      <c r="D775" s="266" t="s">
        <v>128</v>
      </c>
      <c r="E775" s="267" t="s">
        <v>773</v>
      </c>
      <c r="F775" s="268" t="s">
        <v>774</v>
      </c>
      <c r="G775" s="269" t="s">
        <v>173</v>
      </c>
      <c r="H775" s="270">
        <v>90</v>
      </c>
      <c r="I775" s="271"/>
      <c r="J775" s="272">
        <f>ROUND(I775*H775,2)</f>
        <v>0</v>
      </c>
      <c r="K775" s="273"/>
      <c r="L775" s="274"/>
      <c r="M775" s="275" t="s">
        <v>1</v>
      </c>
      <c r="N775" s="276" t="s">
        <v>38</v>
      </c>
      <c r="O775" s="91"/>
      <c r="P775" s="225">
        <f>O775*H775</f>
        <v>0</v>
      </c>
      <c r="Q775" s="225">
        <v>0</v>
      </c>
      <c r="R775" s="225">
        <f>Q775*H775</f>
        <v>0</v>
      </c>
      <c r="S775" s="225">
        <v>0</v>
      </c>
      <c r="T775" s="226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7" t="s">
        <v>696</v>
      </c>
      <c r="AT775" s="227" t="s">
        <v>128</v>
      </c>
      <c r="AU775" s="227" t="s">
        <v>80</v>
      </c>
      <c r="AY775" s="17" t="s">
        <v>115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17" t="s">
        <v>80</v>
      </c>
      <c r="BK775" s="228">
        <f>ROUND(I775*H775,2)</f>
        <v>0</v>
      </c>
      <c r="BL775" s="17" t="s">
        <v>696</v>
      </c>
      <c r="BM775" s="227" t="s">
        <v>775</v>
      </c>
    </row>
    <row r="776" s="2" customFormat="1">
      <c r="A776" s="38"/>
      <c r="B776" s="39"/>
      <c r="C776" s="40"/>
      <c r="D776" s="229" t="s">
        <v>123</v>
      </c>
      <c r="E776" s="40"/>
      <c r="F776" s="230" t="s">
        <v>774</v>
      </c>
      <c r="G776" s="40"/>
      <c r="H776" s="40"/>
      <c r="I776" s="231"/>
      <c r="J776" s="40"/>
      <c r="K776" s="40"/>
      <c r="L776" s="44"/>
      <c r="M776" s="232"/>
      <c r="N776" s="233"/>
      <c r="O776" s="91"/>
      <c r="P776" s="91"/>
      <c r="Q776" s="91"/>
      <c r="R776" s="91"/>
      <c r="S776" s="91"/>
      <c r="T776" s="92"/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T776" s="17" t="s">
        <v>123</v>
      </c>
      <c r="AU776" s="17" t="s">
        <v>80</v>
      </c>
    </row>
    <row r="777" s="14" customFormat="1">
      <c r="A777" s="14"/>
      <c r="B777" s="244"/>
      <c r="C777" s="245"/>
      <c r="D777" s="229" t="s">
        <v>124</v>
      </c>
      <c r="E777" s="246" t="s">
        <v>1</v>
      </c>
      <c r="F777" s="247" t="s">
        <v>344</v>
      </c>
      <c r="G777" s="245"/>
      <c r="H777" s="248">
        <v>90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124</v>
      </c>
      <c r="AU777" s="254" t="s">
        <v>80</v>
      </c>
      <c r="AV777" s="14" t="s">
        <v>82</v>
      </c>
      <c r="AW777" s="14" t="s">
        <v>30</v>
      </c>
      <c r="AX777" s="14" t="s">
        <v>73</v>
      </c>
      <c r="AY777" s="254" t="s">
        <v>115</v>
      </c>
    </row>
    <row r="778" s="15" customFormat="1">
      <c r="A778" s="15"/>
      <c r="B778" s="255"/>
      <c r="C778" s="256"/>
      <c r="D778" s="229" t="s">
        <v>124</v>
      </c>
      <c r="E778" s="257" t="s">
        <v>1</v>
      </c>
      <c r="F778" s="258" t="s">
        <v>127</v>
      </c>
      <c r="G778" s="256"/>
      <c r="H778" s="259">
        <v>90</v>
      </c>
      <c r="I778" s="260"/>
      <c r="J778" s="256"/>
      <c r="K778" s="256"/>
      <c r="L778" s="261"/>
      <c r="M778" s="262"/>
      <c r="N778" s="263"/>
      <c r="O778" s="263"/>
      <c r="P778" s="263"/>
      <c r="Q778" s="263"/>
      <c r="R778" s="263"/>
      <c r="S778" s="263"/>
      <c r="T778" s="264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5" t="s">
        <v>124</v>
      </c>
      <c r="AU778" s="265" t="s">
        <v>80</v>
      </c>
      <c r="AV778" s="15" t="s">
        <v>122</v>
      </c>
      <c r="AW778" s="15" t="s">
        <v>30</v>
      </c>
      <c r="AX778" s="15" t="s">
        <v>80</v>
      </c>
      <c r="AY778" s="265" t="s">
        <v>115</v>
      </c>
    </row>
    <row r="779" s="2" customFormat="1" ht="14.4" customHeight="1">
      <c r="A779" s="38"/>
      <c r="B779" s="39"/>
      <c r="C779" s="266" t="s">
        <v>776</v>
      </c>
      <c r="D779" s="266" t="s">
        <v>128</v>
      </c>
      <c r="E779" s="267" t="s">
        <v>777</v>
      </c>
      <c r="F779" s="268" t="s">
        <v>778</v>
      </c>
      <c r="G779" s="269" t="s">
        <v>173</v>
      </c>
      <c r="H779" s="270">
        <v>90</v>
      </c>
      <c r="I779" s="271"/>
      <c r="J779" s="272">
        <f>ROUND(I779*H779,2)</f>
        <v>0</v>
      </c>
      <c r="K779" s="273"/>
      <c r="L779" s="274"/>
      <c r="M779" s="275" t="s">
        <v>1</v>
      </c>
      <c r="N779" s="276" t="s">
        <v>38</v>
      </c>
      <c r="O779" s="91"/>
      <c r="P779" s="225">
        <f>O779*H779</f>
        <v>0</v>
      </c>
      <c r="Q779" s="225">
        <v>0</v>
      </c>
      <c r="R779" s="225">
        <f>Q779*H779</f>
        <v>0</v>
      </c>
      <c r="S779" s="225">
        <v>0</v>
      </c>
      <c r="T779" s="226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7" t="s">
        <v>696</v>
      </c>
      <c r="AT779" s="227" t="s">
        <v>128</v>
      </c>
      <c r="AU779" s="227" t="s">
        <v>80</v>
      </c>
      <c r="AY779" s="17" t="s">
        <v>115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7" t="s">
        <v>80</v>
      </c>
      <c r="BK779" s="228">
        <f>ROUND(I779*H779,2)</f>
        <v>0</v>
      </c>
      <c r="BL779" s="17" t="s">
        <v>696</v>
      </c>
      <c r="BM779" s="227" t="s">
        <v>779</v>
      </c>
    </row>
    <row r="780" s="2" customFormat="1">
      <c r="A780" s="38"/>
      <c r="B780" s="39"/>
      <c r="C780" s="40"/>
      <c r="D780" s="229" t="s">
        <v>123</v>
      </c>
      <c r="E780" s="40"/>
      <c r="F780" s="230" t="s">
        <v>778</v>
      </c>
      <c r="G780" s="40"/>
      <c r="H780" s="40"/>
      <c r="I780" s="231"/>
      <c r="J780" s="40"/>
      <c r="K780" s="40"/>
      <c r="L780" s="44"/>
      <c r="M780" s="232"/>
      <c r="N780" s="233"/>
      <c r="O780" s="91"/>
      <c r="P780" s="91"/>
      <c r="Q780" s="91"/>
      <c r="R780" s="91"/>
      <c r="S780" s="91"/>
      <c r="T780" s="92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T780" s="17" t="s">
        <v>123</v>
      </c>
      <c r="AU780" s="17" t="s">
        <v>80</v>
      </c>
    </row>
    <row r="781" s="14" customFormat="1">
      <c r="A781" s="14"/>
      <c r="B781" s="244"/>
      <c r="C781" s="245"/>
      <c r="D781" s="229" t="s">
        <v>124</v>
      </c>
      <c r="E781" s="246" t="s">
        <v>1</v>
      </c>
      <c r="F781" s="247" t="s">
        <v>344</v>
      </c>
      <c r="G781" s="245"/>
      <c r="H781" s="248">
        <v>90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124</v>
      </c>
      <c r="AU781" s="254" t="s">
        <v>80</v>
      </c>
      <c r="AV781" s="14" t="s">
        <v>82</v>
      </c>
      <c r="AW781" s="14" t="s">
        <v>30</v>
      </c>
      <c r="AX781" s="14" t="s">
        <v>73</v>
      </c>
      <c r="AY781" s="254" t="s">
        <v>115</v>
      </c>
    </row>
    <row r="782" s="15" customFormat="1">
      <c r="A782" s="15"/>
      <c r="B782" s="255"/>
      <c r="C782" s="256"/>
      <c r="D782" s="229" t="s">
        <v>124</v>
      </c>
      <c r="E782" s="257" t="s">
        <v>1</v>
      </c>
      <c r="F782" s="258" t="s">
        <v>127</v>
      </c>
      <c r="G782" s="256"/>
      <c r="H782" s="259">
        <v>90</v>
      </c>
      <c r="I782" s="260"/>
      <c r="J782" s="256"/>
      <c r="K782" s="256"/>
      <c r="L782" s="261"/>
      <c r="M782" s="262"/>
      <c r="N782" s="263"/>
      <c r="O782" s="263"/>
      <c r="P782" s="263"/>
      <c r="Q782" s="263"/>
      <c r="R782" s="263"/>
      <c r="S782" s="263"/>
      <c r="T782" s="264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65" t="s">
        <v>124</v>
      </c>
      <c r="AU782" s="265" t="s">
        <v>80</v>
      </c>
      <c r="AV782" s="15" t="s">
        <v>122</v>
      </c>
      <c r="AW782" s="15" t="s">
        <v>30</v>
      </c>
      <c r="AX782" s="15" t="s">
        <v>80</v>
      </c>
      <c r="AY782" s="265" t="s">
        <v>115</v>
      </c>
    </row>
    <row r="783" s="2" customFormat="1" ht="14.4" customHeight="1">
      <c r="A783" s="38"/>
      <c r="B783" s="39"/>
      <c r="C783" s="266" t="s">
        <v>439</v>
      </c>
      <c r="D783" s="266" t="s">
        <v>128</v>
      </c>
      <c r="E783" s="267" t="s">
        <v>780</v>
      </c>
      <c r="F783" s="268" t="s">
        <v>781</v>
      </c>
      <c r="G783" s="269" t="s">
        <v>173</v>
      </c>
      <c r="H783" s="270">
        <v>270</v>
      </c>
      <c r="I783" s="271"/>
      <c r="J783" s="272">
        <f>ROUND(I783*H783,2)</f>
        <v>0</v>
      </c>
      <c r="K783" s="273"/>
      <c r="L783" s="274"/>
      <c r="M783" s="275" t="s">
        <v>1</v>
      </c>
      <c r="N783" s="276" t="s">
        <v>38</v>
      </c>
      <c r="O783" s="91"/>
      <c r="P783" s="225">
        <f>O783*H783</f>
        <v>0</v>
      </c>
      <c r="Q783" s="225">
        <v>0</v>
      </c>
      <c r="R783" s="225">
        <f>Q783*H783</f>
        <v>0</v>
      </c>
      <c r="S783" s="225">
        <v>0</v>
      </c>
      <c r="T783" s="226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7" t="s">
        <v>696</v>
      </c>
      <c r="AT783" s="227" t="s">
        <v>128</v>
      </c>
      <c r="AU783" s="227" t="s">
        <v>80</v>
      </c>
      <c r="AY783" s="17" t="s">
        <v>115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7" t="s">
        <v>80</v>
      </c>
      <c r="BK783" s="228">
        <f>ROUND(I783*H783,2)</f>
        <v>0</v>
      </c>
      <c r="BL783" s="17" t="s">
        <v>696</v>
      </c>
      <c r="BM783" s="227" t="s">
        <v>782</v>
      </c>
    </row>
    <row r="784" s="2" customFormat="1">
      <c r="A784" s="38"/>
      <c r="B784" s="39"/>
      <c r="C784" s="40"/>
      <c r="D784" s="229" t="s">
        <v>123</v>
      </c>
      <c r="E784" s="40"/>
      <c r="F784" s="230" t="s">
        <v>781</v>
      </c>
      <c r="G784" s="40"/>
      <c r="H784" s="40"/>
      <c r="I784" s="231"/>
      <c r="J784" s="40"/>
      <c r="K784" s="40"/>
      <c r="L784" s="44"/>
      <c r="M784" s="232"/>
      <c r="N784" s="233"/>
      <c r="O784" s="91"/>
      <c r="P784" s="91"/>
      <c r="Q784" s="91"/>
      <c r="R784" s="91"/>
      <c r="S784" s="91"/>
      <c r="T784" s="92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T784" s="17" t="s">
        <v>123</v>
      </c>
      <c r="AU784" s="17" t="s">
        <v>80</v>
      </c>
    </row>
    <row r="785" s="14" customFormat="1">
      <c r="A785" s="14"/>
      <c r="B785" s="244"/>
      <c r="C785" s="245"/>
      <c r="D785" s="229" t="s">
        <v>124</v>
      </c>
      <c r="E785" s="246" t="s">
        <v>1</v>
      </c>
      <c r="F785" s="247" t="s">
        <v>783</v>
      </c>
      <c r="G785" s="245"/>
      <c r="H785" s="248">
        <v>270</v>
      </c>
      <c r="I785" s="249"/>
      <c r="J785" s="245"/>
      <c r="K785" s="245"/>
      <c r="L785" s="250"/>
      <c r="M785" s="251"/>
      <c r="N785" s="252"/>
      <c r="O785" s="252"/>
      <c r="P785" s="252"/>
      <c r="Q785" s="252"/>
      <c r="R785" s="252"/>
      <c r="S785" s="252"/>
      <c r="T785" s="25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4" t="s">
        <v>124</v>
      </c>
      <c r="AU785" s="254" t="s">
        <v>80</v>
      </c>
      <c r="AV785" s="14" t="s">
        <v>82</v>
      </c>
      <c r="AW785" s="14" t="s">
        <v>30</v>
      </c>
      <c r="AX785" s="14" t="s">
        <v>73</v>
      </c>
      <c r="AY785" s="254" t="s">
        <v>115</v>
      </c>
    </row>
    <row r="786" s="15" customFormat="1">
      <c r="A786" s="15"/>
      <c r="B786" s="255"/>
      <c r="C786" s="256"/>
      <c r="D786" s="229" t="s">
        <v>124</v>
      </c>
      <c r="E786" s="257" t="s">
        <v>1</v>
      </c>
      <c r="F786" s="258" t="s">
        <v>127</v>
      </c>
      <c r="G786" s="256"/>
      <c r="H786" s="259">
        <v>270</v>
      </c>
      <c r="I786" s="260"/>
      <c r="J786" s="256"/>
      <c r="K786" s="256"/>
      <c r="L786" s="261"/>
      <c r="M786" s="262"/>
      <c r="N786" s="263"/>
      <c r="O786" s="263"/>
      <c r="P786" s="263"/>
      <c r="Q786" s="263"/>
      <c r="R786" s="263"/>
      <c r="S786" s="263"/>
      <c r="T786" s="264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65" t="s">
        <v>124</v>
      </c>
      <c r="AU786" s="265" t="s">
        <v>80</v>
      </c>
      <c r="AV786" s="15" t="s">
        <v>122</v>
      </c>
      <c r="AW786" s="15" t="s">
        <v>30</v>
      </c>
      <c r="AX786" s="15" t="s">
        <v>80</v>
      </c>
      <c r="AY786" s="265" t="s">
        <v>115</v>
      </c>
    </row>
    <row r="787" s="2" customFormat="1" ht="14.4" customHeight="1">
      <c r="A787" s="38"/>
      <c r="B787" s="39"/>
      <c r="C787" s="266" t="s">
        <v>784</v>
      </c>
      <c r="D787" s="266" t="s">
        <v>128</v>
      </c>
      <c r="E787" s="267" t="s">
        <v>785</v>
      </c>
      <c r="F787" s="268" t="s">
        <v>786</v>
      </c>
      <c r="G787" s="269" t="s">
        <v>173</v>
      </c>
      <c r="H787" s="270">
        <v>115</v>
      </c>
      <c r="I787" s="271"/>
      <c r="J787" s="272">
        <f>ROUND(I787*H787,2)</f>
        <v>0</v>
      </c>
      <c r="K787" s="273"/>
      <c r="L787" s="274"/>
      <c r="M787" s="275" t="s">
        <v>1</v>
      </c>
      <c r="N787" s="276" t="s">
        <v>38</v>
      </c>
      <c r="O787" s="91"/>
      <c r="P787" s="225">
        <f>O787*H787</f>
        <v>0</v>
      </c>
      <c r="Q787" s="225">
        <v>0</v>
      </c>
      <c r="R787" s="225">
        <f>Q787*H787</f>
        <v>0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696</v>
      </c>
      <c r="AT787" s="227" t="s">
        <v>128</v>
      </c>
      <c r="AU787" s="227" t="s">
        <v>80</v>
      </c>
      <c r="AY787" s="17" t="s">
        <v>115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80</v>
      </c>
      <c r="BK787" s="228">
        <f>ROUND(I787*H787,2)</f>
        <v>0</v>
      </c>
      <c r="BL787" s="17" t="s">
        <v>696</v>
      </c>
      <c r="BM787" s="227" t="s">
        <v>787</v>
      </c>
    </row>
    <row r="788" s="2" customFormat="1">
      <c r="A788" s="38"/>
      <c r="B788" s="39"/>
      <c r="C788" s="40"/>
      <c r="D788" s="229" t="s">
        <v>123</v>
      </c>
      <c r="E788" s="40"/>
      <c r="F788" s="230" t="s">
        <v>786</v>
      </c>
      <c r="G788" s="40"/>
      <c r="H788" s="40"/>
      <c r="I788" s="231"/>
      <c r="J788" s="40"/>
      <c r="K788" s="40"/>
      <c r="L788" s="44"/>
      <c r="M788" s="232"/>
      <c r="N788" s="233"/>
      <c r="O788" s="91"/>
      <c r="P788" s="91"/>
      <c r="Q788" s="91"/>
      <c r="R788" s="91"/>
      <c r="S788" s="91"/>
      <c r="T788" s="92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123</v>
      </c>
      <c r="AU788" s="17" t="s">
        <v>80</v>
      </c>
    </row>
    <row r="789" s="14" customFormat="1">
      <c r="A789" s="14"/>
      <c r="B789" s="244"/>
      <c r="C789" s="245"/>
      <c r="D789" s="229" t="s">
        <v>124</v>
      </c>
      <c r="E789" s="246" t="s">
        <v>1</v>
      </c>
      <c r="F789" s="247" t="s">
        <v>738</v>
      </c>
      <c r="G789" s="245"/>
      <c r="H789" s="248">
        <v>115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124</v>
      </c>
      <c r="AU789" s="254" t="s">
        <v>80</v>
      </c>
      <c r="AV789" s="14" t="s">
        <v>82</v>
      </c>
      <c r="AW789" s="14" t="s">
        <v>30</v>
      </c>
      <c r="AX789" s="14" t="s">
        <v>73</v>
      </c>
      <c r="AY789" s="254" t="s">
        <v>115</v>
      </c>
    </row>
    <row r="790" s="15" customFormat="1">
      <c r="A790" s="15"/>
      <c r="B790" s="255"/>
      <c r="C790" s="256"/>
      <c r="D790" s="229" t="s">
        <v>124</v>
      </c>
      <c r="E790" s="257" t="s">
        <v>1</v>
      </c>
      <c r="F790" s="258" t="s">
        <v>127</v>
      </c>
      <c r="G790" s="256"/>
      <c r="H790" s="259">
        <v>115</v>
      </c>
      <c r="I790" s="260"/>
      <c r="J790" s="256"/>
      <c r="K790" s="256"/>
      <c r="L790" s="261"/>
      <c r="M790" s="262"/>
      <c r="N790" s="263"/>
      <c r="O790" s="263"/>
      <c r="P790" s="263"/>
      <c r="Q790" s="263"/>
      <c r="R790" s="263"/>
      <c r="S790" s="263"/>
      <c r="T790" s="264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65" t="s">
        <v>124</v>
      </c>
      <c r="AU790" s="265" t="s">
        <v>80</v>
      </c>
      <c r="AV790" s="15" t="s">
        <v>122</v>
      </c>
      <c r="AW790" s="15" t="s">
        <v>30</v>
      </c>
      <c r="AX790" s="15" t="s">
        <v>80</v>
      </c>
      <c r="AY790" s="265" t="s">
        <v>115</v>
      </c>
    </row>
    <row r="791" s="2" customFormat="1" ht="14.4" customHeight="1">
      <c r="A791" s="38"/>
      <c r="B791" s="39"/>
      <c r="C791" s="266" t="s">
        <v>444</v>
      </c>
      <c r="D791" s="266" t="s">
        <v>128</v>
      </c>
      <c r="E791" s="267" t="s">
        <v>511</v>
      </c>
      <c r="F791" s="268" t="s">
        <v>512</v>
      </c>
      <c r="G791" s="269" t="s">
        <v>142</v>
      </c>
      <c r="H791" s="270">
        <v>33.380000000000003</v>
      </c>
      <c r="I791" s="271"/>
      <c r="J791" s="272">
        <f>ROUND(I791*H791,2)</f>
        <v>0</v>
      </c>
      <c r="K791" s="273"/>
      <c r="L791" s="274"/>
      <c r="M791" s="275" t="s">
        <v>1</v>
      </c>
      <c r="N791" s="276" t="s">
        <v>38</v>
      </c>
      <c r="O791" s="91"/>
      <c r="P791" s="225">
        <f>O791*H791</f>
        <v>0</v>
      </c>
      <c r="Q791" s="225">
        <v>0</v>
      </c>
      <c r="R791" s="225">
        <f>Q791*H791</f>
        <v>0</v>
      </c>
      <c r="S791" s="225">
        <v>0</v>
      </c>
      <c r="T791" s="22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696</v>
      </c>
      <c r="AT791" s="227" t="s">
        <v>128</v>
      </c>
      <c r="AU791" s="227" t="s">
        <v>80</v>
      </c>
      <c r="AY791" s="17" t="s">
        <v>115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80</v>
      </c>
      <c r="BK791" s="228">
        <f>ROUND(I791*H791,2)</f>
        <v>0</v>
      </c>
      <c r="BL791" s="17" t="s">
        <v>696</v>
      </c>
      <c r="BM791" s="227" t="s">
        <v>788</v>
      </c>
    </row>
    <row r="792" s="2" customFormat="1">
      <c r="A792" s="38"/>
      <c r="B792" s="39"/>
      <c r="C792" s="40"/>
      <c r="D792" s="229" t="s">
        <v>123</v>
      </c>
      <c r="E792" s="40"/>
      <c r="F792" s="230" t="s">
        <v>512</v>
      </c>
      <c r="G792" s="40"/>
      <c r="H792" s="40"/>
      <c r="I792" s="231"/>
      <c r="J792" s="40"/>
      <c r="K792" s="40"/>
      <c r="L792" s="44"/>
      <c r="M792" s="232"/>
      <c r="N792" s="233"/>
      <c r="O792" s="91"/>
      <c r="P792" s="91"/>
      <c r="Q792" s="91"/>
      <c r="R792" s="91"/>
      <c r="S792" s="91"/>
      <c r="T792" s="92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T792" s="17" t="s">
        <v>123</v>
      </c>
      <c r="AU792" s="17" t="s">
        <v>80</v>
      </c>
    </row>
    <row r="793" s="14" customFormat="1">
      <c r="A793" s="14"/>
      <c r="B793" s="244"/>
      <c r="C793" s="245"/>
      <c r="D793" s="229" t="s">
        <v>124</v>
      </c>
      <c r="E793" s="246" t="s">
        <v>1</v>
      </c>
      <c r="F793" s="247" t="s">
        <v>789</v>
      </c>
      <c r="G793" s="245"/>
      <c r="H793" s="248">
        <v>1.8</v>
      </c>
      <c r="I793" s="249"/>
      <c r="J793" s="245"/>
      <c r="K793" s="245"/>
      <c r="L793" s="250"/>
      <c r="M793" s="251"/>
      <c r="N793" s="252"/>
      <c r="O793" s="252"/>
      <c r="P793" s="252"/>
      <c r="Q793" s="252"/>
      <c r="R793" s="252"/>
      <c r="S793" s="252"/>
      <c r="T793" s="253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4" t="s">
        <v>124</v>
      </c>
      <c r="AU793" s="254" t="s">
        <v>80</v>
      </c>
      <c r="AV793" s="14" t="s">
        <v>82</v>
      </c>
      <c r="AW793" s="14" t="s">
        <v>30</v>
      </c>
      <c r="AX793" s="14" t="s">
        <v>73</v>
      </c>
      <c r="AY793" s="254" t="s">
        <v>115</v>
      </c>
    </row>
    <row r="794" s="14" customFormat="1">
      <c r="A794" s="14"/>
      <c r="B794" s="244"/>
      <c r="C794" s="245"/>
      <c r="D794" s="229" t="s">
        <v>124</v>
      </c>
      <c r="E794" s="246" t="s">
        <v>1</v>
      </c>
      <c r="F794" s="247" t="s">
        <v>790</v>
      </c>
      <c r="G794" s="245"/>
      <c r="H794" s="248">
        <v>1.0800000000000001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4" t="s">
        <v>124</v>
      </c>
      <c r="AU794" s="254" t="s">
        <v>80</v>
      </c>
      <c r="AV794" s="14" t="s">
        <v>82</v>
      </c>
      <c r="AW794" s="14" t="s">
        <v>30</v>
      </c>
      <c r="AX794" s="14" t="s">
        <v>73</v>
      </c>
      <c r="AY794" s="254" t="s">
        <v>115</v>
      </c>
    </row>
    <row r="795" s="14" customFormat="1">
      <c r="A795" s="14"/>
      <c r="B795" s="244"/>
      <c r="C795" s="245"/>
      <c r="D795" s="229" t="s">
        <v>124</v>
      </c>
      <c r="E795" s="246" t="s">
        <v>1</v>
      </c>
      <c r="F795" s="247" t="s">
        <v>791</v>
      </c>
      <c r="G795" s="245"/>
      <c r="H795" s="248">
        <v>4</v>
      </c>
      <c r="I795" s="249"/>
      <c r="J795" s="245"/>
      <c r="K795" s="245"/>
      <c r="L795" s="250"/>
      <c r="M795" s="251"/>
      <c r="N795" s="252"/>
      <c r="O795" s="252"/>
      <c r="P795" s="252"/>
      <c r="Q795" s="252"/>
      <c r="R795" s="252"/>
      <c r="S795" s="252"/>
      <c r="T795" s="253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4" t="s">
        <v>124</v>
      </c>
      <c r="AU795" s="254" t="s">
        <v>80</v>
      </c>
      <c r="AV795" s="14" t="s">
        <v>82</v>
      </c>
      <c r="AW795" s="14" t="s">
        <v>30</v>
      </c>
      <c r="AX795" s="14" t="s">
        <v>73</v>
      </c>
      <c r="AY795" s="254" t="s">
        <v>115</v>
      </c>
    </row>
    <row r="796" s="14" customFormat="1">
      <c r="A796" s="14"/>
      <c r="B796" s="244"/>
      <c r="C796" s="245"/>
      <c r="D796" s="229" t="s">
        <v>124</v>
      </c>
      <c r="E796" s="246" t="s">
        <v>1</v>
      </c>
      <c r="F796" s="247" t="s">
        <v>792</v>
      </c>
      <c r="G796" s="245"/>
      <c r="H796" s="248">
        <v>1.5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4" t="s">
        <v>124</v>
      </c>
      <c r="AU796" s="254" t="s">
        <v>80</v>
      </c>
      <c r="AV796" s="14" t="s">
        <v>82</v>
      </c>
      <c r="AW796" s="14" t="s">
        <v>30</v>
      </c>
      <c r="AX796" s="14" t="s">
        <v>73</v>
      </c>
      <c r="AY796" s="254" t="s">
        <v>115</v>
      </c>
    </row>
    <row r="797" s="14" customFormat="1">
      <c r="A797" s="14"/>
      <c r="B797" s="244"/>
      <c r="C797" s="245"/>
      <c r="D797" s="229" t="s">
        <v>124</v>
      </c>
      <c r="E797" s="246" t="s">
        <v>1</v>
      </c>
      <c r="F797" s="247" t="s">
        <v>793</v>
      </c>
      <c r="G797" s="245"/>
      <c r="H797" s="248">
        <v>25</v>
      </c>
      <c r="I797" s="249"/>
      <c r="J797" s="245"/>
      <c r="K797" s="245"/>
      <c r="L797" s="250"/>
      <c r="M797" s="251"/>
      <c r="N797" s="252"/>
      <c r="O797" s="252"/>
      <c r="P797" s="252"/>
      <c r="Q797" s="252"/>
      <c r="R797" s="252"/>
      <c r="S797" s="252"/>
      <c r="T797" s="25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4" t="s">
        <v>124</v>
      </c>
      <c r="AU797" s="254" t="s">
        <v>80</v>
      </c>
      <c r="AV797" s="14" t="s">
        <v>82</v>
      </c>
      <c r="AW797" s="14" t="s">
        <v>30</v>
      </c>
      <c r="AX797" s="14" t="s">
        <v>73</v>
      </c>
      <c r="AY797" s="254" t="s">
        <v>115</v>
      </c>
    </row>
    <row r="798" s="15" customFormat="1">
      <c r="A798" s="15"/>
      <c r="B798" s="255"/>
      <c r="C798" s="256"/>
      <c r="D798" s="229" t="s">
        <v>124</v>
      </c>
      <c r="E798" s="257" t="s">
        <v>1</v>
      </c>
      <c r="F798" s="258" t="s">
        <v>127</v>
      </c>
      <c r="G798" s="256"/>
      <c r="H798" s="259">
        <v>33.380000000000003</v>
      </c>
      <c r="I798" s="260"/>
      <c r="J798" s="256"/>
      <c r="K798" s="256"/>
      <c r="L798" s="261"/>
      <c r="M798" s="262"/>
      <c r="N798" s="263"/>
      <c r="O798" s="263"/>
      <c r="P798" s="263"/>
      <c r="Q798" s="263"/>
      <c r="R798" s="263"/>
      <c r="S798" s="263"/>
      <c r="T798" s="264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5" t="s">
        <v>124</v>
      </c>
      <c r="AU798" s="265" t="s">
        <v>80</v>
      </c>
      <c r="AV798" s="15" t="s">
        <v>122</v>
      </c>
      <c r="AW798" s="15" t="s">
        <v>30</v>
      </c>
      <c r="AX798" s="15" t="s">
        <v>80</v>
      </c>
      <c r="AY798" s="265" t="s">
        <v>115</v>
      </c>
    </row>
    <row r="799" s="2" customFormat="1" ht="14.4" customHeight="1">
      <c r="A799" s="38"/>
      <c r="B799" s="39"/>
      <c r="C799" s="266" t="s">
        <v>794</v>
      </c>
      <c r="D799" s="266" t="s">
        <v>128</v>
      </c>
      <c r="E799" s="267" t="s">
        <v>795</v>
      </c>
      <c r="F799" s="268" t="s">
        <v>796</v>
      </c>
      <c r="G799" s="269" t="s">
        <v>121</v>
      </c>
      <c r="H799" s="270">
        <v>57.75</v>
      </c>
      <c r="I799" s="271"/>
      <c r="J799" s="272">
        <f>ROUND(I799*H799,2)</f>
        <v>0</v>
      </c>
      <c r="K799" s="273"/>
      <c r="L799" s="274"/>
      <c r="M799" s="275" t="s">
        <v>1</v>
      </c>
      <c r="N799" s="276" t="s">
        <v>38</v>
      </c>
      <c r="O799" s="91"/>
      <c r="P799" s="225">
        <f>O799*H799</f>
        <v>0</v>
      </c>
      <c r="Q799" s="225">
        <v>0</v>
      </c>
      <c r="R799" s="225">
        <f>Q799*H799</f>
        <v>0</v>
      </c>
      <c r="S799" s="225">
        <v>0</v>
      </c>
      <c r="T799" s="226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7" t="s">
        <v>696</v>
      </c>
      <c r="AT799" s="227" t="s">
        <v>128</v>
      </c>
      <c r="AU799" s="227" t="s">
        <v>80</v>
      </c>
      <c r="AY799" s="17" t="s">
        <v>115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7" t="s">
        <v>80</v>
      </c>
      <c r="BK799" s="228">
        <f>ROUND(I799*H799,2)</f>
        <v>0</v>
      </c>
      <c r="BL799" s="17" t="s">
        <v>696</v>
      </c>
      <c r="BM799" s="227" t="s">
        <v>797</v>
      </c>
    </row>
    <row r="800" s="2" customFormat="1">
      <c r="A800" s="38"/>
      <c r="B800" s="39"/>
      <c r="C800" s="40"/>
      <c r="D800" s="229" t="s">
        <v>123</v>
      </c>
      <c r="E800" s="40"/>
      <c r="F800" s="230" t="s">
        <v>796</v>
      </c>
      <c r="G800" s="40"/>
      <c r="H800" s="40"/>
      <c r="I800" s="231"/>
      <c r="J800" s="40"/>
      <c r="K800" s="40"/>
      <c r="L800" s="44"/>
      <c r="M800" s="232"/>
      <c r="N800" s="233"/>
      <c r="O800" s="91"/>
      <c r="P800" s="91"/>
      <c r="Q800" s="91"/>
      <c r="R800" s="91"/>
      <c r="S800" s="91"/>
      <c r="T800" s="92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T800" s="17" t="s">
        <v>123</v>
      </c>
      <c r="AU800" s="17" t="s">
        <v>80</v>
      </c>
    </row>
    <row r="801" s="14" customFormat="1">
      <c r="A801" s="14"/>
      <c r="B801" s="244"/>
      <c r="C801" s="245"/>
      <c r="D801" s="229" t="s">
        <v>124</v>
      </c>
      <c r="E801" s="246" t="s">
        <v>1</v>
      </c>
      <c r="F801" s="247" t="s">
        <v>798</v>
      </c>
      <c r="G801" s="245"/>
      <c r="H801" s="248">
        <v>57.75</v>
      </c>
      <c r="I801" s="249"/>
      <c r="J801" s="245"/>
      <c r="K801" s="245"/>
      <c r="L801" s="250"/>
      <c r="M801" s="251"/>
      <c r="N801" s="252"/>
      <c r="O801" s="252"/>
      <c r="P801" s="252"/>
      <c r="Q801" s="252"/>
      <c r="R801" s="252"/>
      <c r="S801" s="252"/>
      <c r="T801" s="253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4" t="s">
        <v>124</v>
      </c>
      <c r="AU801" s="254" t="s">
        <v>80</v>
      </c>
      <c r="AV801" s="14" t="s">
        <v>82</v>
      </c>
      <c r="AW801" s="14" t="s">
        <v>30</v>
      </c>
      <c r="AX801" s="14" t="s">
        <v>73</v>
      </c>
      <c r="AY801" s="254" t="s">
        <v>115</v>
      </c>
    </row>
    <row r="802" s="15" customFormat="1">
      <c r="A802" s="15"/>
      <c r="B802" s="255"/>
      <c r="C802" s="256"/>
      <c r="D802" s="229" t="s">
        <v>124</v>
      </c>
      <c r="E802" s="257" t="s">
        <v>1</v>
      </c>
      <c r="F802" s="258" t="s">
        <v>127</v>
      </c>
      <c r="G802" s="256"/>
      <c r="H802" s="259">
        <v>57.75</v>
      </c>
      <c r="I802" s="260"/>
      <c r="J802" s="256"/>
      <c r="K802" s="256"/>
      <c r="L802" s="261"/>
      <c r="M802" s="262"/>
      <c r="N802" s="263"/>
      <c r="O802" s="263"/>
      <c r="P802" s="263"/>
      <c r="Q802" s="263"/>
      <c r="R802" s="263"/>
      <c r="S802" s="263"/>
      <c r="T802" s="264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5" t="s">
        <v>124</v>
      </c>
      <c r="AU802" s="265" t="s">
        <v>80</v>
      </c>
      <c r="AV802" s="15" t="s">
        <v>122</v>
      </c>
      <c r="AW802" s="15" t="s">
        <v>30</v>
      </c>
      <c r="AX802" s="15" t="s">
        <v>80</v>
      </c>
      <c r="AY802" s="265" t="s">
        <v>115</v>
      </c>
    </row>
    <row r="803" s="2" customFormat="1" ht="14.4" customHeight="1">
      <c r="A803" s="38"/>
      <c r="B803" s="39"/>
      <c r="C803" s="266" t="s">
        <v>450</v>
      </c>
      <c r="D803" s="266" t="s">
        <v>128</v>
      </c>
      <c r="E803" s="267" t="s">
        <v>799</v>
      </c>
      <c r="F803" s="268" t="s">
        <v>800</v>
      </c>
      <c r="G803" s="269" t="s">
        <v>121</v>
      </c>
      <c r="H803" s="270">
        <v>4</v>
      </c>
      <c r="I803" s="271"/>
      <c r="J803" s="272">
        <f>ROUND(I803*H803,2)</f>
        <v>0</v>
      </c>
      <c r="K803" s="273"/>
      <c r="L803" s="274"/>
      <c r="M803" s="275" t="s">
        <v>1</v>
      </c>
      <c r="N803" s="276" t="s">
        <v>38</v>
      </c>
      <c r="O803" s="91"/>
      <c r="P803" s="225">
        <f>O803*H803</f>
        <v>0</v>
      </c>
      <c r="Q803" s="225">
        <v>0</v>
      </c>
      <c r="R803" s="225">
        <f>Q803*H803</f>
        <v>0</v>
      </c>
      <c r="S803" s="225">
        <v>0</v>
      </c>
      <c r="T803" s="226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27" t="s">
        <v>696</v>
      </c>
      <c r="AT803" s="227" t="s">
        <v>128</v>
      </c>
      <c r="AU803" s="227" t="s">
        <v>80</v>
      </c>
      <c r="AY803" s="17" t="s">
        <v>115</v>
      </c>
      <c r="BE803" s="228">
        <f>IF(N803="základní",J803,0)</f>
        <v>0</v>
      </c>
      <c r="BF803" s="228">
        <f>IF(N803="snížená",J803,0)</f>
        <v>0</v>
      </c>
      <c r="BG803" s="228">
        <f>IF(N803="zákl. přenesená",J803,0)</f>
        <v>0</v>
      </c>
      <c r="BH803" s="228">
        <f>IF(N803="sníž. přenesená",J803,0)</f>
        <v>0</v>
      </c>
      <c r="BI803" s="228">
        <f>IF(N803="nulová",J803,0)</f>
        <v>0</v>
      </c>
      <c r="BJ803" s="17" t="s">
        <v>80</v>
      </c>
      <c r="BK803" s="228">
        <f>ROUND(I803*H803,2)</f>
        <v>0</v>
      </c>
      <c r="BL803" s="17" t="s">
        <v>696</v>
      </c>
      <c r="BM803" s="227" t="s">
        <v>801</v>
      </c>
    </row>
    <row r="804" s="2" customFormat="1">
      <c r="A804" s="38"/>
      <c r="B804" s="39"/>
      <c r="C804" s="40"/>
      <c r="D804" s="229" t="s">
        <v>123</v>
      </c>
      <c r="E804" s="40"/>
      <c r="F804" s="230" t="s">
        <v>800</v>
      </c>
      <c r="G804" s="40"/>
      <c r="H804" s="40"/>
      <c r="I804" s="231"/>
      <c r="J804" s="40"/>
      <c r="K804" s="40"/>
      <c r="L804" s="44"/>
      <c r="M804" s="232"/>
      <c r="N804" s="233"/>
      <c r="O804" s="91"/>
      <c r="P804" s="91"/>
      <c r="Q804" s="91"/>
      <c r="R804" s="91"/>
      <c r="S804" s="91"/>
      <c r="T804" s="92"/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T804" s="17" t="s">
        <v>123</v>
      </c>
      <c r="AU804" s="17" t="s">
        <v>80</v>
      </c>
    </row>
    <row r="805" s="14" customFormat="1">
      <c r="A805" s="14"/>
      <c r="B805" s="244"/>
      <c r="C805" s="245"/>
      <c r="D805" s="229" t="s">
        <v>124</v>
      </c>
      <c r="E805" s="246" t="s">
        <v>1</v>
      </c>
      <c r="F805" s="247" t="s">
        <v>122</v>
      </c>
      <c r="G805" s="245"/>
      <c r="H805" s="248">
        <v>4</v>
      </c>
      <c r="I805" s="249"/>
      <c r="J805" s="245"/>
      <c r="K805" s="245"/>
      <c r="L805" s="250"/>
      <c r="M805" s="251"/>
      <c r="N805" s="252"/>
      <c r="O805" s="252"/>
      <c r="P805" s="252"/>
      <c r="Q805" s="252"/>
      <c r="R805" s="252"/>
      <c r="S805" s="252"/>
      <c r="T805" s="25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4" t="s">
        <v>124</v>
      </c>
      <c r="AU805" s="254" t="s">
        <v>80</v>
      </c>
      <c r="AV805" s="14" t="s">
        <v>82</v>
      </c>
      <c r="AW805" s="14" t="s">
        <v>30</v>
      </c>
      <c r="AX805" s="14" t="s">
        <v>73</v>
      </c>
      <c r="AY805" s="254" t="s">
        <v>115</v>
      </c>
    </row>
    <row r="806" s="15" customFormat="1">
      <c r="A806" s="15"/>
      <c r="B806" s="255"/>
      <c r="C806" s="256"/>
      <c r="D806" s="229" t="s">
        <v>124</v>
      </c>
      <c r="E806" s="257" t="s">
        <v>1</v>
      </c>
      <c r="F806" s="258" t="s">
        <v>127</v>
      </c>
      <c r="G806" s="256"/>
      <c r="H806" s="259">
        <v>4</v>
      </c>
      <c r="I806" s="260"/>
      <c r="J806" s="256"/>
      <c r="K806" s="256"/>
      <c r="L806" s="261"/>
      <c r="M806" s="262"/>
      <c r="N806" s="263"/>
      <c r="O806" s="263"/>
      <c r="P806" s="263"/>
      <c r="Q806" s="263"/>
      <c r="R806" s="263"/>
      <c r="S806" s="263"/>
      <c r="T806" s="264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65" t="s">
        <v>124</v>
      </c>
      <c r="AU806" s="265" t="s">
        <v>80</v>
      </c>
      <c r="AV806" s="15" t="s">
        <v>122</v>
      </c>
      <c r="AW806" s="15" t="s">
        <v>30</v>
      </c>
      <c r="AX806" s="15" t="s">
        <v>80</v>
      </c>
      <c r="AY806" s="265" t="s">
        <v>115</v>
      </c>
    </row>
    <row r="807" s="2" customFormat="1" ht="14.4" customHeight="1">
      <c r="A807" s="38"/>
      <c r="B807" s="39"/>
      <c r="C807" s="266" t="s">
        <v>802</v>
      </c>
      <c r="D807" s="266" t="s">
        <v>128</v>
      </c>
      <c r="E807" s="267" t="s">
        <v>383</v>
      </c>
      <c r="F807" s="268" t="s">
        <v>384</v>
      </c>
      <c r="G807" s="269" t="s">
        <v>131</v>
      </c>
      <c r="H807" s="270">
        <v>58.859999999999999</v>
      </c>
      <c r="I807" s="271"/>
      <c r="J807" s="272">
        <f>ROUND(I807*H807,2)</f>
        <v>0</v>
      </c>
      <c r="K807" s="273"/>
      <c r="L807" s="274"/>
      <c r="M807" s="275" t="s">
        <v>1</v>
      </c>
      <c r="N807" s="276" t="s">
        <v>38</v>
      </c>
      <c r="O807" s="91"/>
      <c r="P807" s="225">
        <f>O807*H807</f>
        <v>0</v>
      </c>
      <c r="Q807" s="225">
        <v>0</v>
      </c>
      <c r="R807" s="225">
        <f>Q807*H807</f>
        <v>0</v>
      </c>
      <c r="S807" s="225">
        <v>0</v>
      </c>
      <c r="T807" s="226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27" t="s">
        <v>696</v>
      </c>
      <c r="AT807" s="227" t="s">
        <v>128</v>
      </c>
      <c r="AU807" s="227" t="s">
        <v>80</v>
      </c>
      <c r="AY807" s="17" t="s">
        <v>115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17" t="s">
        <v>80</v>
      </c>
      <c r="BK807" s="228">
        <f>ROUND(I807*H807,2)</f>
        <v>0</v>
      </c>
      <c r="BL807" s="17" t="s">
        <v>696</v>
      </c>
      <c r="BM807" s="227" t="s">
        <v>803</v>
      </c>
    </row>
    <row r="808" s="2" customFormat="1">
      <c r="A808" s="38"/>
      <c r="B808" s="39"/>
      <c r="C808" s="40"/>
      <c r="D808" s="229" t="s">
        <v>123</v>
      </c>
      <c r="E808" s="40"/>
      <c r="F808" s="230" t="s">
        <v>384</v>
      </c>
      <c r="G808" s="40"/>
      <c r="H808" s="40"/>
      <c r="I808" s="231"/>
      <c r="J808" s="40"/>
      <c r="K808" s="40"/>
      <c r="L808" s="44"/>
      <c r="M808" s="232"/>
      <c r="N808" s="233"/>
      <c r="O808" s="91"/>
      <c r="P808" s="91"/>
      <c r="Q808" s="91"/>
      <c r="R808" s="91"/>
      <c r="S808" s="91"/>
      <c r="T808" s="92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T808" s="17" t="s">
        <v>123</v>
      </c>
      <c r="AU808" s="17" t="s">
        <v>80</v>
      </c>
    </row>
    <row r="809" s="14" customFormat="1">
      <c r="A809" s="14"/>
      <c r="B809" s="244"/>
      <c r="C809" s="245"/>
      <c r="D809" s="229" t="s">
        <v>124</v>
      </c>
      <c r="E809" s="246" t="s">
        <v>1</v>
      </c>
      <c r="F809" s="247" t="s">
        <v>804</v>
      </c>
      <c r="G809" s="245"/>
      <c r="H809" s="248">
        <v>40.5</v>
      </c>
      <c r="I809" s="249"/>
      <c r="J809" s="245"/>
      <c r="K809" s="245"/>
      <c r="L809" s="250"/>
      <c r="M809" s="251"/>
      <c r="N809" s="252"/>
      <c r="O809" s="252"/>
      <c r="P809" s="252"/>
      <c r="Q809" s="252"/>
      <c r="R809" s="252"/>
      <c r="S809" s="252"/>
      <c r="T809" s="253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4" t="s">
        <v>124</v>
      </c>
      <c r="AU809" s="254" t="s">
        <v>80</v>
      </c>
      <c r="AV809" s="14" t="s">
        <v>82</v>
      </c>
      <c r="AW809" s="14" t="s">
        <v>30</v>
      </c>
      <c r="AX809" s="14" t="s">
        <v>73</v>
      </c>
      <c r="AY809" s="254" t="s">
        <v>115</v>
      </c>
    </row>
    <row r="810" s="14" customFormat="1">
      <c r="A810" s="14"/>
      <c r="B810" s="244"/>
      <c r="C810" s="245"/>
      <c r="D810" s="229" t="s">
        <v>124</v>
      </c>
      <c r="E810" s="246" t="s">
        <v>1</v>
      </c>
      <c r="F810" s="247" t="s">
        <v>805</v>
      </c>
      <c r="G810" s="245"/>
      <c r="H810" s="248">
        <v>18.359999999999999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4" t="s">
        <v>124</v>
      </c>
      <c r="AU810" s="254" t="s">
        <v>80</v>
      </c>
      <c r="AV810" s="14" t="s">
        <v>82</v>
      </c>
      <c r="AW810" s="14" t="s">
        <v>30</v>
      </c>
      <c r="AX810" s="14" t="s">
        <v>73</v>
      </c>
      <c r="AY810" s="254" t="s">
        <v>115</v>
      </c>
    </row>
    <row r="811" s="15" customFormat="1">
      <c r="A811" s="15"/>
      <c r="B811" s="255"/>
      <c r="C811" s="256"/>
      <c r="D811" s="229" t="s">
        <v>124</v>
      </c>
      <c r="E811" s="257" t="s">
        <v>1</v>
      </c>
      <c r="F811" s="258" t="s">
        <v>127</v>
      </c>
      <c r="G811" s="256"/>
      <c r="H811" s="259">
        <v>58.859999999999999</v>
      </c>
      <c r="I811" s="260"/>
      <c r="J811" s="256"/>
      <c r="K811" s="256"/>
      <c r="L811" s="261"/>
      <c r="M811" s="262"/>
      <c r="N811" s="263"/>
      <c r="O811" s="263"/>
      <c r="P811" s="263"/>
      <c r="Q811" s="263"/>
      <c r="R811" s="263"/>
      <c r="S811" s="263"/>
      <c r="T811" s="264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65" t="s">
        <v>124</v>
      </c>
      <c r="AU811" s="265" t="s">
        <v>80</v>
      </c>
      <c r="AV811" s="15" t="s">
        <v>122</v>
      </c>
      <c r="AW811" s="15" t="s">
        <v>30</v>
      </c>
      <c r="AX811" s="15" t="s">
        <v>80</v>
      </c>
      <c r="AY811" s="265" t="s">
        <v>115</v>
      </c>
    </row>
    <row r="812" s="2" customFormat="1" ht="14.4" customHeight="1">
      <c r="A812" s="38"/>
      <c r="B812" s="39"/>
      <c r="C812" s="266" t="s">
        <v>455</v>
      </c>
      <c r="D812" s="266" t="s">
        <v>128</v>
      </c>
      <c r="E812" s="267" t="s">
        <v>806</v>
      </c>
      <c r="F812" s="268" t="s">
        <v>807</v>
      </c>
      <c r="G812" s="269" t="s">
        <v>131</v>
      </c>
      <c r="H812" s="270">
        <v>145.80000000000001</v>
      </c>
      <c r="I812" s="271"/>
      <c r="J812" s="272">
        <f>ROUND(I812*H812,2)</f>
        <v>0</v>
      </c>
      <c r="K812" s="273"/>
      <c r="L812" s="274"/>
      <c r="M812" s="275" t="s">
        <v>1</v>
      </c>
      <c r="N812" s="276" t="s">
        <v>38</v>
      </c>
      <c r="O812" s="91"/>
      <c r="P812" s="225">
        <f>O812*H812</f>
        <v>0</v>
      </c>
      <c r="Q812" s="225">
        <v>0</v>
      </c>
      <c r="R812" s="225">
        <f>Q812*H812</f>
        <v>0</v>
      </c>
      <c r="S812" s="225">
        <v>0</v>
      </c>
      <c r="T812" s="226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27" t="s">
        <v>696</v>
      </c>
      <c r="AT812" s="227" t="s">
        <v>128</v>
      </c>
      <c r="AU812" s="227" t="s">
        <v>80</v>
      </c>
      <c r="AY812" s="17" t="s">
        <v>115</v>
      </c>
      <c r="BE812" s="228">
        <f>IF(N812="základní",J812,0)</f>
        <v>0</v>
      </c>
      <c r="BF812" s="228">
        <f>IF(N812="snížená",J812,0)</f>
        <v>0</v>
      </c>
      <c r="BG812" s="228">
        <f>IF(N812="zákl. přenesená",J812,0)</f>
        <v>0</v>
      </c>
      <c r="BH812" s="228">
        <f>IF(N812="sníž. přenesená",J812,0)</f>
        <v>0</v>
      </c>
      <c r="BI812" s="228">
        <f>IF(N812="nulová",J812,0)</f>
        <v>0</v>
      </c>
      <c r="BJ812" s="17" t="s">
        <v>80</v>
      </c>
      <c r="BK812" s="228">
        <f>ROUND(I812*H812,2)</f>
        <v>0</v>
      </c>
      <c r="BL812" s="17" t="s">
        <v>696</v>
      </c>
      <c r="BM812" s="227" t="s">
        <v>808</v>
      </c>
    </row>
    <row r="813" s="2" customFormat="1">
      <c r="A813" s="38"/>
      <c r="B813" s="39"/>
      <c r="C813" s="40"/>
      <c r="D813" s="229" t="s">
        <v>123</v>
      </c>
      <c r="E813" s="40"/>
      <c r="F813" s="230" t="s">
        <v>807</v>
      </c>
      <c r="G813" s="40"/>
      <c r="H813" s="40"/>
      <c r="I813" s="231"/>
      <c r="J813" s="40"/>
      <c r="K813" s="40"/>
      <c r="L813" s="44"/>
      <c r="M813" s="232"/>
      <c r="N813" s="233"/>
      <c r="O813" s="91"/>
      <c r="P813" s="91"/>
      <c r="Q813" s="91"/>
      <c r="R813" s="91"/>
      <c r="S813" s="91"/>
      <c r="T813" s="92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123</v>
      </c>
      <c r="AU813" s="17" t="s">
        <v>80</v>
      </c>
    </row>
    <row r="814" s="14" customFormat="1">
      <c r="A814" s="14"/>
      <c r="B814" s="244"/>
      <c r="C814" s="245"/>
      <c r="D814" s="229" t="s">
        <v>124</v>
      </c>
      <c r="E814" s="246" t="s">
        <v>1</v>
      </c>
      <c r="F814" s="247" t="s">
        <v>809</v>
      </c>
      <c r="G814" s="245"/>
      <c r="H814" s="248">
        <v>145.80000000000001</v>
      </c>
      <c r="I814" s="249"/>
      <c r="J814" s="245"/>
      <c r="K814" s="245"/>
      <c r="L814" s="250"/>
      <c r="M814" s="251"/>
      <c r="N814" s="252"/>
      <c r="O814" s="252"/>
      <c r="P814" s="252"/>
      <c r="Q814" s="252"/>
      <c r="R814" s="252"/>
      <c r="S814" s="252"/>
      <c r="T814" s="25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4" t="s">
        <v>124</v>
      </c>
      <c r="AU814" s="254" t="s">
        <v>80</v>
      </c>
      <c r="AV814" s="14" t="s">
        <v>82</v>
      </c>
      <c r="AW814" s="14" t="s">
        <v>30</v>
      </c>
      <c r="AX814" s="14" t="s">
        <v>73</v>
      </c>
      <c r="AY814" s="254" t="s">
        <v>115</v>
      </c>
    </row>
    <row r="815" s="15" customFormat="1">
      <c r="A815" s="15"/>
      <c r="B815" s="255"/>
      <c r="C815" s="256"/>
      <c r="D815" s="229" t="s">
        <v>124</v>
      </c>
      <c r="E815" s="257" t="s">
        <v>1</v>
      </c>
      <c r="F815" s="258" t="s">
        <v>127</v>
      </c>
      <c r="G815" s="256"/>
      <c r="H815" s="259">
        <v>145.80000000000001</v>
      </c>
      <c r="I815" s="260"/>
      <c r="J815" s="256"/>
      <c r="K815" s="256"/>
      <c r="L815" s="261"/>
      <c r="M815" s="262"/>
      <c r="N815" s="263"/>
      <c r="O815" s="263"/>
      <c r="P815" s="263"/>
      <c r="Q815" s="263"/>
      <c r="R815" s="263"/>
      <c r="S815" s="263"/>
      <c r="T815" s="264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65" t="s">
        <v>124</v>
      </c>
      <c r="AU815" s="265" t="s">
        <v>80</v>
      </c>
      <c r="AV815" s="15" t="s">
        <v>122</v>
      </c>
      <c r="AW815" s="15" t="s">
        <v>30</v>
      </c>
      <c r="AX815" s="15" t="s">
        <v>80</v>
      </c>
      <c r="AY815" s="265" t="s">
        <v>115</v>
      </c>
    </row>
    <row r="816" s="2" customFormat="1" ht="14.4" customHeight="1">
      <c r="A816" s="38"/>
      <c r="B816" s="39"/>
      <c r="C816" s="266" t="s">
        <v>810</v>
      </c>
      <c r="D816" s="266" t="s">
        <v>128</v>
      </c>
      <c r="E816" s="267" t="s">
        <v>129</v>
      </c>
      <c r="F816" s="268" t="s">
        <v>130</v>
      </c>
      <c r="G816" s="269" t="s">
        <v>131</v>
      </c>
      <c r="H816" s="270">
        <v>5.6159999999999997</v>
      </c>
      <c r="I816" s="271"/>
      <c r="J816" s="272">
        <f>ROUND(I816*H816,2)</f>
        <v>0</v>
      </c>
      <c r="K816" s="273"/>
      <c r="L816" s="274"/>
      <c r="M816" s="275" t="s">
        <v>1</v>
      </c>
      <c r="N816" s="276" t="s">
        <v>38</v>
      </c>
      <c r="O816" s="91"/>
      <c r="P816" s="225">
        <f>O816*H816</f>
        <v>0</v>
      </c>
      <c r="Q816" s="225">
        <v>0</v>
      </c>
      <c r="R816" s="225">
        <f>Q816*H816</f>
        <v>0</v>
      </c>
      <c r="S816" s="225">
        <v>0</v>
      </c>
      <c r="T816" s="226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7" t="s">
        <v>696</v>
      </c>
      <c r="AT816" s="227" t="s">
        <v>128</v>
      </c>
      <c r="AU816" s="227" t="s">
        <v>80</v>
      </c>
      <c r="AY816" s="17" t="s">
        <v>115</v>
      </c>
      <c r="BE816" s="228">
        <f>IF(N816="základní",J816,0)</f>
        <v>0</v>
      </c>
      <c r="BF816" s="228">
        <f>IF(N816="snížená",J816,0)</f>
        <v>0</v>
      </c>
      <c r="BG816" s="228">
        <f>IF(N816="zákl. přenesená",J816,0)</f>
        <v>0</v>
      </c>
      <c r="BH816" s="228">
        <f>IF(N816="sníž. přenesená",J816,0)</f>
        <v>0</v>
      </c>
      <c r="BI816" s="228">
        <f>IF(N816="nulová",J816,0)</f>
        <v>0</v>
      </c>
      <c r="BJ816" s="17" t="s">
        <v>80</v>
      </c>
      <c r="BK816" s="228">
        <f>ROUND(I816*H816,2)</f>
        <v>0</v>
      </c>
      <c r="BL816" s="17" t="s">
        <v>696</v>
      </c>
      <c r="BM816" s="227" t="s">
        <v>811</v>
      </c>
    </row>
    <row r="817" s="2" customFormat="1">
      <c r="A817" s="38"/>
      <c r="B817" s="39"/>
      <c r="C817" s="40"/>
      <c r="D817" s="229" t="s">
        <v>123</v>
      </c>
      <c r="E817" s="40"/>
      <c r="F817" s="230" t="s">
        <v>130</v>
      </c>
      <c r="G817" s="40"/>
      <c r="H817" s="40"/>
      <c r="I817" s="231"/>
      <c r="J817" s="40"/>
      <c r="K817" s="40"/>
      <c r="L817" s="44"/>
      <c r="M817" s="232"/>
      <c r="N817" s="233"/>
      <c r="O817" s="91"/>
      <c r="P817" s="91"/>
      <c r="Q817" s="91"/>
      <c r="R817" s="91"/>
      <c r="S817" s="91"/>
      <c r="T817" s="92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T817" s="17" t="s">
        <v>123</v>
      </c>
      <c r="AU817" s="17" t="s">
        <v>80</v>
      </c>
    </row>
    <row r="818" s="14" customFormat="1">
      <c r="A818" s="14"/>
      <c r="B818" s="244"/>
      <c r="C818" s="245"/>
      <c r="D818" s="229" t="s">
        <v>124</v>
      </c>
      <c r="E818" s="246" t="s">
        <v>1</v>
      </c>
      <c r="F818" s="247" t="s">
        <v>812</v>
      </c>
      <c r="G818" s="245"/>
      <c r="H818" s="248">
        <v>3.6720000000000002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124</v>
      </c>
      <c r="AU818" s="254" t="s">
        <v>80</v>
      </c>
      <c r="AV818" s="14" t="s">
        <v>82</v>
      </c>
      <c r="AW818" s="14" t="s">
        <v>30</v>
      </c>
      <c r="AX818" s="14" t="s">
        <v>73</v>
      </c>
      <c r="AY818" s="254" t="s">
        <v>115</v>
      </c>
    </row>
    <row r="819" s="14" customFormat="1">
      <c r="A819" s="14"/>
      <c r="B819" s="244"/>
      <c r="C819" s="245"/>
      <c r="D819" s="229" t="s">
        <v>124</v>
      </c>
      <c r="E819" s="246" t="s">
        <v>1</v>
      </c>
      <c r="F819" s="247" t="s">
        <v>813</v>
      </c>
      <c r="G819" s="245"/>
      <c r="H819" s="248">
        <v>1.944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4" t="s">
        <v>124</v>
      </c>
      <c r="AU819" s="254" t="s">
        <v>80</v>
      </c>
      <c r="AV819" s="14" t="s">
        <v>82</v>
      </c>
      <c r="AW819" s="14" t="s">
        <v>30</v>
      </c>
      <c r="AX819" s="14" t="s">
        <v>73</v>
      </c>
      <c r="AY819" s="254" t="s">
        <v>115</v>
      </c>
    </row>
    <row r="820" s="15" customFormat="1">
      <c r="A820" s="15"/>
      <c r="B820" s="255"/>
      <c r="C820" s="256"/>
      <c r="D820" s="229" t="s">
        <v>124</v>
      </c>
      <c r="E820" s="257" t="s">
        <v>1</v>
      </c>
      <c r="F820" s="258" t="s">
        <v>127</v>
      </c>
      <c r="G820" s="256"/>
      <c r="H820" s="259">
        <v>5.6159999999999997</v>
      </c>
      <c r="I820" s="260"/>
      <c r="J820" s="256"/>
      <c r="K820" s="256"/>
      <c r="L820" s="261"/>
      <c r="M820" s="262"/>
      <c r="N820" s="263"/>
      <c r="O820" s="263"/>
      <c r="P820" s="263"/>
      <c r="Q820" s="263"/>
      <c r="R820" s="263"/>
      <c r="S820" s="263"/>
      <c r="T820" s="264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65" t="s">
        <v>124</v>
      </c>
      <c r="AU820" s="265" t="s">
        <v>80</v>
      </c>
      <c r="AV820" s="15" t="s">
        <v>122</v>
      </c>
      <c r="AW820" s="15" t="s">
        <v>30</v>
      </c>
      <c r="AX820" s="15" t="s">
        <v>80</v>
      </c>
      <c r="AY820" s="265" t="s">
        <v>115</v>
      </c>
    </row>
    <row r="821" s="2" customFormat="1" ht="14.4" customHeight="1">
      <c r="A821" s="38"/>
      <c r="B821" s="39"/>
      <c r="C821" s="215" t="s">
        <v>460</v>
      </c>
      <c r="D821" s="215" t="s">
        <v>118</v>
      </c>
      <c r="E821" s="216" t="s">
        <v>814</v>
      </c>
      <c r="F821" s="217" t="s">
        <v>815</v>
      </c>
      <c r="G821" s="218" t="s">
        <v>216</v>
      </c>
      <c r="H821" s="219">
        <v>6</v>
      </c>
      <c r="I821" s="220"/>
      <c r="J821" s="221">
        <f>ROUND(I821*H821,2)</f>
        <v>0</v>
      </c>
      <c r="K821" s="222"/>
      <c r="L821" s="44"/>
      <c r="M821" s="223" t="s">
        <v>1</v>
      </c>
      <c r="N821" s="224" t="s">
        <v>38</v>
      </c>
      <c r="O821" s="91"/>
      <c r="P821" s="225">
        <f>O821*H821</f>
        <v>0</v>
      </c>
      <c r="Q821" s="225">
        <v>0</v>
      </c>
      <c r="R821" s="225">
        <f>Q821*H821</f>
        <v>0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696</v>
      </c>
      <c r="AT821" s="227" t="s">
        <v>118</v>
      </c>
      <c r="AU821" s="227" t="s">
        <v>80</v>
      </c>
      <c r="AY821" s="17" t="s">
        <v>115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80</v>
      </c>
      <c r="BK821" s="228">
        <f>ROUND(I821*H821,2)</f>
        <v>0</v>
      </c>
      <c r="BL821" s="17" t="s">
        <v>696</v>
      </c>
      <c r="BM821" s="227" t="s">
        <v>816</v>
      </c>
    </row>
    <row r="822" s="2" customFormat="1">
      <c r="A822" s="38"/>
      <c r="B822" s="39"/>
      <c r="C822" s="40"/>
      <c r="D822" s="229" t="s">
        <v>123</v>
      </c>
      <c r="E822" s="40"/>
      <c r="F822" s="230" t="s">
        <v>815</v>
      </c>
      <c r="G822" s="40"/>
      <c r="H822" s="40"/>
      <c r="I822" s="231"/>
      <c r="J822" s="40"/>
      <c r="K822" s="40"/>
      <c r="L822" s="44"/>
      <c r="M822" s="232"/>
      <c r="N822" s="233"/>
      <c r="O822" s="91"/>
      <c r="P822" s="91"/>
      <c r="Q822" s="91"/>
      <c r="R822" s="91"/>
      <c r="S822" s="91"/>
      <c r="T822" s="92"/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T822" s="17" t="s">
        <v>123</v>
      </c>
      <c r="AU822" s="17" t="s">
        <v>80</v>
      </c>
    </row>
    <row r="823" s="14" customFormat="1">
      <c r="A823" s="14"/>
      <c r="B823" s="244"/>
      <c r="C823" s="245"/>
      <c r="D823" s="229" t="s">
        <v>124</v>
      </c>
      <c r="E823" s="246" t="s">
        <v>1</v>
      </c>
      <c r="F823" s="247" t="s">
        <v>138</v>
      </c>
      <c r="G823" s="245"/>
      <c r="H823" s="248">
        <v>6</v>
      </c>
      <c r="I823" s="249"/>
      <c r="J823" s="245"/>
      <c r="K823" s="245"/>
      <c r="L823" s="250"/>
      <c r="M823" s="251"/>
      <c r="N823" s="252"/>
      <c r="O823" s="252"/>
      <c r="P823" s="252"/>
      <c r="Q823" s="252"/>
      <c r="R823" s="252"/>
      <c r="S823" s="252"/>
      <c r="T823" s="253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4" t="s">
        <v>124</v>
      </c>
      <c r="AU823" s="254" t="s">
        <v>80</v>
      </c>
      <c r="AV823" s="14" t="s">
        <v>82</v>
      </c>
      <c r="AW823" s="14" t="s">
        <v>30</v>
      </c>
      <c r="AX823" s="14" t="s">
        <v>73</v>
      </c>
      <c r="AY823" s="254" t="s">
        <v>115</v>
      </c>
    </row>
    <row r="824" s="15" customFormat="1">
      <c r="A824" s="15"/>
      <c r="B824" s="255"/>
      <c r="C824" s="256"/>
      <c r="D824" s="229" t="s">
        <v>124</v>
      </c>
      <c r="E824" s="257" t="s">
        <v>1</v>
      </c>
      <c r="F824" s="258" t="s">
        <v>127</v>
      </c>
      <c r="G824" s="256"/>
      <c r="H824" s="259">
        <v>6</v>
      </c>
      <c r="I824" s="260"/>
      <c r="J824" s="256"/>
      <c r="K824" s="256"/>
      <c r="L824" s="261"/>
      <c r="M824" s="262"/>
      <c r="N824" s="263"/>
      <c r="O824" s="263"/>
      <c r="P824" s="263"/>
      <c r="Q824" s="263"/>
      <c r="R824" s="263"/>
      <c r="S824" s="263"/>
      <c r="T824" s="264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65" t="s">
        <v>124</v>
      </c>
      <c r="AU824" s="265" t="s">
        <v>80</v>
      </c>
      <c r="AV824" s="15" t="s">
        <v>122</v>
      </c>
      <c r="AW824" s="15" t="s">
        <v>30</v>
      </c>
      <c r="AX824" s="15" t="s">
        <v>80</v>
      </c>
      <c r="AY824" s="265" t="s">
        <v>115</v>
      </c>
    </row>
    <row r="825" s="12" customFormat="1" ht="25.92" customHeight="1">
      <c r="A825" s="12"/>
      <c r="B825" s="199"/>
      <c r="C825" s="200"/>
      <c r="D825" s="201" t="s">
        <v>72</v>
      </c>
      <c r="E825" s="202" t="s">
        <v>817</v>
      </c>
      <c r="F825" s="202" t="s">
        <v>818</v>
      </c>
      <c r="G825" s="200"/>
      <c r="H825" s="200"/>
      <c r="I825" s="203"/>
      <c r="J825" s="204">
        <f>BK825</f>
        <v>0</v>
      </c>
      <c r="K825" s="200"/>
      <c r="L825" s="205"/>
      <c r="M825" s="206"/>
      <c r="N825" s="207"/>
      <c r="O825" s="207"/>
      <c r="P825" s="208">
        <f>SUM(P826:P855)</f>
        <v>0</v>
      </c>
      <c r="Q825" s="207"/>
      <c r="R825" s="208">
        <f>SUM(R826:R855)</f>
        <v>0</v>
      </c>
      <c r="S825" s="207"/>
      <c r="T825" s="209">
        <f>SUM(T826:T855)</f>
        <v>0</v>
      </c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R825" s="210" t="s">
        <v>145</v>
      </c>
      <c r="AT825" s="211" t="s">
        <v>72</v>
      </c>
      <c r="AU825" s="211" t="s">
        <v>73</v>
      </c>
      <c r="AY825" s="210" t="s">
        <v>115</v>
      </c>
      <c r="BK825" s="212">
        <f>SUM(BK826:BK855)</f>
        <v>0</v>
      </c>
    </row>
    <row r="826" s="2" customFormat="1" ht="14.4" customHeight="1">
      <c r="A826" s="38"/>
      <c r="B826" s="39"/>
      <c r="C826" s="215" t="s">
        <v>819</v>
      </c>
      <c r="D826" s="215" t="s">
        <v>118</v>
      </c>
      <c r="E826" s="216" t="s">
        <v>820</v>
      </c>
      <c r="F826" s="217" t="s">
        <v>821</v>
      </c>
      <c r="G826" s="218" t="s">
        <v>822</v>
      </c>
      <c r="H826" s="219">
        <v>1</v>
      </c>
      <c r="I826" s="220"/>
      <c r="J826" s="221">
        <f>ROUND(I826*H826,2)</f>
        <v>0</v>
      </c>
      <c r="K826" s="222"/>
      <c r="L826" s="44"/>
      <c r="M826" s="223" t="s">
        <v>1</v>
      </c>
      <c r="N826" s="224" t="s">
        <v>38</v>
      </c>
      <c r="O826" s="91"/>
      <c r="P826" s="225">
        <f>O826*H826</f>
        <v>0</v>
      </c>
      <c r="Q826" s="225">
        <v>0</v>
      </c>
      <c r="R826" s="225">
        <f>Q826*H826</f>
        <v>0</v>
      </c>
      <c r="S826" s="225">
        <v>0</v>
      </c>
      <c r="T826" s="22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7" t="s">
        <v>122</v>
      </c>
      <c r="AT826" s="227" t="s">
        <v>118</v>
      </c>
      <c r="AU826" s="227" t="s">
        <v>80</v>
      </c>
      <c r="AY826" s="17" t="s">
        <v>115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7" t="s">
        <v>80</v>
      </c>
      <c r="BK826" s="228">
        <f>ROUND(I826*H826,2)</f>
        <v>0</v>
      </c>
      <c r="BL826" s="17" t="s">
        <v>122</v>
      </c>
      <c r="BM826" s="227" t="s">
        <v>823</v>
      </c>
    </row>
    <row r="827" s="2" customFormat="1">
      <c r="A827" s="38"/>
      <c r="B827" s="39"/>
      <c r="C827" s="40"/>
      <c r="D827" s="229" t="s">
        <v>123</v>
      </c>
      <c r="E827" s="40"/>
      <c r="F827" s="230" t="s">
        <v>821</v>
      </c>
      <c r="G827" s="40"/>
      <c r="H827" s="40"/>
      <c r="I827" s="231"/>
      <c r="J827" s="40"/>
      <c r="K827" s="40"/>
      <c r="L827" s="44"/>
      <c r="M827" s="232"/>
      <c r="N827" s="233"/>
      <c r="O827" s="91"/>
      <c r="P827" s="91"/>
      <c r="Q827" s="91"/>
      <c r="R827" s="91"/>
      <c r="S827" s="91"/>
      <c r="T827" s="92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T827" s="17" t="s">
        <v>123</v>
      </c>
      <c r="AU827" s="17" t="s">
        <v>80</v>
      </c>
    </row>
    <row r="828" s="2" customFormat="1" ht="24.15" customHeight="1">
      <c r="A828" s="38"/>
      <c r="B828" s="39"/>
      <c r="C828" s="215" t="s">
        <v>464</v>
      </c>
      <c r="D828" s="215" t="s">
        <v>118</v>
      </c>
      <c r="E828" s="216" t="s">
        <v>824</v>
      </c>
      <c r="F828" s="217" t="s">
        <v>825</v>
      </c>
      <c r="G828" s="218" t="s">
        <v>822</v>
      </c>
      <c r="H828" s="219">
        <v>1</v>
      </c>
      <c r="I828" s="220"/>
      <c r="J828" s="221">
        <f>ROUND(I828*H828,2)</f>
        <v>0</v>
      </c>
      <c r="K828" s="222"/>
      <c r="L828" s="44"/>
      <c r="M828" s="223" t="s">
        <v>1</v>
      </c>
      <c r="N828" s="224" t="s">
        <v>38</v>
      </c>
      <c r="O828" s="91"/>
      <c r="P828" s="225">
        <f>O828*H828</f>
        <v>0</v>
      </c>
      <c r="Q828" s="225">
        <v>0</v>
      </c>
      <c r="R828" s="225">
        <f>Q828*H828</f>
        <v>0</v>
      </c>
      <c r="S828" s="225">
        <v>0</v>
      </c>
      <c r="T828" s="226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7" t="s">
        <v>122</v>
      </c>
      <c r="AT828" s="227" t="s">
        <v>118</v>
      </c>
      <c r="AU828" s="227" t="s">
        <v>80</v>
      </c>
      <c r="AY828" s="17" t="s">
        <v>115</v>
      </c>
      <c r="BE828" s="228">
        <f>IF(N828="základní",J828,0)</f>
        <v>0</v>
      </c>
      <c r="BF828" s="228">
        <f>IF(N828="snížená",J828,0)</f>
        <v>0</v>
      </c>
      <c r="BG828" s="228">
        <f>IF(N828="zákl. přenesená",J828,0)</f>
        <v>0</v>
      </c>
      <c r="BH828" s="228">
        <f>IF(N828="sníž. přenesená",J828,0)</f>
        <v>0</v>
      </c>
      <c r="BI828" s="228">
        <f>IF(N828="nulová",J828,0)</f>
        <v>0</v>
      </c>
      <c r="BJ828" s="17" t="s">
        <v>80</v>
      </c>
      <c r="BK828" s="228">
        <f>ROUND(I828*H828,2)</f>
        <v>0</v>
      </c>
      <c r="BL828" s="17" t="s">
        <v>122</v>
      </c>
      <c r="BM828" s="227" t="s">
        <v>826</v>
      </c>
    </row>
    <row r="829" s="2" customFormat="1">
      <c r="A829" s="38"/>
      <c r="B829" s="39"/>
      <c r="C829" s="40"/>
      <c r="D829" s="229" t="s">
        <v>123</v>
      </c>
      <c r="E829" s="40"/>
      <c r="F829" s="230" t="s">
        <v>825</v>
      </c>
      <c r="G829" s="40"/>
      <c r="H829" s="40"/>
      <c r="I829" s="231"/>
      <c r="J829" s="40"/>
      <c r="K829" s="40"/>
      <c r="L829" s="44"/>
      <c r="M829" s="232"/>
      <c r="N829" s="233"/>
      <c r="O829" s="91"/>
      <c r="P829" s="91"/>
      <c r="Q829" s="91"/>
      <c r="R829" s="91"/>
      <c r="S829" s="91"/>
      <c r="T829" s="92"/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T829" s="17" t="s">
        <v>123</v>
      </c>
      <c r="AU829" s="17" t="s">
        <v>80</v>
      </c>
    </row>
    <row r="830" s="2" customFormat="1" ht="14.4" customHeight="1">
      <c r="A830" s="38"/>
      <c r="B830" s="39"/>
      <c r="C830" s="215" t="s">
        <v>827</v>
      </c>
      <c r="D830" s="215" t="s">
        <v>118</v>
      </c>
      <c r="E830" s="216" t="s">
        <v>828</v>
      </c>
      <c r="F830" s="217" t="s">
        <v>829</v>
      </c>
      <c r="G830" s="218" t="s">
        <v>822</v>
      </c>
      <c r="H830" s="219">
        <v>1</v>
      </c>
      <c r="I830" s="220"/>
      <c r="J830" s="221">
        <f>ROUND(I830*H830,2)</f>
        <v>0</v>
      </c>
      <c r="K830" s="222"/>
      <c r="L830" s="44"/>
      <c r="M830" s="223" t="s">
        <v>1</v>
      </c>
      <c r="N830" s="224" t="s">
        <v>38</v>
      </c>
      <c r="O830" s="91"/>
      <c r="P830" s="225">
        <f>O830*H830</f>
        <v>0</v>
      </c>
      <c r="Q830" s="225">
        <v>0</v>
      </c>
      <c r="R830" s="225">
        <f>Q830*H830</f>
        <v>0</v>
      </c>
      <c r="S830" s="225">
        <v>0</v>
      </c>
      <c r="T830" s="226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27" t="s">
        <v>122</v>
      </c>
      <c r="AT830" s="227" t="s">
        <v>118</v>
      </c>
      <c r="AU830" s="227" t="s">
        <v>80</v>
      </c>
      <c r="AY830" s="17" t="s">
        <v>115</v>
      </c>
      <c r="BE830" s="228">
        <f>IF(N830="základní",J830,0)</f>
        <v>0</v>
      </c>
      <c r="BF830" s="228">
        <f>IF(N830="snížená",J830,0)</f>
        <v>0</v>
      </c>
      <c r="BG830" s="228">
        <f>IF(N830="zákl. přenesená",J830,0)</f>
        <v>0</v>
      </c>
      <c r="BH830" s="228">
        <f>IF(N830="sníž. přenesená",J830,0)</f>
        <v>0</v>
      </c>
      <c r="BI830" s="228">
        <f>IF(N830="nulová",J830,0)</f>
        <v>0</v>
      </c>
      <c r="BJ830" s="17" t="s">
        <v>80</v>
      </c>
      <c r="BK830" s="228">
        <f>ROUND(I830*H830,2)</f>
        <v>0</v>
      </c>
      <c r="BL830" s="17" t="s">
        <v>122</v>
      </c>
      <c r="BM830" s="227" t="s">
        <v>722</v>
      </c>
    </row>
    <row r="831" s="2" customFormat="1">
      <c r="A831" s="38"/>
      <c r="B831" s="39"/>
      <c r="C831" s="40"/>
      <c r="D831" s="229" t="s">
        <v>123</v>
      </c>
      <c r="E831" s="40"/>
      <c r="F831" s="230" t="s">
        <v>829</v>
      </c>
      <c r="G831" s="40"/>
      <c r="H831" s="40"/>
      <c r="I831" s="231"/>
      <c r="J831" s="40"/>
      <c r="K831" s="40"/>
      <c r="L831" s="44"/>
      <c r="M831" s="232"/>
      <c r="N831" s="233"/>
      <c r="O831" s="91"/>
      <c r="P831" s="91"/>
      <c r="Q831" s="91"/>
      <c r="R831" s="91"/>
      <c r="S831" s="91"/>
      <c r="T831" s="92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T831" s="17" t="s">
        <v>123</v>
      </c>
      <c r="AU831" s="17" t="s">
        <v>80</v>
      </c>
    </row>
    <row r="832" s="2" customFormat="1" ht="14.4" customHeight="1">
      <c r="A832" s="38"/>
      <c r="B832" s="39"/>
      <c r="C832" s="215" t="s">
        <v>468</v>
      </c>
      <c r="D832" s="215" t="s">
        <v>118</v>
      </c>
      <c r="E832" s="216" t="s">
        <v>830</v>
      </c>
      <c r="F832" s="217" t="s">
        <v>831</v>
      </c>
      <c r="G832" s="218" t="s">
        <v>822</v>
      </c>
      <c r="H832" s="219">
        <v>1</v>
      </c>
      <c r="I832" s="220"/>
      <c r="J832" s="221">
        <f>ROUND(I832*H832,2)</f>
        <v>0</v>
      </c>
      <c r="K832" s="222"/>
      <c r="L832" s="44"/>
      <c r="M832" s="223" t="s">
        <v>1</v>
      </c>
      <c r="N832" s="224" t="s">
        <v>38</v>
      </c>
      <c r="O832" s="91"/>
      <c r="P832" s="225">
        <f>O832*H832</f>
        <v>0</v>
      </c>
      <c r="Q832" s="225">
        <v>0</v>
      </c>
      <c r="R832" s="225">
        <f>Q832*H832</f>
        <v>0</v>
      </c>
      <c r="S832" s="225">
        <v>0</v>
      </c>
      <c r="T832" s="226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27" t="s">
        <v>122</v>
      </c>
      <c r="AT832" s="227" t="s">
        <v>118</v>
      </c>
      <c r="AU832" s="227" t="s">
        <v>80</v>
      </c>
      <c r="AY832" s="17" t="s">
        <v>115</v>
      </c>
      <c r="BE832" s="228">
        <f>IF(N832="základní",J832,0)</f>
        <v>0</v>
      </c>
      <c r="BF832" s="228">
        <f>IF(N832="snížená",J832,0)</f>
        <v>0</v>
      </c>
      <c r="BG832" s="228">
        <f>IF(N832="zákl. přenesená",J832,0)</f>
        <v>0</v>
      </c>
      <c r="BH832" s="228">
        <f>IF(N832="sníž. přenesená",J832,0)</f>
        <v>0</v>
      </c>
      <c r="BI832" s="228">
        <f>IF(N832="nulová",J832,0)</f>
        <v>0</v>
      </c>
      <c r="BJ832" s="17" t="s">
        <v>80</v>
      </c>
      <c r="BK832" s="228">
        <f>ROUND(I832*H832,2)</f>
        <v>0</v>
      </c>
      <c r="BL832" s="17" t="s">
        <v>122</v>
      </c>
      <c r="BM832" s="227" t="s">
        <v>832</v>
      </c>
    </row>
    <row r="833" s="2" customFormat="1">
      <c r="A833" s="38"/>
      <c r="B833" s="39"/>
      <c r="C833" s="40"/>
      <c r="D833" s="229" t="s">
        <v>123</v>
      </c>
      <c r="E833" s="40"/>
      <c r="F833" s="230" t="s">
        <v>831</v>
      </c>
      <c r="G833" s="40"/>
      <c r="H833" s="40"/>
      <c r="I833" s="231"/>
      <c r="J833" s="40"/>
      <c r="K833" s="40"/>
      <c r="L833" s="44"/>
      <c r="M833" s="232"/>
      <c r="N833" s="233"/>
      <c r="O833" s="91"/>
      <c r="P833" s="91"/>
      <c r="Q833" s="91"/>
      <c r="R833" s="91"/>
      <c r="S833" s="91"/>
      <c r="T833" s="92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T833" s="17" t="s">
        <v>123</v>
      </c>
      <c r="AU833" s="17" t="s">
        <v>80</v>
      </c>
    </row>
    <row r="834" s="2" customFormat="1" ht="24.15" customHeight="1">
      <c r="A834" s="38"/>
      <c r="B834" s="39"/>
      <c r="C834" s="215" t="s">
        <v>833</v>
      </c>
      <c r="D834" s="215" t="s">
        <v>118</v>
      </c>
      <c r="E834" s="216" t="s">
        <v>834</v>
      </c>
      <c r="F834" s="217" t="s">
        <v>835</v>
      </c>
      <c r="G834" s="218" t="s">
        <v>822</v>
      </c>
      <c r="H834" s="219">
        <v>1</v>
      </c>
      <c r="I834" s="220"/>
      <c r="J834" s="221">
        <f>ROUND(I834*H834,2)</f>
        <v>0</v>
      </c>
      <c r="K834" s="222"/>
      <c r="L834" s="44"/>
      <c r="M834" s="223" t="s">
        <v>1</v>
      </c>
      <c r="N834" s="224" t="s">
        <v>38</v>
      </c>
      <c r="O834" s="91"/>
      <c r="P834" s="225">
        <f>O834*H834</f>
        <v>0</v>
      </c>
      <c r="Q834" s="225">
        <v>0</v>
      </c>
      <c r="R834" s="225">
        <f>Q834*H834</f>
        <v>0</v>
      </c>
      <c r="S834" s="225">
        <v>0</v>
      </c>
      <c r="T834" s="226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27" t="s">
        <v>122</v>
      </c>
      <c r="AT834" s="227" t="s">
        <v>118</v>
      </c>
      <c r="AU834" s="227" t="s">
        <v>80</v>
      </c>
      <c r="AY834" s="17" t="s">
        <v>115</v>
      </c>
      <c r="BE834" s="228">
        <f>IF(N834="základní",J834,0)</f>
        <v>0</v>
      </c>
      <c r="BF834" s="228">
        <f>IF(N834="snížená",J834,0)</f>
        <v>0</v>
      </c>
      <c r="BG834" s="228">
        <f>IF(N834="zákl. přenesená",J834,0)</f>
        <v>0</v>
      </c>
      <c r="BH834" s="228">
        <f>IF(N834="sníž. přenesená",J834,0)</f>
        <v>0</v>
      </c>
      <c r="BI834" s="228">
        <f>IF(N834="nulová",J834,0)</f>
        <v>0</v>
      </c>
      <c r="BJ834" s="17" t="s">
        <v>80</v>
      </c>
      <c r="BK834" s="228">
        <f>ROUND(I834*H834,2)</f>
        <v>0</v>
      </c>
      <c r="BL834" s="17" t="s">
        <v>122</v>
      </c>
      <c r="BM834" s="227" t="s">
        <v>836</v>
      </c>
    </row>
    <row r="835" s="2" customFormat="1">
      <c r="A835" s="38"/>
      <c r="B835" s="39"/>
      <c r="C835" s="40"/>
      <c r="D835" s="229" t="s">
        <v>123</v>
      </c>
      <c r="E835" s="40"/>
      <c r="F835" s="230" t="s">
        <v>835</v>
      </c>
      <c r="G835" s="40"/>
      <c r="H835" s="40"/>
      <c r="I835" s="231"/>
      <c r="J835" s="40"/>
      <c r="K835" s="40"/>
      <c r="L835" s="44"/>
      <c r="M835" s="232"/>
      <c r="N835" s="233"/>
      <c r="O835" s="91"/>
      <c r="P835" s="91"/>
      <c r="Q835" s="91"/>
      <c r="R835" s="91"/>
      <c r="S835" s="91"/>
      <c r="T835" s="92"/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T835" s="17" t="s">
        <v>123</v>
      </c>
      <c r="AU835" s="17" t="s">
        <v>80</v>
      </c>
    </row>
    <row r="836" s="2" customFormat="1" ht="14.4" customHeight="1">
      <c r="A836" s="38"/>
      <c r="B836" s="39"/>
      <c r="C836" s="215" t="s">
        <v>473</v>
      </c>
      <c r="D836" s="215" t="s">
        <v>118</v>
      </c>
      <c r="E836" s="216" t="s">
        <v>837</v>
      </c>
      <c r="F836" s="217" t="s">
        <v>838</v>
      </c>
      <c r="G836" s="218" t="s">
        <v>822</v>
      </c>
      <c r="H836" s="219">
        <v>1</v>
      </c>
      <c r="I836" s="220"/>
      <c r="J836" s="221">
        <f>ROUND(I836*H836,2)</f>
        <v>0</v>
      </c>
      <c r="K836" s="222"/>
      <c r="L836" s="44"/>
      <c r="M836" s="223" t="s">
        <v>1</v>
      </c>
      <c r="N836" s="224" t="s">
        <v>38</v>
      </c>
      <c r="O836" s="91"/>
      <c r="P836" s="225">
        <f>O836*H836</f>
        <v>0</v>
      </c>
      <c r="Q836" s="225">
        <v>0</v>
      </c>
      <c r="R836" s="225">
        <f>Q836*H836</f>
        <v>0</v>
      </c>
      <c r="S836" s="225">
        <v>0</v>
      </c>
      <c r="T836" s="226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27" t="s">
        <v>122</v>
      </c>
      <c r="AT836" s="227" t="s">
        <v>118</v>
      </c>
      <c r="AU836" s="227" t="s">
        <v>80</v>
      </c>
      <c r="AY836" s="17" t="s">
        <v>115</v>
      </c>
      <c r="BE836" s="228">
        <f>IF(N836="základní",J836,0)</f>
        <v>0</v>
      </c>
      <c r="BF836" s="228">
        <f>IF(N836="snížená",J836,0)</f>
        <v>0</v>
      </c>
      <c r="BG836" s="228">
        <f>IF(N836="zákl. přenesená",J836,0)</f>
        <v>0</v>
      </c>
      <c r="BH836" s="228">
        <f>IF(N836="sníž. přenesená",J836,0)</f>
        <v>0</v>
      </c>
      <c r="BI836" s="228">
        <f>IF(N836="nulová",J836,0)</f>
        <v>0</v>
      </c>
      <c r="BJ836" s="17" t="s">
        <v>80</v>
      </c>
      <c r="BK836" s="228">
        <f>ROUND(I836*H836,2)</f>
        <v>0</v>
      </c>
      <c r="BL836" s="17" t="s">
        <v>122</v>
      </c>
      <c r="BM836" s="227" t="s">
        <v>839</v>
      </c>
    </row>
    <row r="837" s="2" customFormat="1">
      <c r="A837" s="38"/>
      <c r="B837" s="39"/>
      <c r="C837" s="40"/>
      <c r="D837" s="229" t="s">
        <v>123</v>
      </c>
      <c r="E837" s="40"/>
      <c r="F837" s="230" t="s">
        <v>838</v>
      </c>
      <c r="G837" s="40"/>
      <c r="H837" s="40"/>
      <c r="I837" s="231"/>
      <c r="J837" s="40"/>
      <c r="K837" s="40"/>
      <c r="L837" s="44"/>
      <c r="M837" s="232"/>
      <c r="N837" s="233"/>
      <c r="O837" s="91"/>
      <c r="P837" s="91"/>
      <c r="Q837" s="91"/>
      <c r="R837" s="91"/>
      <c r="S837" s="91"/>
      <c r="T837" s="92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T837" s="17" t="s">
        <v>123</v>
      </c>
      <c r="AU837" s="17" t="s">
        <v>80</v>
      </c>
    </row>
    <row r="838" s="2" customFormat="1" ht="24.15" customHeight="1">
      <c r="A838" s="38"/>
      <c r="B838" s="39"/>
      <c r="C838" s="215" t="s">
        <v>840</v>
      </c>
      <c r="D838" s="215" t="s">
        <v>118</v>
      </c>
      <c r="E838" s="216" t="s">
        <v>841</v>
      </c>
      <c r="F838" s="217" t="s">
        <v>842</v>
      </c>
      <c r="G838" s="218" t="s">
        <v>822</v>
      </c>
      <c r="H838" s="219">
        <v>1</v>
      </c>
      <c r="I838" s="220"/>
      <c r="J838" s="221">
        <f>ROUND(I838*H838,2)</f>
        <v>0</v>
      </c>
      <c r="K838" s="222"/>
      <c r="L838" s="44"/>
      <c r="M838" s="223" t="s">
        <v>1</v>
      </c>
      <c r="N838" s="224" t="s">
        <v>38</v>
      </c>
      <c r="O838" s="91"/>
      <c r="P838" s="225">
        <f>O838*H838</f>
        <v>0</v>
      </c>
      <c r="Q838" s="225">
        <v>0</v>
      </c>
      <c r="R838" s="225">
        <f>Q838*H838</f>
        <v>0</v>
      </c>
      <c r="S838" s="225">
        <v>0</v>
      </c>
      <c r="T838" s="226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7" t="s">
        <v>122</v>
      </c>
      <c r="AT838" s="227" t="s">
        <v>118</v>
      </c>
      <c r="AU838" s="227" t="s">
        <v>80</v>
      </c>
      <c r="AY838" s="17" t="s">
        <v>115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17" t="s">
        <v>80</v>
      </c>
      <c r="BK838" s="228">
        <f>ROUND(I838*H838,2)</f>
        <v>0</v>
      </c>
      <c r="BL838" s="17" t="s">
        <v>122</v>
      </c>
      <c r="BM838" s="227" t="s">
        <v>843</v>
      </c>
    </row>
    <row r="839" s="2" customFormat="1">
      <c r="A839" s="38"/>
      <c r="B839" s="39"/>
      <c r="C839" s="40"/>
      <c r="D839" s="229" t="s">
        <v>123</v>
      </c>
      <c r="E839" s="40"/>
      <c r="F839" s="230" t="s">
        <v>842</v>
      </c>
      <c r="G839" s="40"/>
      <c r="H839" s="40"/>
      <c r="I839" s="231"/>
      <c r="J839" s="40"/>
      <c r="K839" s="40"/>
      <c r="L839" s="44"/>
      <c r="M839" s="232"/>
      <c r="N839" s="233"/>
      <c r="O839" s="91"/>
      <c r="P839" s="91"/>
      <c r="Q839" s="91"/>
      <c r="R839" s="91"/>
      <c r="S839" s="91"/>
      <c r="T839" s="92"/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T839" s="17" t="s">
        <v>123</v>
      </c>
      <c r="AU839" s="17" t="s">
        <v>80</v>
      </c>
    </row>
    <row r="840" s="2" customFormat="1" ht="14.4" customHeight="1">
      <c r="A840" s="38"/>
      <c r="B840" s="39"/>
      <c r="C840" s="215" t="s">
        <v>479</v>
      </c>
      <c r="D840" s="215" t="s">
        <v>118</v>
      </c>
      <c r="E840" s="216" t="s">
        <v>844</v>
      </c>
      <c r="F840" s="217" t="s">
        <v>845</v>
      </c>
      <c r="G840" s="218" t="s">
        <v>846</v>
      </c>
      <c r="H840" s="219">
        <v>10</v>
      </c>
      <c r="I840" s="220"/>
      <c r="J840" s="221">
        <f>ROUND(I840*H840,2)</f>
        <v>0</v>
      </c>
      <c r="K840" s="222"/>
      <c r="L840" s="44"/>
      <c r="M840" s="223" t="s">
        <v>1</v>
      </c>
      <c r="N840" s="224" t="s">
        <v>38</v>
      </c>
      <c r="O840" s="91"/>
      <c r="P840" s="225">
        <f>O840*H840</f>
        <v>0</v>
      </c>
      <c r="Q840" s="225">
        <v>0</v>
      </c>
      <c r="R840" s="225">
        <f>Q840*H840</f>
        <v>0</v>
      </c>
      <c r="S840" s="225">
        <v>0</v>
      </c>
      <c r="T840" s="226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27" t="s">
        <v>122</v>
      </c>
      <c r="AT840" s="227" t="s">
        <v>118</v>
      </c>
      <c r="AU840" s="227" t="s">
        <v>80</v>
      </c>
      <c r="AY840" s="17" t="s">
        <v>115</v>
      </c>
      <c r="BE840" s="228">
        <f>IF(N840="základní",J840,0)</f>
        <v>0</v>
      </c>
      <c r="BF840" s="228">
        <f>IF(N840="snížená",J840,0)</f>
        <v>0</v>
      </c>
      <c r="BG840" s="228">
        <f>IF(N840="zákl. přenesená",J840,0)</f>
        <v>0</v>
      </c>
      <c r="BH840" s="228">
        <f>IF(N840="sníž. přenesená",J840,0)</f>
        <v>0</v>
      </c>
      <c r="BI840" s="228">
        <f>IF(N840="nulová",J840,0)</f>
        <v>0</v>
      </c>
      <c r="BJ840" s="17" t="s">
        <v>80</v>
      </c>
      <c r="BK840" s="228">
        <f>ROUND(I840*H840,2)</f>
        <v>0</v>
      </c>
      <c r="BL840" s="17" t="s">
        <v>122</v>
      </c>
      <c r="BM840" s="227" t="s">
        <v>847</v>
      </c>
    </row>
    <row r="841" s="2" customFormat="1">
      <c r="A841" s="38"/>
      <c r="B841" s="39"/>
      <c r="C841" s="40"/>
      <c r="D841" s="229" t="s">
        <v>123</v>
      </c>
      <c r="E841" s="40"/>
      <c r="F841" s="230" t="s">
        <v>845</v>
      </c>
      <c r="G841" s="40"/>
      <c r="H841" s="40"/>
      <c r="I841" s="231"/>
      <c r="J841" s="40"/>
      <c r="K841" s="40"/>
      <c r="L841" s="44"/>
      <c r="M841" s="232"/>
      <c r="N841" s="233"/>
      <c r="O841" s="91"/>
      <c r="P841" s="91"/>
      <c r="Q841" s="91"/>
      <c r="R841" s="91"/>
      <c r="S841" s="91"/>
      <c r="T841" s="92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T841" s="17" t="s">
        <v>123</v>
      </c>
      <c r="AU841" s="17" t="s">
        <v>80</v>
      </c>
    </row>
    <row r="842" s="2" customFormat="1" ht="24.15" customHeight="1">
      <c r="A842" s="38"/>
      <c r="B842" s="39"/>
      <c r="C842" s="215" t="s">
        <v>848</v>
      </c>
      <c r="D842" s="215" t="s">
        <v>118</v>
      </c>
      <c r="E842" s="216" t="s">
        <v>849</v>
      </c>
      <c r="F842" s="217" t="s">
        <v>850</v>
      </c>
      <c r="G842" s="218" t="s">
        <v>822</v>
      </c>
      <c r="H842" s="219">
        <v>1</v>
      </c>
      <c r="I842" s="220"/>
      <c r="J842" s="221">
        <f>ROUND(I842*H842,2)</f>
        <v>0</v>
      </c>
      <c r="K842" s="222"/>
      <c r="L842" s="44"/>
      <c r="M842" s="223" t="s">
        <v>1</v>
      </c>
      <c r="N842" s="224" t="s">
        <v>38</v>
      </c>
      <c r="O842" s="91"/>
      <c r="P842" s="225">
        <f>O842*H842</f>
        <v>0</v>
      </c>
      <c r="Q842" s="225">
        <v>0</v>
      </c>
      <c r="R842" s="225">
        <f>Q842*H842</f>
        <v>0</v>
      </c>
      <c r="S842" s="225">
        <v>0</v>
      </c>
      <c r="T842" s="226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27" t="s">
        <v>122</v>
      </c>
      <c r="AT842" s="227" t="s">
        <v>118</v>
      </c>
      <c r="AU842" s="227" t="s">
        <v>80</v>
      </c>
      <c r="AY842" s="17" t="s">
        <v>115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17" t="s">
        <v>80</v>
      </c>
      <c r="BK842" s="228">
        <f>ROUND(I842*H842,2)</f>
        <v>0</v>
      </c>
      <c r="BL842" s="17" t="s">
        <v>122</v>
      </c>
      <c r="BM842" s="227" t="s">
        <v>851</v>
      </c>
    </row>
    <row r="843" s="2" customFormat="1">
      <c r="A843" s="38"/>
      <c r="B843" s="39"/>
      <c r="C843" s="40"/>
      <c r="D843" s="229" t="s">
        <v>123</v>
      </c>
      <c r="E843" s="40"/>
      <c r="F843" s="230" t="s">
        <v>850</v>
      </c>
      <c r="G843" s="40"/>
      <c r="H843" s="40"/>
      <c r="I843" s="231"/>
      <c r="J843" s="40"/>
      <c r="K843" s="40"/>
      <c r="L843" s="44"/>
      <c r="M843" s="232"/>
      <c r="N843" s="233"/>
      <c r="O843" s="91"/>
      <c r="P843" s="91"/>
      <c r="Q843" s="91"/>
      <c r="R843" s="91"/>
      <c r="S843" s="91"/>
      <c r="T843" s="92"/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T843" s="17" t="s">
        <v>123</v>
      </c>
      <c r="AU843" s="17" t="s">
        <v>80</v>
      </c>
    </row>
    <row r="844" s="2" customFormat="1" ht="24.15" customHeight="1">
      <c r="A844" s="38"/>
      <c r="B844" s="39"/>
      <c r="C844" s="215" t="s">
        <v>484</v>
      </c>
      <c r="D844" s="215" t="s">
        <v>118</v>
      </c>
      <c r="E844" s="216" t="s">
        <v>852</v>
      </c>
      <c r="F844" s="217" t="s">
        <v>853</v>
      </c>
      <c r="G844" s="218" t="s">
        <v>822</v>
      </c>
      <c r="H844" s="219">
        <v>1</v>
      </c>
      <c r="I844" s="220"/>
      <c r="J844" s="221">
        <f>ROUND(I844*H844,2)</f>
        <v>0</v>
      </c>
      <c r="K844" s="222"/>
      <c r="L844" s="44"/>
      <c r="M844" s="223" t="s">
        <v>1</v>
      </c>
      <c r="N844" s="224" t="s">
        <v>38</v>
      </c>
      <c r="O844" s="91"/>
      <c r="P844" s="225">
        <f>O844*H844</f>
        <v>0</v>
      </c>
      <c r="Q844" s="225">
        <v>0</v>
      </c>
      <c r="R844" s="225">
        <f>Q844*H844</f>
        <v>0</v>
      </c>
      <c r="S844" s="225">
        <v>0</v>
      </c>
      <c r="T844" s="226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27" t="s">
        <v>122</v>
      </c>
      <c r="AT844" s="227" t="s">
        <v>118</v>
      </c>
      <c r="AU844" s="227" t="s">
        <v>80</v>
      </c>
      <c r="AY844" s="17" t="s">
        <v>115</v>
      </c>
      <c r="BE844" s="228">
        <f>IF(N844="základní",J844,0)</f>
        <v>0</v>
      </c>
      <c r="BF844" s="228">
        <f>IF(N844="snížená",J844,0)</f>
        <v>0</v>
      </c>
      <c r="BG844" s="228">
        <f>IF(N844="zákl. přenesená",J844,0)</f>
        <v>0</v>
      </c>
      <c r="BH844" s="228">
        <f>IF(N844="sníž. přenesená",J844,0)</f>
        <v>0</v>
      </c>
      <c r="BI844" s="228">
        <f>IF(N844="nulová",J844,0)</f>
        <v>0</v>
      </c>
      <c r="BJ844" s="17" t="s">
        <v>80</v>
      </c>
      <c r="BK844" s="228">
        <f>ROUND(I844*H844,2)</f>
        <v>0</v>
      </c>
      <c r="BL844" s="17" t="s">
        <v>122</v>
      </c>
      <c r="BM844" s="227" t="s">
        <v>854</v>
      </c>
    </row>
    <row r="845" s="2" customFormat="1">
      <c r="A845" s="38"/>
      <c r="B845" s="39"/>
      <c r="C845" s="40"/>
      <c r="D845" s="229" t="s">
        <v>123</v>
      </c>
      <c r="E845" s="40"/>
      <c r="F845" s="230" t="s">
        <v>853</v>
      </c>
      <c r="G845" s="40"/>
      <c r="H845" s="40"/>
      <c r="I845" s="231"/>
      <c r="J845" s="40"/>
      <c r="K845" s="40"/>
      <c r="L845" s="44"/>
      <c r="M845" s="232"/>
      <c r="N845" s="233"/>
      <c r="O845" s="91"/>
      <c r="P845" s="91"/>
      <c r="Q845" s="91"/>
      <c r="R845" s="91"/>
      <c r="S845" s="91"/>
      <c r="T845" s="92"/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T845" s="17" t="s">
        <v>123</v>
      </c>
      <c r="AU845" s="17" t="s">
        <v>80</v>
      </c>
    </row>
    <row r="846" s="2" customFormat="1" ht="14.4" customHeight="1">
      <c r="A846" s="38"/>
      <c r="B846" s="39"/>
      <c r="C846" s="215" t="s">
        <v>855</v>
      </c>
      <c r="D846" s="215" t="s">
        <v>118</v>
      </c>
      <c r="E846" s="216" t="s">
        <v>856</v>
      </c>
      <c r="F846" s="217" t="s">
        <v>857</v>
      </c>
      <c r="G846" s="218" t="s">
        <v>173</v>
      </c>
      <c r="H846" s="219">
        <v>2</v>
      </c>
      <c r="I846" s="220"/>
      <c r="J846" s="221">
        <f>ROUND(I846*H846,2)</f>
        <v>0</v>
      </c>
      <c r="K846" s="222"/>
      <c r="L846" s="44"/>
      <c r="M846" s="223" t="s">
        <v>1</v>
      </c>
      <c r="N846" s="224" t="s">
        <v>38</v>
      </c>
      <c r="O846" s="91"/>
      <c r="P846" s="225">
        <f>O846*H846</f>
        <v>0</v>
      </c>
      <c r="Q846" s="225">
        <v>0</v>
      </c>
      <c r="R846" s="225">
        <f>Q846*H846</f>
        <v>0</v>
      </c>
      <c r="S846" s="225">
        <v>0</v>
      </c>
      <c r="T846" s="226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7" t="s">
        <v>122</v>
      </c>
      <c r="AT846" s="227" t="s">
        <v>118</v>
      </c>
      <c r="AU846" s="227" t="s">
        <v>80</v>
      </c>
      <c r="AY846" s="17" t="s">
        <v>115</v>
      </c>
      <c r="BE846" s="228">
        <f>IF(N846="základní",J846,0)</f>
        <v>0</v>
      </c>
      <c r="BF846" s="228">
        <f>IF(N846="snížená",J846,0)</f>
        <v>0</v>
      </c>
      <c r="BG846" s="228">
        <f>IF(N846="zákl. přenesená",J846,0)</f>
        <v>0</v>
      </c>
      <c r="BH846" s="228">
        <f>IF(N846="sníž. přenesená",J846,0)</f>
        <v>0</v>
      </c>
      <c r="BI846" s="228">
        <f>IF(N846="nulová",J846,0)</f>
        <v>0</v>
      </c>
      <c r="BJ846" s="17" t="s">
        <v>80</v>
      </c>
      <c r="BK846" s="228">
        <f>ROUND(I846*H846,2)</f>
        <v>0</v>
      </c>
      <c r="BL846" s="17" t="s">
        <v>122</v>
      </c>
      <c r="BM846" s="227" t="s">
        <v>858</v>
      </c>
    </row>
    <row r="847" s="2" customFormat="1">
      <c r="A847" s="38"/>
      <c r="B847" s="39"/>
      <c r="C847" s="40"/>
      <c r="D847" s="229" t="s">
        <v>123</v>
      </c>
      <c r="E847" s="40"/>
      <c r="F847" s="230" t="s">
        <v>857</v>
      </c>
      <c r="G847" s="40"/>
      <c r="H847" s="40"/>
      <c r="I847" s="231"/>
      <c r="J847" s="40"/>
      <c r="K847" s="40"/>
      <c r="L847" s="44"/>
      <c r="M847" s="232"/>
      <c r="N847" s="233"/>
      <c r="O847" s="91"/>
      <c r="P847" s="91"/>
      <c r="Q847" s="91"/>
      <c r="R847" s="91"/>
      <c r="S847" s="91"/>
      <c r="T847" s="92"/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T847" s="17" t="s">
        <v>123</v>
      </c>
      <c r="AU847" s="17" t="s">
        <v>80</v>
      </c>
    </row>
    <row r="848" s="14" customFormat="1">
      <c r="A848" s="14"/>
      <c r="B848" s="244"/>
      <c r="C848" s="245"/>
      <c r="D848" s="229" t="s">
        <v>124</v>
      </c>
      <c r="E848" s="246" t="s">
        <v>1</v>
      </c>
      <c r="F848" s="247" t="s">
        <v>859</v>
      </c>
      <c r="G848" s="245"/>
      <c r="H848" s="248">
        <v>2</v>
      </c>
      <c r="I848" s="249"/>
      <c r="J848" s="245"/>
      <c r="K848" s="245"/>
      <c r="L848" s="250"/>
      <c r="M848" s="251"/>
      <c r="N848" s="252"/>
      <c r="O848" s="252"/>
      <c r="P848" s="252"/>
      <c r="Q848" s="252"/>
      <c r="R848" s="252"/>
      <c r="S848" s="252"/>
      <c r="T848" s="253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4" t="s">
        <v>124</v>
      </c>
      <c r="AU848" s="254" t="s">
        <v>80</v>
      </c>
      <c r="AV848" s="14" t="s">
        <v>82</v>
      </c>
      <c r="AW848" s="14" t="s">
        <v>30</v>
      </c>
      <c r="AX848" s="14" t="s">
        <v>73</v>
      </c>
      <c r="AY848" s="254" t="s">
        <v>115</v>
      </c>
    </row>
    <row r="849" s="15" customFormat="1">
      <c r="A849" s="15"/>
      <c r="B849" s="255"/>
      <c r="C849" s="256"/>
      <c r="D849" s="229" t="s">
        <v>124</v>
      </c>
      <c r="E849" s="257" t="s">
        <v>1</v>
      </c>
      <c r="F849" s="258" t="s">
        <v>127</v>
      </c>
      <c r="G849" s="256"/>
      <c r="H849" s="259">
        <v>2</v>
      </c>
      <c r="I849" s="260"/>
      <c r="J849" s="256"/>
      <c r="K849" s="256"/>
      <c r="L849" s="261"/>
      <c r="M849" s="262"/>
      <c r="N849" s="263"/>
      <c r="O849" s="263"/>
      <c r="P849" s="263"/>
      <c r="Q849" s="263"/>
      <c r="R849" s="263"/>
      <c r="S849" s="263"/>
      <c r="T849" s="264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65" t="s">
        <v>124</v>
      </c>
      <c r="AU849" s="265" t="s">
        <v>80</v>
      </c>
      <c r="AV849" s="15" t="s">
        <v>122</v>
      </c>
      <c r="AW849" s="15" t="s">
        <v>30</v>
      </c>
      <c r="AX849" s="15" t="s">
        <v>80</v>
      </c>
      <c r="AY849" s="265" t="s">
        <v>115</v>
      </c>
    </row>
    <row r="850" s="2" customFormat="1" ht="14.4" customHeight="1">
      <c r="A850" s="38"/>
      <c r="B850" s="39"/>
      <c r="C850" s="215" t="s">
        <v>488</v>
      </c>
      <c r="D850" s="215" t="s">
        <v>118</v>
      </c>
      <c r="E850" s="216" t="s">
        <v>860</v>
      </c>
      <c r="F850" s="217" t="s">
        <v>861</v>
      </c>
      <c r="G850" s="218" t="s">
        <v>822</v>
      </c>
      <c r="H850" s="219">
        <v>1</v>
      </c>
      <c r="I850" s="220"/>
      <c r="J850" s="221">
        <f>ROUND(I850*H850,2)</f>
        <v>0</v>
      </c>
      <c r="K850" s="222"/>
      <c r="L850" s="44"/>
      <c r="M850" s="223" t="s">
        <v>1</v>
      </c>
      <c r="N850" s="224" t="s">
        <v>38</v>
      </c>
      <c r="O850" s="91"/>
      <c r="P850" s="225">
        <f>O850*H850</f>
        <v>0</v>
      </c>
      <c r="Q850" s="225">
        <v>0</v>
      </c>
      <c r="R850" s="225">
        <f>Q850*H850</f>
        <v>0</v>
      </c>
      <c r="S850" s="225">
        <v>0</v>
      </c>
      <c r="T850" s="226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7" t="s">
        <v>122</v>
      </c>
      <c r="AT850" s="227" t="s">
        <v>118</v>
      </c>
      <c r="AU850" s="227" t="s">
        <v>80</v>
      </c>
      <c r="AY850" s="17" t="s">
        <v>115</v>
      </c>
      <c r="BE850" s="228">
        <f>IF(N850="základní",J850,0)</f>
        <v>0</v>
      </c>
      <c r="BF850" s="228">
        <f>IF(N850="snížená",J850,0)</f>
        <v>0</v>
      </c>
      <c r="BG850" s="228">
        <f>IF(N850="zákl. přenesená",J850,0)</f>
        <v>0</v>
      </c>
      <c r="BH850" s="228">
        <f>IF(N850="sníž. přenesená",J850,0)</f>
        <v>0</v>
      </c>
      <c r="BI850" s="228">
        <f>IF(N850="nulová",J850,0)</f>
        <v>0</v>
      </c>
      <c r="BJ850" s="17" t="s">
        <v>80</v>
      </c>
      <c r="BK850" s="228">
        <f>ROUND(I850*H850,2)</f>
        <v>0</v>
      </c>
      <c r="BL850" s="17" t="s">
        <v>122</v>
      </c>
      <c r="BM850" s="227" t="s">
        <v>862</v>
      </c>
    </row>
    <row r="851" s="2" customFormat="1">
      <c r="A851" s="38"/>
      <c r="B851" s="39"/>
      <c r="C851" s="40"/>
      <c r="D851" s="229" t="s">
        <v>123</v>
      </c>
      <c r="E851" s="40"/>
      <c r="F851" s="230" t="s">
        <v>861</v>
      </c>
      <c r="G851" s="40"/>
      <c r="H851" s="40"/>
      <c r="I851" s="231"/>
      <c r="J851" s="40"/>
      <c r="K851" s="40"/>
      <c r="L851" s="44"/>
      <c r="M851" s="232"/>
      <c r="N851" s="233"/>
      <c r="O851" s="91"/>
      <c r="P851" s="91"/>
      <c r="Q851" s="91"/>
      <c r="R851" s="91"/>
      <c r="S851" s="91"/>
      <c r="T851" s="92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T851" s="17" t="s">
        <v>123</v>
      </c>
      <c r="AU851" s="17" t="s">
        <v>80</v>
      </c>
    </row>
    <row r="852" s="2" customFormat="1" ht="24.15" customHeight="1">
      <c r="A852" s="38"/>
      <c r="B852" s="39"/>
      <c r="C852" s="215" t="s">
        <v>863</v>
      </c>
      <c r="D852" s="215" t="s">
        <v>118</v>
      </c>
      <c r="E852" s="216" t="s">
        <v>864</v>
      </c>
      <c r="F852" s="217" t="s">
        <v>865</v>
      </c>
      <c r="G852" s="218" t="s">
        <v>216</v>
      </c>
      <c r="H852" s="219">
        <v>600</v>
      </c>
      <c r="I852" s="220"/>
      <c r="J852" s="221">
        <f>ROUND(I852*H852,2)</f>
        <v>0</v>
      </c>
      <c r="K852" s="222"/>
      <c r="L852" s="44"/>
      <c r="M852" s="223" t="s">
        <v>1</v>
      </c>
      <c r="N852" s="224" t="s">
        <v>38</v>
      </c>
      <c r="O852" s="91"/>
      <c r="P852" s="225">
        <f>O852*H852</f>
        <v>0</v>
      </c>
      <c r="Q852" s="225">
        <v>0</v>
      </c>
      <c r="R852" s="225">
        <f>Q852*H852</f>
        <v>0</v>
      </c>
      <c r="S852" s="225">
        <v>0</v>
      </c>
      <c r="T852" s="226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7" t="s">
        <v>122</v>
      </c>
      <c r="AT852" s="227" t="s">
        <v>118</v>
      </c>
      <c r="AU852" s="227" t="s">
        <v>80</v>
      </c>
      <c r="AY852" s="17" t="s">
        <v>115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7" t="s">
        <v>80</v>
      </c>
      <c r="BK852" s="228">
        <f>ROUND(I852*H852,2)</f>
        <v>0</v>
      </c>
      <c r="BL852" s="17" t="s">
        <v>122</v>
      </c>
      <c r="BM852" s="227" t="s">
        <v>866</v>
      </c>
    </row>
    <row r="853" s="2" customFormat="1">
      <c r="A853" s="38"/>
      <c r="B853" s="39"/>
      <c r="C853" s="40"/>
      <c r="D853" s="229" t="s">
        <v>123</v>
      </c>
      <c r="E853" s="40"/>
      <c r="F853" s="230" t="s">
        <v>865</v>
      </c>
      <c r="G853" s="40"/>
      <c r="H853" s="40"/>
      <c r="I853" s="231"/>
      <c r="J853" s="40"/>
      <c r="K853" s="40"/>
      <c r="L853" s="44"/>
      <c r="M853" s="232"/>
      <c r="N853" s="233"/>
      <c r="O853" s="91"/>
      <c r="P853" s="91"/>
      <c r="Q853" s="91"/>
      <c r="R853" s="91"/>
      <c r="S853" s="91"/>
      <c r="T853" s="92"/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T853" s="17" t="s">
        <v>123</v>
      </c>
      <c r="AU853" s="17" t="s">
        <v>80</v>
      </c>
    </row>
    <row r="854" s="2" customFormat="1" ht="14.4" customHeight="1">
      <c r="A854" s="38"/>
      <c r="B854" s="39"/>
      <c r="C854" s="215" t="s">
        <v>493</v>
      </c>
      <c r="D854" s="215" t="s">
        <v>118</v>
      </c>
      <c r="E854" s="216" t="s">
        <v>867</v>
      </c>
      <c r="F854" s="217" t="s">
        <v>868</v>
      </c>
      <c r="G854" s="218" t="s">
        <v>822</v>
      </c>
      <c r="H854" s="219">
        <v>1</v>
      </c>
      <c r="I854" s="220"/>
      <c r="J854" s="221">
        <f>ROUND(I854*H854,2)</f>
        <v>0</v>
      </c>
      <c r="K854" s="222"/>
      <c r="L854" s="44"/>
      <c r="M854" s="223" t="s">
        <v>1</v>
      </c>
      <c r="N854" s="224" t="s">
        <v>38</v>
      </c>
      <c r="O854" s="91"/>
      <c r="P854" s="225">
        <f>O854*H854</f>
        <v>0</v>
      </c>
      <c r="Q854" s="225">
        <v>0</v>
      </c>
      <c r="R854" s="225">
        <f>Q854*H854</f>
        <v>0</v>
      </c>
      <c r="S854" s="225">
        <v>0</v>
      </c>
      <c r="T854" s="226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27" t="s">
        <v>122</v>
      </c>
      <c r="AT854" s="227" t="s">
        <v>118</v>
      </c>
      <c r="AU854" s="227" t="s">
        <v>80</v>
      </c>
      <c r="AY854" s="17" t="s">
        <v>115</v>
      </c>
      <c r="BE854" s="228">
        <f>IF(N854="základní",J854,0)</f>
        <v>0</v>
      </c>
      <c r="BF854" s="228">
        <f>IF(N854="snížená",J854,0)</f>
        <v>0</v>
      </c>
      <c r="BG854" s="228">
        <f>IF(N854="zákl. přenesená",J854,0)</f>
        <v>0</v>
      </c>
      <c r="BH854" s="228">
        <f>IF(N854="sníž. přenesená",J854,0)</f>
        <v>0</v>
      </c>
      <c r="BI854" s="228">
        <f>IF(N854="nulová",J854,0)</f>
        <v>0</v>
      </c>
      <c r="BJ854" s="17" t="s">
        <v>80</v>
      </c>
      <c r="BK854" s="228">
        <f>ROUND(I854*H854,2)</f>
        <v>0</v>
      </c>
      <c r="BL854" s="17" t="s">
        <v>122</v>
      </c>
      <c r="BM854" s="227" t="s">
        <v>869</v>
      </c>
    </row>
    <row r="855" s="2" customFormat="1">
      <c r="A855" s="38"/>
      <c r="B855" s="39"/>
      <c r="C855" s="40"/>
      <c r="D855" s="229" t="s">
        <v>123</v>
      </c>
      <c r="E855" s="40"/>
      <c r="F855" s="230" t="s">
        <v>868</v>
      </c>
      <c r="G855" s="40"/>
      <c r="H855" s="40"/>
      <c r="I855" s="231"/>
      <c r="J855" s="40"/>
      <c r="K855" s="40"/>
      <c r="L855" s="44"/>
      <c r="M855" s="277"/>
      <c r="N855" s="278"/>
      <c r="O855" s="279"/>
      <c r="P855" s="279"/>
      <c r="Q855" s="279"/>
      <c r="R855" s="279"/>
      <c r="S855" s="279"/>
      <c r="T855" s="280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T855" s="17" t="s">
        <v>123</v>
      </c>
      <c r="AU855" s="17" t="s">
        <v>80</v>
      </c>
    </row>
    <row r="856" s="2" customFormat="1" ht="6.96" customHeight="1">
      <c r="A856" s="38"/>
      <c r="B856" s="66"/>
      <c r="C856" s="67"/>
      <c r="D856" s="67"/>
      <c r="E856" s="67"/>
      <c r="F856" s="67"/>
      <c r="G856" s="67"/>
      <c r="H856" s="67"/>
      <c r="I856" s="67"/>
      <c r="J856" s="67"/>
      <c r="K856" s="67"/>
      <c r="L856" s="44"/>
      <c r="M856" s="38"/>
      <c r="O856" s="38"/>
      <c r="P856" s="38"/>
      <c r="Q856" s="38"/>
      <c r="R856" s="38"/>
      <c r="S856" s="38"/>
      <c r="T856" s="38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</row>
  </sheetData>
  <sheetProtection sheet="1" autoFilter="0" formatColumns="0" formatRows="0" objects="1" scenarios="1" spinCount="100000" saltValue="k0o8+oBdZ76ws15jK7i3yLb1UYp2pH7bbWVlJLJozjK7K4fQlwi4KXQDBVsMulk/phC12VKfhZA8sLudg1eI3A==" hashValue="fwimfgs6PT3JvXHnuSVFXcL6bxOIO/CZtdyG/UCH2sYjOaJVykmlIR/DNjz4kF32O7TxVTLywxnMY6hd+6htkA==" algorithmName="SHA-512" password="CC35"/>
  <autoFilter ref="C124:K85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Teplá Lucie</dc:creator>
  <cp:lastModifiedBy>Teplá Lucie</cp:lastModifiedBy>
  <dcterms:created xsi:type="dcterms:W3CDTF">2020-09-10T11:30:02Z</dcterms:created>
  <dcterms:modified xsi:type="dcterms:W3CDTF">2020-09-10T11:30:05Z</dcterms:modified>
</cp:coreProperties>
</file>