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1 - ZRN" sheetId="2" r:id="rId2"/>
    <sheet name="2 - Materiál dodávaný obj..." sheetId="3" r:id="rId3"/>
    <sheet name="3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ZRN'!$C$78:$K$228</definedName>
    <definedName name="_xlnm.Print_Area" localSheetId="1">'1 - ZRN'!$C$66:$J$228</definedName>
    <definedName name="_xlnm.Print_Titles" localSheetId="1">'1 - ZRN'!$78:$78</definedName>
    <definedName name="_xlnm._FilterDatabase" localSheetId="2" hidden="1">'2 - Materiál dodávaný obj...'!$C$78:$K$87</definedName>
    <definedName name="_xlnm.Print_Area" localSheetId="2">'2 - Materiál dodávaný obj...'!$C$66:$J$87</definedName>
    <definedName name="_xlnm.Print_Titles" localSheetId="2">'2 - Materiál dodávaný obj...'!$78:$78</definedName>
    <definedName name="_xlnm._FilterDatabase" localSheetId="3" hidden="1">'3 - VRN'!$C$78:$K$91</definedName>
    <definedName name="_xlnm.Print_Area" localSheetId="3">'3 - VRN'!$C$66:$J$91</definedName>
    <definedName name="_xlnm.Print_Titles" localSheetId="3">'3 - VRN'!$78:$78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73"/>
  <c r="E7"/>
  <c r="E69"/>
  <c i="3" r="J37"/>
  <c r="J36"/>
  <c i="1" r="AY56"/>
  <c i="3" r="J35"/>
  <c i="1" r="AX56"/>
  <c i="3" r="BI83"/>
  <c r="BH83"/>
  <c r="BG83"/>
  <c r="BF83"/>
  <c r="T83"/>
  <c r="R83"/>
  <c r="P83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52"/>
  <c r="E7"/>
  <c r="E48"/>
  <c i="2" r="J37"/>
  <c r="J36"/>
  <c i="1" r="AY55"/>
  <c i="2" r="J35"/>
  <c i="1" r="AX55"/>
  <c i="2"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5"/>
  <c r="BH85"/>
  <c r="BG85"/>
  <c r="BF85"/>
  <c r="T85"/>
  <c r="R85"/>
  <c r="P85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54"/>
  <c r="J14"/>
  <c r="J12"/>
  <c r="J73"/>
  <c r="E7"/>
  <c r="E69"/>
  <c i="1" r="L50"/>
  <c r="AM50"/>
  <c r="AM49"/>
  <c r="L49"/>
  <c r="AM47"/>
  <c r="L47"/>
  <c r="L45"/>
  <c r="L44"/>
  <c i="4" r="BK90"/>
  <c r="BK88"/>
  <c r="BK86"/>
  <c r="BK84"/>
  <c r="J82"/>
  <c r="J80"/>
  <c i="3" r="J83"/>
  <c r="J80"/>
  <c i="2" r="J227"/>
  <c r="BK214"/>
  <c r="BK211"/>
  <c r="BK209"/>
  <c r="J205"/>
  <c r="BK191"/>
  <c r="BK180"/>
  <c r="BK175"/>
  <c r="J170"/>
  <c r="J160"/>
  <c r="BK155"/>
  <c r="BK150"/>
  <c r="BK145"/>
  <c r="BK140"/>
  <c r="J135"/>
  <c r="BK133"/>
  <c r="BK130"/>
  <c r="J128"/>
  <c r="BK116"/>
  <c r="J114"/>
  <c r="BK109"/>
  <c r="J104"/>
  <c r="J99"/>
  <c r="BK85"/>
  <c r="J80"/>
  <c i="4" r="J90"/>
  <c r="J88"/>
  <c r="J86"/>
  <c r="J84"/>
  <c r="BK80"/>
  <c i="3" r="BK83"/>
  <c i="2" r="BK227"/>
  <c r="BK222"/>
  <c r="BK217"/>
  <c r="J214"/>
  <c r="J211"/>
  <c r="J209"/>
  <c r="J202"/>
  <c r="J198"/>
  <c r="J187"/>
  <c r="J183"/>
  <c r="J175"/>
  <c r="BK165"/>
  <c r="J150"/>
  <c r="J145"/>
  <c r="BK123"/>
  <c r="J118"/>
  <c r="BK114"/>
  <c r="BK104"/>
  <c r="BK99"/>
  <c r="J96"/>
  <c r="BK91"/>
  <c r="J85"/>
  <c i="4" r="BK82"/>
  <c i="3" r="BK80"/>
  <c i="2" r="J222"/>
  <c r="J217"/>
  <c r="BK205"/>
  <c r="BK202"/>
  <c r="BK198"/>
  <c r="J191"/>
  <c r="BK187"/>
  <c r="BK183"/>
  <c r="J180"/>
  <c r="BK170"/>
  <c r="J165"/>
  <c r="BK160"/>
  <c r="J155"/>
  <c r="J140"/>
  <c r="BK135"/>
  <c r="J133"/>
  <c r="J130"/>
  <c r="BK128"/>
  <c r="J123"/>
  <c r="BK118"/>
  <c r="J116"/>
  <c r="J109"/>
  <c r="BK96"/>
  <c r="J91"/>
  <c r="BK80"/>
  <c i="1" r="AS54"/>
  <c i="2" r="F36"/>
  <c l="1" r="T79"/>
  <c r="R79"/>
  <c i="3" r="BK79"/>
  <c r="J79"/>
  <c r="J59"/>
  <c r="T79"/>
  <c i="2" r="P79"/>
  <c i="1" r="AU55"/>
  <c i="3" r="P79"/>
  <c i="1" r="AU56"/>
  <c i="4" r="BK79"/>
  <c r="J79"/>
  <c r="J59"/>
  <c r="R79"/>
  <c i="2" r="BK79"/>
  <c r="J79"/>
  <c r="J59"/>
  <c i="3" r="R79"/>
  <c i="4" r="P79"/>
  <c i="1" r="AU57"/>
  <c i="4" r="T79"/>
  <c i="2" r="E48"/>
  <c r="J52"/>
  <c r="F55"/>
  <c r="F75"/>
  <c r="BE85"/>
  <c r="BE91"/>
  <c r="BE109"/>
  <c r="BE116"/>
  <c r="BE128"/>
  <c r="BE133"/>
  <c r="BE150"/>
  <c r="BE155"/>
  <c r="BE165"/>
  <c r="BE183"/>
  <c r="BE187"/>
  <c r="BE191"/>
  <c r="BE209"/>
  <c i="3" r="F54"/>
  <c r="F55"/>
  <c r="J73"/>
  <c i="4" r="F54"/>
  <c r="F55"/>
  <c r="BE88"/>
  <c i="2" r="J75"/>
  <c r="BE80"/>
  <c r="BE96"/>
  <c r="BE118"/>
  <c r="BE145"/>
  <c r="BE160"/>
  <c r="BE211"/>
  <c r="BE222"/>
  <c r="BE227"/>
  <c i="3" r="J54"/>
  <c r="E69"/>
  <c r="BE83"/>
  <c i="4" r="E48"/>
  <c r="J52"/>
  <c r="J54"/>
  <c r="BE84"/>
  <c r="BE86"/>
  <c r="BE90"/>
  <c i="2" r="BE99"/>
  <c r="BE104"/>
  <c r="BE114"/>
  <c r="BE123"/>
  <c r="BE130"/>
  <c r="BE135"/>
  <c r="BE140"/>
  <c r="BE170"/>
  <c r="BE175"/>
  <c r="BE180"/>
  <c r="BE198"/>
  <c r="BE202"/>
  <c r="BE205"/>
  <c r="BE214"/>
  <c r="BE217"/>
  <c i="1" r="BC55"/>
  <c i="3" r="BE80"/>
  <c i="4" r="BE80"/>
  <c r="BE82"/>
  <c r="F36"/>
  <c i="1" r="BC57"/>
  <c i="4" r="F37"/>
  <c i="1" r="BD57"/>
  <c i="2" r="F34"/>
  <c i="1" r="BA55"/>
  <c i="3" r="J34"/>
  <c i="1" r="AW56"/>
  <c i="4" r="F35"/>
  <c i="1" r="BB57"/>
  <c i="2" r="F37"/>
  <c i="1" r="BD55"/>
  <c i="3" r="F36"/>
  <c i="1" r="BC56"/>
  <c i="2" r="J34"/>
  <c i="1" r="AW55"/>
  <c i="3" r="F35"/>
  <c i="1" r="BB56"/>
  <c i="4" r="J34"/>
  <c i="1" r="AW57"/>
  <c i="2" r="F35"/>
  <c i="1" r="BB55"/>
  <c i="3" r="F34"/>
  <c i="1" r="BA56"/>
  <c i="3" r="F37"/>
  <c i="1" r="BD56"/>
  <c i="4" r="F34"/>
  <c i="1" r="BA57"/>
  <c i="2" l="1" r="J30"/>
  <c i="1" r="AG55"/>
  <c i="3" r="J30"/>
  <c i="1" r="AG56"/>
  <c i="4" r="J30"/>
  <c i="1" r="AG57"/>
  <c r="BB54"/>
  <c r="W31"/>
  <c i="2" r="J33"/>
  <c i="1" r="AV55"/>
  <c r="AT55"/>
  <c i="2" r="F33"/>
  <c i="1" r="AZ55"/>
  <c i="4" r="F33"/>
  <c i="1" r="AZ57"/>
  <c i="3" r="J33"/>
  <c i="1" r="AV56"/>
  <c r="AT56"/>
  <c i="4" r="J33"/>
  <c i="1" r="AV57"/>
  <c r="AT57"/>
  <c r="BC54"/>
  <c r="W32"/>
  <c r="BD54"/>
  <c r="W33"/>
  <c r="AU54"/>
  <c r="BA54"/>
  <c r="W30"/>
  <c i="3" r="F33"/>
  <c i="1" r="AZ56"/>
  <c i="3" l="1" r="J39"/>
  <c i="2" r="J39"/>
  <c i="4" r="J39"/>
  <c i="1" r="AN55"/>
  <c r="AN56"/>
  <c r="AN57"/>
  <c r="AZ54"/>
  <c r="W29"/>
  <c r="AG54"/>
  <c r="AW54"/>
  <c r="AK30"/>
  <c r="AX54"/>
  <c r="AY54"/>
  <c l="1"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<sst xmlns="http://schemas.openxmlformats.org/spreadsheetml/2006/main">
  <si>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</si>
  <si>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</si>
  <si>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</si>
  <si>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</si>
  <si>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</si>
  <si>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{f0b777f6-c23e-467b-a92e-bfa7096c6809}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</si>
  <si>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</si>
  <si>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</si>
  <si>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</si>
  <si>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</si>
  <si>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</si>
  <si>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</si>
  <si>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</si>
  <si>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</si>
  <si>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3139_20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</si>
  <si>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</si>
  <si>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</si>
  <si>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 koleje v žst Děčín hl.n. obvod západ 201, 201a SK</t>
  </si>
  <si>
    <t>KSO:</t>
  </si>
  <si>
    <t/>
  </si>
  <si>
    <t>CC-CZ:</t>
  </si>
  <si>
    <t>Místo:</t>
  </si>
  <si>
    <t xml:space="preserve"> </t>
  </si>
  <si>
    <t>Datum:</t>
  </si>
  <si>
    <t>16. 10. 2019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</si>
  <si>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</si>
  <si>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</si>
  <si>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</si>
  <si>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</si>
  <si>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</si>
  <si>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</si>
  <si>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</si>
  <si>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</si>
  <si>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</si>
  <si>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</si>
  <si>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</si>
  <si>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</si>
  <si>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</si>
  <si>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</si>
  <si>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</si>
  <si>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</si>
  <si>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</si>
  <si>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</si>
  <si>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</si>
  <si>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</si>
  <si>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</si>
  <si>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</si>
  <si>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</si>
  <si>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</si>
  <si>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</si>
  <si>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</si>
  <si>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</si>
  <si>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</si>
  <si>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</si>
  <si>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</si>
  <si>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</si>
  <si>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</si>
  <si>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</si>
  <si>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</si>
  <si>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</si>
  <si>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</si>
  <si>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</si>
  <si>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</si>
  <si>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</si>
  <si>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</si>
  <si>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</si>
  <si>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</si>
  <si>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</si>
  <si>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</si>
  <si>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</si>
  <si>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</si>
  <si>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</si>
  <si>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</si>
  <si>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</si>
  <si>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</si>
  <si>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</si>
  <si>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ZRN</t>
  </si>
  <si>
    <t>STA</t>
  </si>
  <si>
    <t>{8cb207c7-6160-4b56-bbaa-dd5c0e7aa95e}</t>
  </si>
  <si>
    <t>2</t>
  </si>
  <si>
    <t>Materiál dodávaný objednatele NEOCEŇOVAT</t>
  </si>
  <si>
    <t>{3fb5b65c-2f84-4bc4-93aa-b7338dc4ecfa}</t>
  </si>
  <si>
    <t>3</t>
  </si>
  <si>
    <t>VRN</t>
  </si>
  <si>
    <t>{97c9d110-26df-4110-b084-330c4f81b529}</t>
  </si>
  <si>
    <t>KRYCÍ LIST SOUPISU PRACÍ</t>
  </si>
  <si>
    <t>Objekt:</t>
  </si>
  <si>
    <t>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</si>
  <si>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</si>
  <si>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</si>
  <si>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</si>
  <si>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</si>
  <si>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</si>
  <si>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</si>
  <si>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</si>
  <si>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</si>
  <si>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</si>
  <si>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</si>
  <si>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</si>
  <si>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</si>
  <si>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</si>
  <si>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</si>
  <si>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</si>
  <si>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</si>
  <si>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</si>
  <si>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</si>
  <si>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5906140080</t>
  </si>
  <si>
    <t>Demontáž kolejového roštu koleje v ose koleje pražce dřevěné tv. S49 rozdělení "d"</t>
  </si>
  <si>
    <t>km</t>
  </si>
  <si>
    <t>4</t>
  </si>
  <si>
    <t>ROZPOCET</t>
  </si>
  <si>
    <t>-241318746</t>
  </si>
  <si>
    <t>PP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</si>
  <si>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</si>
  <si>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VV</t>
  </si>
  <si>
    <t>"SK č. 201" 0,547</t>
  </si>
  <si>
    <t>"SK č. 201a" 0,143</t>
  </si>
  <si>
    <t>Součet</t>
  </si>
  <si>
    <t>5905035120</t>
  </si>
  <si>
    <t>Výměna KL malou těžící mechanizací včetně lavičky pod ložnou plochou pražce lože zapuštěné</t>
  </si>
  <si>
    <t>m3</t>
  </si>
  <si>
    <t>-815179452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</si>
  <si>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</si>
  <si>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vč. zhutnění</t>
  </si>
  <si>
    <t>"SK č. 201" 400</t>
  </si>
  <si>
    <t>"SK č. 201a" 105</t>
  </si>
  <si>
    <t>5905105010</t>
  </si>
  <si>
    <t>Doplnění KL kamenivem ojediněle ručně v koleji</t>
  </si>
  <si>
    <t>1779718803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</si>
  <si>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</si>
  <si>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"SK č. 201" 400+66</t>
  </si>
  <si>
    <t>"SK č. 201a" 105+33</t>
  </si>
  <si>
    <t>M</t>
  </si>
  <si>
    <t>5955101005</t>
  </si>
  <si>
    <t>Kamenivo drcené štěrk frakce 31,5/63 třídy min. BII</t>
  </si>
  <si>
    <t>t</t>
  </si>
  <si>
    <t>8</t>
  </si>
  <si>
    <t>307369946</t>
  </si>
  <si>
    <t>604*1,6</t>
  </si>
  <si>
    <t>5</t>
  </si>
  <si>
    <t>5906130280</t>
  </si>
  <si>
    <t>Montáž kolejového roštu v ose koleje pražce betonové nevystrojené tv. S49 rozdělení "d"</t>
  </si>
  <si>
    <t>1440751444</t>
  </si>
  <si>
    <t>Montáž kolejového roštu v ose koleje pražce betonové nevystrojené tv. S49 rozdělení "d". Poznámka: 1. V cenách jsou započteny náklady na manipulaci a montáž KR, u pražců dřevěných nevystrojených i na vrtání pražců. 2. V cenách nejsou obsaženy náklady na dodávku materiálu.</t>
  </si>
  <si>
    <t>6</t>
  </si>
  <si>
    <t>5958128005</t>
  </si>
  <si>
    <t>Komplety Skl 24 (šroub RS 0, matice M 22, podložka Uls 6)</t>
  </si>
  <si>
    <t>kus</t>
  </si>
  <si>
    <t>206948897</t>
  </si>
  <si>
    <t>"SK č. 201" 3588</t>
  </si>
  <si>
    <t>"SK č. 201a" 940</t>
  </si>
  <si>
    <t>7</t>
  </si>
  <si>
    <t>5958158005</t>
  </si>
  <si>
    <t xml:space="preserve">Podložka pryžová pod patu kolejnice S49  183/126/6</t>
  </si>
  <si>
    <t>597713567</t>
  </si>
  <si>
    <t>"SK č. 201" 1794</t>
  </si>
  <si>
    <t>"SK č. 201a" 470</t>
  </si>
  <si>
    <t>5907010080</t>
  </si>
  <si>
    <t>Výměna LISŮ tv. S49 rozdělení "d"</t>
  </si>
  <si>
    <t>m</t>
  </si>
  <si>
    <t>2122645596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</si>
  <si>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</si>
  <si>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</si>
  <si>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5957134005</t>
  </si>
  <si>
    <t>Lepený izolovaný styk tv. S49 s tepelně zpracovanou hlavou délky 3,50 m</t>
  </si>
  <si>
    <t>-1548368346</t>
  </si>
  <si>
    <t>10</t>
  </si>
  <si>
    <t>5907015040</t>
  </si>
  <si>
    <t>Ojedinělá výměna kolejnic stávající upevnění tv. S49 rozdělení "d"</t>
  </si>
  <si>
    <t>-1048448708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</si>
  <si>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</si>
  <si>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"SK č. 201" 100</t>
  </si>
  <si>
    <t>"SK č. 201a" 50</t>
  </si>
  <si>
    <t>11</t>
  </si>
  <si>
    <t>5906015020</t>
  </si>
  <si>
    <t>Výměna pražce malou těžící mechanizací v KL otevřeném i zapuštěném pražec dřevěný příčný vystrojený</t>
  </si>
  <si>
    <t>-300619833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</si>
  <si>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</si>
  <si>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"SK č. 201" 7</t>
  </si>
  <si>
    <t>"SK č. 201a" 18</t>
  </si>
  <si>
    <t>12</t>
  </si>
  <si>
    <t>5956101020</t>
  </si>
  <si>
    <t xml:space="preserve">Pražec dřevěný příčný vystrojený   dub 2600x260x160 mm</t>
  </si>
  <si>
    <t>307556235</t>
  </si>
  <si>
    <t>13</t>
  </si>
  <si>
    <t>5906015150</t>
  </si>
  <si>
    <t>Výměna pražce malou těžící mechanizací v KL otevřeném i zapuštěném pražec betonový výhybkový délky přes 4 do 5 m</t>
  </si>
  <si>
    <t>1226274568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</si>
  <si>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</si>
  <si>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"SK č. 201" 1</t>
  </si>
  <si>
    <t>14</t>
  </si>
  <si>
    <t>5956119140</t>
  </si>
  <si>
    <t>Pražec dřevěný výhybkový dub skupina 3 5000x260x160</t>
  </si>
  <si>
    <t>1736848347</t>
  </si>
  <si>
    <t>5907050120</t>
  </si>
  <si>
    <t>Dělení kolejnic kyslíkem tv. S49</t>
  </si>
  <si>
    <t>-1191524174</t>
  </si>
  <si>
    <t>Dělení kolejnic kyslíkem tv. S49. Poznámka: 1. V cenách jsou započteny náklady na manipulaci, podložení, označení a provedení řezu kolejnice.</t>
  </si>
  <si>
    <t>"SK č. 201" 76+20</t>
  </si>
  <si>
    <t>"SK č. 201a" 24+10</t>
  </si>
  <si>
    <t>16</t>
  </si>
  <si>
    <t>5910020030</t>
  </si>
  <si>
    <t>Svařování kolejnic termitem plný předehřev standardní spára svar sériový tv. S49</t>
  </si>
  <si>
    <t>svar</t>
  </si>
  <si>
    <t>-1714236153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</si>
  <si>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</si>
  <si>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"SK č. 201" 46</t>
  </si>
  <si>
    <t>17</t>
  </si>
  <si>
    <t>5907040030</t>
  </si>
  <si>
    <t>Posun kolejnic před svařováním tv. S49</t>
  </si>
  <si>
    <t>-1802350513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</si>
  <si>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</si>
  <si>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"SK č. 201" 1094</t>
  </si>
  <si>
    <t>"SK č. 201a" 286</t>
  </si>
  <si>
    <t>18</t>
  </si>
  <si>
    <t>5910035030</t>
  </si>
  <si>
    <t>Dosažení dovolené upínací teploty v BK prodloužením kolejnicového pásu v koleji tv. S49</t>
  </si>
  <si>
    <t>1244167794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</si>
  <si>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</si>
  <si>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"SK č. 201" 4</t>
  </si>
  <si>
    <t>"SK č. 201a" 2</t>
  </si>
  <si>
    <t>19</t>
  </si>
  <si>
    <t>5910040220</t>
  </si>
  <si>
    <t>Umožnění volné dilatace kolejnice bez demontáže nebo montáže upevňovadel s osazením a odstraněním kluzných podložek rozdělení pražců "d"</t>
  </si>
  <si>
    <t>-92249178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</si>
  <si>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</si>
  <si>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"SK č. 201" 2*550</t>
  </si>
  <si>
    <t>"SK č. 201a" 2*150</t>
  </si>
  <si>
    <t>20</t>
  </si>
  <si>
    <t>5909031020</t>
  </si>
  <si>
    <t>Úprava GPK koleje směrové a výškové uspořádání pražce betonové</t>
  </si>
  <si>
    <t>1854843915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</si>
  <si>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</si>
  <si>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"SK č. 201" 1,100</t>
  </si>
  <si>
    <t>"SK č. 201a" 0,300</t>
  </si>
  <si>
    <t>5909041010</t>
  </si>
  <si>
    <t>Úprava GPK výhybky směrové a výškové uspořádání pražce dřevěné nebo ocelové</t>
  </si>
  <si>
    <t>1819191875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</si>
  <si>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</si>
  <si>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"SK č. 201" 120</t>
  </si>
  <si>
    <t>22</t>
  </si>
  <si>
    <t>5905020010</t>
  </si>
  <si>
    <t>Oprava stezky strojně s odstraněním drnu a nánosu do 10 cm</t>
  </si>
  <si>
    <t>m2</t>
  </si>
  <si>
    <t>785766265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</si>
  <si>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</si>
  <si>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23</t>
  </si>
  <si>
    <t>5905023030</t>
  </si>
  <si>
    <t>Úprava povrchu stezky rozprostřením štěrkodrtě přes 5 do 10 cm</t>
  </si>
  <si>
    <t>41302543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</si>
  <si>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</si>
  <si>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24</t>
  </si>
  <si>
    <t>5955101025</t>
  </si>
  <si>
    <t>Kamenivo drcené drť frakce 4/8</t>
  </si>
  <si>
    <t>-1240816253</t>
  </si>
  <si>
    <t>(50*1,9)+(20*1,9)</t>
  </si>
  <si>
    <t>25</t>
  </si>
  <si>
    <t>9902900200</t>
  </si>
  <si>
    <t>Naložení objemnějšího kusového materiálu, vybouraných hmot</t>
  </si>
  <si>
    <t>-770690163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</si>
  <si>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</si>
  <si>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užité SB8 v žst DC hl.n.</t>
  </si>
  <si>
    <t>(897+235)*0,270</t>
  </si>
  <si>
    <t>26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</si>
  <si>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</si>
  <si>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</si>
  <si>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-602317557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</si>
  <si>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</si>
  <si>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</t>
  </si>
  <si>
    <t>9902300300</t>
  </si>
  <si>
    <t>Doprava jednosměrná (např. nakupovaného materiálu) mechanizací o nosnosti přes 3,5 t sypanin (kameniva, písku, suti, dlažebních kostek, atd.) do 30 km</t>
  </si>
  <si>
    <t>-1891065975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</si>
  <si>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</si>
  <si>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"štěrk" 966,4</t>
  </si>
  <si>
    <t>"stezky" 133</t>
  </si>
  <si>
    <t>"pryž.podl. na skládku" 0,408</t>
  </si>
  <si>
    <t>"výzisk KL na skládku" 680+178,5</t>
  </si>
  <si>
    <t>28</t>
  </si>
  <si>
    <t>9902300700</t>
  </si>
  <si>
    <t>Doprava jednosměrná (např. nakupovaného materiálu) mechanizací o nosnosti přes 3,5 t sypanin (kameniva, písku, suti, dlažebních kostek, atd.) do 100 km</t>
  </si>
  <si>
    <t>422765695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</si>
  <si>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</si>
  <si>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 (pryž.podl., komplety, LIS)</t>
  </si>
  <si>
    <t>5,026+0,408+0,439</t>
  </si>
  <si>
    <t>29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</si>
  <si>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</si>
  <si>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</si>
  <si>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1294484020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</si>
  <si>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</si>
  <si>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"nový mat (pražce)" 7,077+0,198</t>
  </si>
  <si>
    <t>30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</si>
  <si>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</si>
  <si>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</si>
  <si>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-289230641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</si>
  <si>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</si>
  <si>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výzisk - dřev. pražce na skl. (vč.převozu na stavbě)</t>
  </si>
  <si>
    <t>(897+235)*0,0900</t>
  </si>
  <si>
    <t>31</t>
  </si>
  <si>
    <t>9909000300</t>
  </si>
  <si>
    <t>Poplatek za likvidaci dřevěných kolejnicových podpor</t>
  </si>
  <si>
    <t>979991808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</si>
  <si>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</si>
  <si>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32</t>
  </si>
  <si>
    <t>9909000400</t>
  </si>
  <si>
    <t>Poplatek za likvidaci plastových součástí</t>
  </si>
  <si>
    <t>-229584431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</si>
  <si>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</si>
  <si>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0,408</t>
  </si>
  <si>
    <t>33</t>
  </si>
  <si>
    <t>9909000100</t>
  </si>
  <si>
    <t>Poplatek za uložení suti nebo hmot na oficiální skládku</t>
  </si>
  <si>
    <t>1767556377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</si>
  <si>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</si>
  <si>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 680+178,5</t>
  </si>
  <si>
    <t>34</t>
  </si>
  <si>
    <t>R7592005079</t>
  </si>
  <si>
    <t>Montáž počítacího bodu počítače náprav</t>
  </si>
  <si>
    <t>512</t>
  </si>
  <si>
    <t>2089583158</t>
  </si>
  <si>
    <t>Montáž počítacího bodu počítače náprav - uložení a připevnění na určené místo, seřízení polohy, přezkoušení</t>
  </si>
  <si>
    <t>"SK č. 201" 2</t>
  </si>
  <si>
    <t>35</t>
  </si>
  <si>
    <t>R7592007079</t>
  </si>
  <si>
    <t>Demontáž počítacího bodu počítače náprav</t>
  </si>
  <si>
    <t>-870248377</t>
  </si>
  <si>
    <t>36</t>
  </si>
  <si>
    <t>9903200100</t>
  </si>
  <si>
    <t>Přeprava mechanizace na místo prováděných prací o hmotnosti přes 12 t přes 50 do 100 km</t>
  </si>
  <si>
    <t>1499519579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</si>
  <si>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</si>
  <si>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2 - Materiál dodávaný objednatele NEOCEŇOVAT</t>
  </si>
  <si>
    <t>5956213065</t>
  </si>
  <si>
    <t xml:space="preserve">Pražec betonový příčný vystrojený  užitý tv. SB 8 P</t>
  </si>
  <si>
    <t>-1398355158</t>
  </si>
  <si>
    <t>897+235</t>
  </si>
  <si>
    <t>5957201010</t>
  </si>
  <si>
    <t>Kolejnice užité tv. S49</t>
  </si>
  <si>
    <t>-634044313</t>
  </si>
  <si>
    <t>3 - VRN</t>
  </si>
  <si>
    <t>022101011</t>
  </si>
  <si>
    <t>Geodetické práce Geodetické práce v průběhu opravy</t>
  </si>
  <si>
    <t>kpl</t>
  </si>
  <si>
    <t>-30480869</t>
  </si>
  <si>
    <t>022121001</t>
  </si>
  <si>
    <t>Geodetické práce Diagnostika technické infrastruktury Vytýčení trasy inženýrských sítí</t>
  </si>
  <si>
    <t>132717115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</si>
  <si>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</si>
  <si>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</si>
  <si>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</si>
  <si>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339983230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</si>
  <si>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</si>
  <si>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021201001</t>
  </si>
  <si>
    <t>Průzkumné práce pro opravy Průzkum výskytu škodlivin kontaminace kameniva ropnými látkami</t>
  </si>
  <si>
    <t>-353158029</t>
  </si>
  <si>
    <t>023131001</t>
  </si>
  <si>
    <t>Projektové práce Dokumentace skutečného provedení železničního svršku a spodku</t>
  </si>
  <si>
    <t>-1948533414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</si>
  <si>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</si>
  <si>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</si>
  <si>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</si>
  <si>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-746628459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</si>
</sst>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3139_20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staniční koleje v žst Děčín hl.n. obvod západ 201, 201a SK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16. 10. 2019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30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28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32</v>
      </c>
      <c r="AJ50" s="37"/>
      <c r="AK50" s="37"/>
      <c r="AL50" s="37"/>
      <c r="AM50" s="70" t="str">
        <f>IF(E20="","",E20)</f>
        <v>Věra Trnková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51</v>
      </c>
      <c r="D52" s="84"/>
      <c r="E52" s="84"/>
      <c r="F52" s="84"/>
      <c r="G52" s="84"/>
      <c r="H52" s="85"/>
      <c r="I52" s="86" t="s">
        <v>52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53</v>
      </c>
      <c r="AH52" s="84"/>
      <c r="AI52" s="84"/>
      <c r="AJ52" s="84"/>
      <c r="AK52" s="84"/>
      <c r="AL52" s="84"/>
      <c r="AM52" s="84"/>
      <c r="AN52" s="86" t="s">
        <v>54</v>
      </c>
      <c r="AO52" s="84"/>
      <c r="AP52" s="84"/>
      <c r="AQ52" s="88" t="s">
        <v>55</v>
      </c>
      <c r="AR52" s="41"/>
      <c r="AS52" s="89" t="s">
        <v>56</v>
      </c>
      <c r="AT52" s="90" t="s">
        <v>57</v>
      </c>
      <c r="AU52" s="90" t="s">
        <v>58</v>
      </c>
      <c r="AV52" s="90" t="s">
        <v>59</v>
      </c>
      <c r="AW52" s="90" t="s">
        <v>60</v>
      </c>
      <c r="AX52" s="90" t="s">
        <v>61</v>
      </c>
      <c r="AY52" s="90" t="s">
        <v>62</v>
      </c>
      <c r="AZ52" s="90" t="s">
        <v>63</v>
      </c>
      <c r="BA52" s="90" t="s">
        <v>64</v>
      </c>
      <c r="BB52" s="90" t="s">
        <v>65</v>
      </c>
      <c r="BC52" s="90" t="s">
        <v>66</v>
      </c>
      <c r="BD52" s="91" t="s">
        <v>67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ROUND(SUM(AG55:AG57),2)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ROUND(SUM(AS55:AS57),2)</f>
        <v>0</v>
      </c>
      <c r="AT54" s="103">
        <f>ROUND(SUM(AV54:AW54),2)</f>
        <v>0</v>
      </c>
      <c r="AU54" s="104">
        <f>ROUND(SUM(AU55:AU57),5)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ROUND(SUM(AZ55:AZ57),2)</f>
        <v>0</v>
      </c>
      <c r="BA54" s="103">
        <f>ROUND(SUM(BA55:BA57),2)</f>
        <v>0</v>
      </c>
      <c r="BB54" s="103">
        <f>ROUND(SUM(BB55:BB57),2)</f>
        <v>0</v>
      </c>
      <c r="BC54" s="103">
        <f>ROUND(SUM(BC55:BC57),2)</f>
        <v>0</v>
      </c>
      <c r="BD54" s="105">
        <f>ROUND(SUM(BD55:BD57),2)</f>
        <v>0</v>
      </c>
      <c r="BE54" s="6"/>
      <c r="BS54" s="106" t="s">
        <v>69</v>
      </c>
      <c r="BT54" s="106" t="s">
        <v>70</v>
      </c>
      <c r="BU54" s="107" t="s">
        <v>71</v>
      </c>
      <c r="BV54" s="106" t="s">
        <v>72</v>
      </c>
      <c r="BW54" s="106" t="s">
        <v>5</v>
      </c>
      <c r="BX54" s="106" t="s">
        <v>73</v>
      </c>
      <c r="CL54" s="106" t="s">
        <v>19</v>
      </c>
    </row>
    <row r="55" s="7" customFormat="1" ht="16.5" customHeight="1">
      <c r="A55" s="108" t="s">
        <v>74</v>
      </c>
      <c r="B55" s="109"/>
      <c r="C55" s="110"/>
      <c r="D55" s="111" t="s">
        <v>75</v>
      </c>
      <c r="E55" s="111"/>
      <c r="F55" s="111"/>
      <c r="G55" s="111"/>
      <c r="H55" s="111"/>
      <c r="I55" s="112"/>
      <c r="J55" s="111" t="s">
        <v>76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'1 - ZRN'!J30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77</v>
      </c>
      <c r="AR55" s="115"/>
      <c r="AS55" s="116">
        <v>0</v>
      </c>
      <c r="AT55" s="117">
        <f>ROUND(SUM(AV55:AW55),2)</f>
        <v>0</v>
      </c>
      <c r="AU55" s="118">
        <f>'1 - ZRN'!P79</f>
        <v>0</v>
      </c>
      <c r="AV55" s="117">
        <f>'1 - ZRN'!J33</f>
        <v>0</v>
      </c>
      <c r="AW55" s="117">
        <f>'1 - ZRN'!J34</f>
        <v>0</v>
      </c>
      <c r="AX55" s="117">
        <f>'1 - ZRN'!J35</f>
        <v>0</v>
      </c>
      <c r="AY55" s="117">
        <f>'1 - ZRN'!J36</f>
        <v>0</v>
      </c>
      <c r="AZ55" s="117">
        <f>'1 - ZRN'!F33</f>
        <v>0</v>
      </c>
      <c r="BA55" s="117">
        <f>'1 - ZRN'!F34</f>
        <v>0</v>
      </c>
      <c r="BB55" s="117">
        <f>'1 - ZRN'!F35</f>
        <v>0</v>
      </c>
      <c r="BC55" s="117">
        <f>'1 - ZRN'!F36</f>
        <v>0</v>
      </c>
      <c r="BD55" s="119">
        <f>'1 - ZRN'!F37</f>
        <v>0</v>
      </c>
      <c r="BE55" s="7"/>
      <c r="BT55" s="120" t="s">
        <v>75</v>
      </c>
      <c r="BV55" s="120" t="s">
        <v>72</v>
      </c>
      <c r="BW55" s="120" t="s">
        <v>78</v>
      </c>
      <c r="BX55" s="120" t="s">
        <v>5</v>
      </c>
      <c r="CL55" s="120" t="s">
        <v>19</v>
      </c>
      <c r="CM55" s="120" t="s">
        <v>79</v>
      </c>
    </row>
    <row r="56" s="7" customFormat="1" ht="24.75" customHeight="1">
      <c r="A56" s="108" t="s">
        <v>74</v>
      </c>
      <c r="B56" s="109"/>
      <c r="C56" s="110"/>
      <c r="D56" s="111" t="s">
        <v>79</v>
      </c>
      <c r="E56" s="111"/>
      <c r="F56" s="111"/>
      <c r="G56" s="111"/>
      <c r="H56" s="111"/>
      <c r="I56" s="112"/>
      <c r="J56" s="111" t="s">
        <v>80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'2 - Materiál dodávaný obj...'!J30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77</v>
      </c>
      <c r="AR56" s="115"/>
      <c r="AS56" s="116">
        <v>0</v>
      </c>
      <c r="AT56" s="117">
        <f>ROUND(SUM(AV56:AW56),2)</f>
        <v>0</v>
      </c>
      <c r="AU56" s="118">
        <f>'2 - Materiál dodávaný obj...'!P79</f>
        <v>0</v>
      </c>
      <c r="AV56" s="117">
        <f>'2 - Materiál dodávaný obj...'!J33</f>
        <v>0</v>
      </c>
      <c r="AW56" s="117">
        <f>'2 - Materiál dodávaný obj...'!J34</f>
        <v>0</v>
      </c>
      <c r="AX56" s="117">
        <f>'2 - Materiál dodávaný obj...'!J35</f>
        <v>0</v>
      </c>
      <c r="AY56" s="117">
        <f>'2 - Materiál dodávaný obj...'!J36</f>
        <v>0</v>
      </c>
      <c r="AZ56" s="117">
        <f>'2 - Materiál dodávaný obj...'!F33</f>
        <v>0</v>
      </c>
      <c r="BA56" s="117">
        <f>'2 - Materiál dodávaný obj...'!F34</f>
        <v>0</v>
      </c>
      <c r="BB56" s="117">
        <f>'2 - Materiál dodávaný obj...'!F35</f>
        <v>0</v>
      </c>
      <c r="BC56" s="117">
        <f>'2 - Materiál dodávaný obj...'!F36</f>
        <v>0</v>
      </c>
      <c r="BD56" s="119">
        <f>'2 - Materiál dodávaný obj...'!F37</f>
        <v>0</v>
      </c>
      <c r="BE56" s="7"/>
      <c r="BT56" s="120" t="s">
        <v>75</v>
      </c>
      <c r="BV56" s="120" t="s">
        <v>72</v>
      </c>
      <c r="BW56" s="120" t="s">
        <v>81</v>
      </c>
      <c r="BX56" s="120" t="s">
        <v>5</v>
      </c>
      <c r="CL56" s="120" t="s">
        <v>19</v>
      </c>
      <c r="CM56" s="120" t="s">
        <v>79</v>
      </c>
    </row>
    <row r="57" s="7" customFormat="1" ht="16.5" customHeight="1">
      <c r="A57" s="108" t="s">
        <v>74</v>
      </c>
      <c r="B57" s="109"/>
      <c r="C57" s="110"/>
      <c r="D57" s="111" t="s">
        <v>82</v>
      </c>
      <c r="E57" s="111"/>
      <c r="F57" s="111"/>
      <c r="G57" s="111"/>
      <c r="H57" s="111"/>
      <c r="I57" s="112"/>
      <c r="J57" s="111" t="s">
        <v>83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'3 - VRN'!J30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77</v>
      </c>
      <c r="AR57" s="115"/>
      <c r="AS57" s="121">
        <v>0</v>
      </c>
      <c r="AT57" s="122">
        <f>ROUND(SUM(AV57:AW57),2)</f>
        <v>0</v>
      </c>
      <c r="AU57" s="123">
        <f>'3 - VRN'!P79</f>
        <v>0</v>
      </c>
      <c r="AV57" s="122">
        <f>'3 - VRN'!J33</f>
        <v>0</v>
      </c>
      <c r="AW57" s="122">
        <f>'3 - VRN'!J34</f>
        <v>0</v>
      </c>
      <c r="AX57" s="122">
        <f>'3 - VRN'!J35</f>
        <v>0</v>
      </c>
      <c r="AY57" s="122">
        <f>'3 - VRN'!J36</f>
        <v>0</v>
      </c>
      <c r="AZ57" s="122">
        <f>'3 - VRN'!F33</f>
        <v>0</v>
      </c>
      <c r="BA57" s="122">
        <f>'3 - VRN'!F34</f>
        <v>0</v>
      </c>
      <c r="BB57" s="122">
        <f>'3 - VRN'!F35</f>
        <v>0</v>
      </c>
      <c r="BC57" s="122">
        <f>'3 - VRN'!F36</f>
        <v>0</v>
      </c>
      <c r="BD57" s="124">
        <f>'3 - VRN'!F37</f>
        <v>0</v>
      </c>
      <c r="BE57" s="7"/>
      <c r="BT57" s="120" t="s">
        <v>75</v>
      </c>
      <c r="BV57" s="120" t="s">
        <v>72</v>
      </c>
      <c r="BW57" s="120" t="s">
        <v>84</v>
      </c>
      <c r="BX57" s="120" t="s">
        <v>5</v>
      </c>
      <c r="CL57" s="120" t="s">
        <v>19</v>
      </c>
      <c r="CM57" s="120" t="s">
        <v>79</v>
      </c>
    </row>
    <row r="58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sheet="1" formatColumns="0" formatRows="0" objects="1" scenarios="1" spinCount="100000" saltValue="z3sqnQ0kVoMbmsf35MrJIVcMPUbKbkTCIzxApYRxS67n4V0obf+A4n2v/AdxpD7Pjb3d1dVuyy4fr3zWI9lsYA==" hashValue="otgS237sLji1g1UDEompAMc7a4vW5Ya8rjQ/eNoh4X4o19WbaAqpU0qrDsXrY7hHd46RnVkVipdrnyz4nZVKs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ZRN'!C2" display="/"/>
    <hyperlink ref="A56" location="'2 - Materiál dodávaný obj...'!C2" display="/"/>
    <hyperlink ref="A57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78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79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staniční koleje v žst Děčín hl.n. obvod západ 201, 201a SK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16. 10. 2019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27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28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27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30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27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32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33</v>
      </c>
      <c r="F24" s="35"/>
      <c r="G24" s="35"/>
      <c r="H24" s="35"/>
      <c r="I24" s="129" t="s">
        <v>27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34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36</v>
      </c>
      <c r="E30" s="35"/>
      <c r="F30" s="35"/>
      <c r="G30" s="35"/>
      <c r="H30" s="35"/>
      <c r="I30" s="35"/>
      <c r="J30" s="141">
        <f>ROUND(J79,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38</v>
      </c>
      <c r="G32" s="35"/>
      <c r="H32" s="35"/>
      <c r="I32" s="142" t="s">
        <v>37</v>
      </c>
      <c r="J32" s="142" t="s">
        <v>39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40</v>
      </c>
      <c r="E33" s="129" t="s">
        <v>41</v>
      </c>
      <c r="F33" s="144">
        <f>ROUND((SUM(BE79:BE228)),  2)</f>
        <v>0</v>
      </c>
      <c r="G33" s="35"/>
      <c r="H33" s="35"/>
      <c r="I33" s="145">
        <v>0.20999999999999999</v>
      </c>
      <c r="J33" s="144">
        <f>ROUND(((SUM(BE79:BE228))*I33),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42</v>
      </c>
      <c r="F34" s="144">
        <f>ROUND((SUM(BF79:BF228)),  2)</f>
        <v>0</v>
      </c>
      <c r="G34" s="35"/>
      <c r="H34" s="35"/>
      <c r="I34" s="145">
        <v>0.14999999999999999</v>
      </c>
      <c r="J34" s="144">
        <f>ROUND(((SUM(BF79:BF228))*I34),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43</v>
      </c>
      <c r="F35" s="144">
        <f>ROUND((SUM(BG79:BG228)),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44</v>
      </c>
      <c r="F36" s="144">
        <f>ROUND((SUM(BH79:BH228)),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45</v>
      </c>
      <c r="F37" s="144">
        <f>ROUND((SUM(BI79:BI228)),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46</v>
      </c>
      <c r="E39" s="148"/>
      <c r="F39" s="148"/>
      <c r="G39" s="149" t="s">
        <v>47</v>
      </c>
      <c r="H39" s="150" t="s">
        <v>48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staniční koleje v žst Děčín hl.n. obvod západ 201, 201a SK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1 - ZRN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16. 10. 2019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>Věra Trnková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68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92</v>
      </c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7" t="str">
        <f>E7</f>
        <v>Oprava staniční koleje v žst Děčín hl.n. obvod západ 201, 201a SK</v>
      </c>
      <c r="F69" s="29"/>
      <c r="G69" s="29"/>
      <c r="H69" s="29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1 - ZRN</v>
      </c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 xml:space="preserve"> </v>
      </c>
      <c r="G73" s="37"/>
      <c r="H73" s="37"/>
      <c r="I73" s="29" t="s">
        <v>23</v>
      </c>
      <c r="J73" s="69" t="str">
        <f>IF(J12="","",J12)</f>
        <v>16. 10. 2019</v>
      </c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</v>
      </c>
      <c r="G75" s="37"/>
      <c r="H75" s="37"/>
      <c r="I75" s="29" t="s">
        <v>30</v>
      </c>
      <c r="J75" s="33" t="str">
        <f>E21</f>
        <v xml:space="preserve"> 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28</v>
      </c>
      <c r="D76" s="37"/>
      <c r="E76" s="37"/>
      <c r="F76" s="24" t="str">
        <f>IF(E18="","",E18)</f>
        <v>Vyplň údaj</v>
      </c>
      <c r="G76" s="37"/>
      <c r="H76" s="37"/>
      <c r="I76" s="29" t="s">
        <v>32</v>
      </c>
      <c r="J76" s="33" t="str">
        <f>E24</f>
        <v>Věra Trnková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62"/>
      <c r="B78" s="163"/>
      <c r="C78" s="164" t="s">
        <v>93</v>
      </c>
      <c r="D78" s="165" t="s">
        <v>55</v>
      </c>
      <c r="E78" s="165" t="s">
        <v>51</v>
      </c>
      <c r="F78" s="165" t="s">
        <v>52</v>
      </c>
      <c r="G78" s="165" t="s">
        <v>94</v>
      </c>
      <c r="H78" s="165" t="s">
        <v>95</v>
      </c>
      <c r="I78" s="165" t="s">
        <v>96</v>
      </c>
      <c r="J78" s="166" t="s">
        <v>90</v>
      </c>
      <c r="K78" s="167" t="s">
        <v>97</v>
      </c>
      <c r="L78" s="168"/>
      <c r="M78" s="89" t="s">
        <v>19</v>
      </c>
      <c r="N78" s="90" t="s">
        <v>40</v>
      </c>
      <c r="O78" s="90" t="s">
        <v>98</v>
      </c>
      <c r="P78" s="90" t="s">
        <v>99</v>
      </c>
      <c r="Q78" s="90" t="s">
        <v>100</v>
      </c>
      <c r="R78" s="90" t="s">
        <v>101</v>
      </c>
      <c r="S78" s="90" t="s">
        <v>102</v>
      </c>
      <c r="T78" s="91" t="s">
        <v>103</v>
      </c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</row>
    <row r="79" s="2" customFormat="1" ht="22.8" customHeight="1">
      <c r="A79" s="35"/>
      <c r="B79" s="36"/>
      <c r="C79" s="96" t="s">
        <v>104</v>
      </c>
      <c r="D79" s="37"/>
      <c r="E79" s="37"/>
      <c r="F79" s="37"/>
      <c r="G79" s="37"/>
      <c r="H79" s="37"/>
      <c r="I79" s="37"/>
      <c r="J79" s="169">
        <f>BK79</f>
        <v>0</v>
      </c>
      <c r="K79" s="37"/>
      <c r="L79" s="41"/>
      <c r="M79" s="92"/>
      <c r="N79" s="170"/>
      <c r="O79" s="93"/>
      <c r="P79" s="171">
        <f>SUM(P80:P228)</f>
        <v>0</v>
      </c>
      <c r="Q79" s="93"/>
      <c r="R79" s="171">
        <f>SUM(R80:R228)</f>
        <v>1112.5474299999999</v>
      </c>
      <c r="S79" s="93"/>
      <c r="T79" s="172">
        <f>SUM(T80:T228)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69</v>
      </c>
      <c r="AU79" s="14" t="s">
        <v>91</v>
      </c>
      <c r="BK79" s="173">
        <f>SUM(BK80:BK228)</f>
        <v>0</v>
      </c>
    </row>
    <row r="80" s="2" customFormat="1" ht="14.4" customHeight="1">
      <c r="A80" s="35"/>
      <c r="B80" s="36"/>
      <c r="C80" s="174" t="s">
        <v>75</v>
      </c>
      <c r="D80" s="174" t="s">
        <v>105</v>
      </c>
      <c r="E80" s="175" t="s">
        <v>106</v>
      </c>
      <c r="F80" s="176" t="s">
        <v>107</v>
      </c>
      <c r="G80" s="177" t="s">
        <v>108</v>
      </c>
      <c r="H80" s="178">
        <v>0.68999999999999995</v>
      </c>
      <c r="I80" s="179"/>
      <c r="J80" s="180">
        <f>ROUND(I80*H80,2)</f>
        <v>0</v>
      </c>
      <c r="K80" s="181"/>
      <c r="L80" s="41"/>
      <c r="M80" s="182" t="s">
        <v>19</v>
      </c>
      <c r="N80" s="183" t="s">
        <v>41</v>
      </c>
      <c r="O80" s="81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6" t="s">
        <v>109</v>
      </c>
      <c r="AT80" s="186" t="s">
        <v>105</v>
      </c>
      <c r="AU80" s="186" t="s">
        <v>70</v>
      </c>
      <c r="AY80" s="14" t="s">
        <v>110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4" t="s">
        <v>75</v>
      </c>
      <c r="BK80" s="187">
        <f>ROUND(I80*H80,2)</f>
        <v>0</v>
      </c>
      <c r="BL80" s="14" t="s">
        <v>109</v>
      </c>
      <c r="BM80" s="186" t="s">
        <v>111</v>
      </c>
    </row>
    <row r="81" s="2" customFormat="1">
      <c r="A81" s="35"/>
      <c r="B81" s="36"/>
      <c r="C81" s="37"/>
      <c r="D81" s="188" t="s">
        <v>112</v>
      </c>
      <c r="E81" s="37"/>
      <c r="F81" s="189" t="s">
        <v>113</v>
      </c>
      <c r="G81" s="37"/>
      <c r="H81" s="37"/>
      <c r="I81" s="190"/>
      <c r="J81" s="37"/>
      <c r="K81" s="37"/>
      <c r="L81" s="41"/>
      <c r="M81" s="191"/>
      <c r="N81" s="19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112</v>
      </c>
      <c r="AU81" s="14" t="s">
        <v>70</v>
      </c>
    </row>
    <row r="82" s="10" customFormat="1">
      <c r="A82" s="10"/>
      <c r="B82" s="193"/>
      <c r="C82" s="194"/>
      <c r="D82" s="188" t="s">
        <v>114</v>
      </c>
      <c r="E82" s="195" t="s">
        <v>19</v>
      </c>
      <c r="F82" s="196" t="s">
        <v>115</v>
      </c>
      <c r="G82" s="194"/>
      <c r="H82" s="197">
        <v>0.54700000000000004</v>
      </c>
      <c r="I82" s="198"/>
      <c r="J82" s="194"/>
      <c r="K82" s="194"/>
      <c r="L82" s="199"/>
      <c r="M82" s="200"/>
      <c r="N82" s="201"/>
      <c r="O82" s="201"/>
      <c r="P82" s="201"/>
      <c r="Q82" s="201"/>
      <c r="R82" s="201"/>
      <c r="S82" s="201"/>
      <c r="T82" s="20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3" t="s">
        <v>114</v>
      </c>
      <c r="AU82" s="203" t="s">
        <v>70</v>
      </c>
      <c r="AV82" s="10" t="s">
        <v>79</v>
      </c>
      <c r="AW82" s="10" t="s">
        <v>31</v>
      </c>
      <c r="AX82" s="10" t="s">
        <v>70</v>
      </c>
      <c r="AY82" s="203" t="s">
        <v>110</v>
      </c>
    </row>
    <row r="83" s="10" customFormat="1">
      <c r="A83" s="10"/>
      <c r="B83" s="193"/>
      <c r="C83" s="194"/>
      <c r="D83" s="188" t="s">
        <v>114</v>
      </c>
      <c r="E83" s="195" t="s">
        <v>19</v>
      </c>
      <c r="F83" s="196" t="s">
        <v>116</v>
      </c>
      <c r="G83" s="194"/>
      <c r="H83" s="197">
        <v>0.14299999999999999</v>
      </c>
      <c r="I83" s="198"/>
      <c r="J83" s="194"/>
      <c r="K83" s="194"/>
      <c r="L83" s="199"/>
      <c r="M83" s="200"/>
      <c r="N83" s="201"/>
      <c r="O83" s="201"/>
      <c r="P83" s="201"/>
      <c r="Q83" s="201"/>
      <c r="R83" s="201"/>
      <c r="S83" s="201"/>
      <c r="T83" s="202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03" t="s">
        <v>114</v>
      </c>
      <c r="AU83" s="203" t="s">
        <v>70</v>
      </c>
      <c r="AV83" s="10" t="s">
        <v>79</v>
      </c>
      <c r="AW83" s="10" t="s">
        <v>31</v>
      </c>
      <c r="AX83" s="10" t="s">
        <v>70</v>
      </c>
      <c r="AY83" s="203" t="s">
        <v>110</v>
      </c>
    </row>
    <row r="84" s="11" customFormat="1">
      <c r="A84" s="11"/>
      <c r="B84" s="204"/>
      <c r="C84" s="205"/>
      <c r="D84" s="188" t="s">
        <v>114</v>
      </c>
      <c r="E84" s="206" t="s">
        <v>19</v>
      </c>
      <c r="F84" s="207" t="s">
        <v>117</v>
      </c>
      <c r="G84" s="205"/>
      <c r="H84" s="208">
        <v>0.68999999999999995</v>
      </c>
      <c r="I84" s="209"/>
      <c r="J84" s="205"/>
      <c r="K84" s="205"/>
      <c r="L84" s="210"/>
      <c r="M84" s="211"/>
      <c r="N84" s="212"/>
      <c r="O84" s="212"/>
      <c r="P84" s="212"/>
      <c r="Q84" s="212"/>
      <c r="R84" s="212"/>
      <c r="S84" s="212"/>
      <c r="T84" s="213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T84" s="214" t="s">
        <v>114</v>
      </c>
      <c r="AU84" s="214" t="s">
        <v>70</v>
      </c>
      <c r="AV84" s="11" t="s">
        <v>109</v>
      </c>
      <c r="AW84" s="11" t="s">
        <v>31</v>
      </c>
      <c r="AX84" s="11" t="s">
        <v>75</v>
      </c>
      <c r="AY84" s="214" t="s">
        <v>110</v>
      </c>
    </row>
    <row r="85" s="2" customFormat="1" ht="14.4" customHeight="1">
      <c r="A85" s="35"/>
      <c r="B85" s="36"/>
      <c r="C85" s="174" t="s">
        <v>79</v>
      </c>
      <c r="D85" s="174" t="s">
        <v>105</v>
      </c>
      <c r="E85" s="175" t="s">
        <v>118</v>
      </c>
      <c r="F85" s="176" t="s">
        <v>119</v>
      </c>
      <c r="G85" s="177" t="s">
        <v>120</v>
      </c>
      <c r="H85" s="178">
        <v>505</v>
      </c>
      <c r="I85" s="179"/>
      <c r="J85" s="180">
        <f>ROUND(I85*H85,2)</f>
        <v>0</v>
      </c>
      <c r="K85" s="181"/>
      <c r="L85" s="41"/>
      <c r="M85" s="182" t="s">
        <v>19</v>
      </c>
      <c r="N85" s="183" t="s">
        <v>41</v>
      </c>
      <c r="O85" s="81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6" t="s">
        <v>109</v>
      </c>
      <c r="AT85" s="186" t="s">
        <v>105</v>
      </c>
      <c r="AU85" s="186" t="s">
        <v>70</v>
      </c>
      <c r="AY85" s="14" t="s">
        <v>110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4" t="s">
        <v>75</v>
      </c>
      <c r="BK85" s="187">
        <f>ROUND(I85*H85,2)</f>
        <v>0</v>
      </c>
      <c r="BL85" s="14" t="s">
        <v>109</v>
      </c>
      <c r="BM85" s="186" t="s">
        <v>121</v>
      </c>
    </row>
    <row r="86" s="2" customFormat="1">
      <c r="A86" s="35"/>
      <c r="B86" s="36"/>
      <c r="C86" s="37"/>
      <c r="D86" s="188" t="s">
        <v>112</v>
      </c>
      <c r="E86" s="37"/>
      <c r="F86" s="189" t="s">
        <v>122</v>
      </c>
      <c r="G86" s="37"/>
      <c r="H86" s="37"/>
      <c r="I86" s="190"/>
      <c r="J86" s="37"/>
      <c r="K86" s="37"/>
      <c r="L86" s="41"/>
      <c r="M86" s="191"/>
      <c r="N86" s="192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112</v>
      </c>
      <c r="AU86" s="14" t="s">
        <v>70</v>
      </c>
    </row>
    <row r="87" s="12" customFormat="1">
      <c r="A87" s="12"/>
      <c r="B87" s="215"/>
      <c r="C87" s="216"/>
      <c r="D87" s="188" t="s">
        <v>114</v>
      </c>
      <c r="E87" s="217" t="s">
        <v>19</v>
      </c>
      <c r="F87" s="218" t="s">
        <v>123</v>
      </c>
      <c r="G87" s="216"/>
      <c r="H87" s="217" t="s">
        <v>19</v>
      </c>
      <c r="I87" s="219"/>
      <c r="J87" s="216"/>
      <c r="K87" s="216"/>
      <c r="L87" s="220"/>
      <c r="M87" s="221"/>
      <c r="N87" s="222"/>
      <c r="O87" s="222"/>
      <c r="P87" s="222"/>
      <c r="Q87" s="222"/>
      <c r="R87" s="222"/>
      <c r="S87" s="222"/>
      <c r="T87" s="22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4" t="s">
        <v>114</v>
      </c>
      <c r="AU87" s="224" t="s">
        <v>70</v>
      </c>
      <c r="AV87" s="12" t="s">
        <v>75</v>
      </c>
      <c r="AW87" s="12" t="s">
        <v>31</v>
      </c>
      <c r="AX87" s="12" t="s">
        <v>70</v>
      </c>
      <c r="AY87" s="224" t="s">
        <v>110</v>
      </c>
    </row>
    <row r="88" s="10" customFormat="1">
      <c r="A88" s="10"/>
      <c r="B88" s="193"/>
      <c r="C88" s="194"/>
      <c r="D88" s="188" t="s">
        <v>114</v>
      </c>
      <c r="E88" s="195" t="s">
        <v>19</v>
      </c>
      <c r="F88" s="196" t="s">
        <v>124</v>
      </c>
      <c r="G88" s="194"/>
      <c r="H88" s="197">
        <v>400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3" t="s">
        <v>114</v>
      </c>
      <c r="AU88" s="203" t="s">
        <v>70</v>
      </c>
      <c r="AV88" s="10" t="s">
        <v>79</v>
      </c>
      <c r="AW88" s="10" t="s">
        <v>31</v>
      </c>
      <c r="AX88" s="10" t="s">
        <v>70</v>
      </c>
      <c r="AY88" s="203" t="s">
        <v>110</v>
      </c>
    </row>
    <row r="89" s="10" customFormat="1">
      <c r="A89" s="10"/>
      <c r="B89" s="193"/>
      <c r="C89" s="194"/>
      <c r="D89" s="188" t="s">
        <v>114</v>
      </c>
      <c r="E89" s="195" t="s">
        <v>19</v>
      </c>
      <c r="F89" s="196" t="s">
        <v>125</v>
      </c>
      <c r="G89" s="194"/>
      <c r="H89" s="197">
        <v>105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3" t="s">
        <v>114</v>
      </c>
      <c r="AU89" s="203" t="s">
        <v>70</v>
      </c>
      <c r="AV89" s="10" t="s">
        <v>79</v>
      </c>
      <c r="AW89" s="10" t="s">
        <v>31</v>
      </c>
      <c r="AX89" s="10" t="s">
        <v>70</v>
      </c>
      <c r="AY89" s="203" t="s">
        <v>110</v>
      </c>
    </row>
    <row r="90" s="11" customFormat="1">
      <c r="A90" s="11"/>
      <c r="B90" s="204"/>
      <c r="C90" s="205"/>
      <c r="D90" s="188" t="s">
        <v>114</v>
      </c>
      <c r="E90" s="206" t="s">
        <v>19</v>
      </c>
      <c r="F90" s="207" t="s">
        <v>117</v>
      </c>
      <c r="G90" s="205"/>
      <c r="H90" s="208">
        <v>505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4" t="s">
        <v>114</v>
      </c>
      <c r="AU90" s="214" t="s">
        <v>70</v>
      </c>
      <c r="AV90" s="11" t="s">
        <v>109</v>
      </c>
      <c r="AW90" s="11" t="s">
        <v>31</v>
      </c>
      <c r="AX90" s="11" t="s">
        <v>75</v>
      </c>
      <c r="AY90" s="214" t="s">
        <v>110</v>
      </c>
    </row>
    <row r="91" s="2" customFormat="1" ht="14.4" customHeight="1">
      <c r="A91" s="35"/>
      <c r="B91" s="36"/>
      <c r="C91" s="174" t="s">
        <v>82</v>
      </c>
      <c r="D91" s="174" t="s">
        <v>105</v>
      </c>
      <c r="E91" s="175" t="s">
        <v>126</v>
      </c>
      <c r="F91" s="176" t="s">
        <v>127</v>
      </c>
      <c r="G91" s="177" t="s">
        <v>120</v>
      </c>
      <c r="H91" s="178">
        <v>604</v>
      </c>
      <c r="I91" s="179"/>
      <c r="J91" s="180">
        <f>ROUND(I91*H91,2)</f>
        <v>0</v>
      </c>
      <c r="K91" s="181"/>
      <c r="L91" s="41"/>
      <c r="M91" s="182" t="s">
        <v>19</v>
      </c>
      <c r="N91" s="183" t="s">
        <v>41</v>
      </c>
      <c r="O91" s="81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6" t="s">
        <v>109</v>
      </c>
      <c r="AT91" s="186" t="s">
        <v>105</v>
      </c>
      <c r="AU91" s="186" t="s">
        <v>70</v>
      </c>
      <c r="AY91" s="14" t="s">
        <v>110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4" t="s">
        <v>75</v>
      </c>
      <c r="BK91" s="187">
        <f>ROUND(I91*H91,2)</f>
        <v>0</v>
      </c>
      <c r="BL91" s="14" t="s">
        <v>109</v>
      </c>
      <c r="BM91" s="186" t="s">
        <v>128</v>
      </c>
    </row>
    <row r="92" s="2" customFormat="1">
      <c r="A92" s="35"/>
      <c r="B92" s="36"/>
      <c r="C92" s="37"/>
      <c r="D92" s="188" t="s">
        <v>112</v>
      </c>
      <c r="E92" s="37"/>
      <c r="F92" s="189" t="s">
        <v>129</v>
      </c>
      <c r="G92" s="37"/>
      <c r="H92" s="37"/>
      <c r="I92" s="190"/>
      <c r="J92" s="37"/>
      <c r="K92" s="37"/>
      <c r="L92" s="41"/>
      <c r="M92" s="191"/>
      <c r="N92" s="192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112</v>
      </c>
      <c r="AU92" s="14" t="s">
        <v>70</v>
      </c>
    </row>
    <row r="93" s="10" customFormat="1">
      <c r="A93" s="10"/>
      <c r="B93" s="193"/>
      <c r="C93" s="194"/>
      <c r="D93" s="188" t="s">
        <v>114</v>
      </c>
      <c r="E93" s="195" t="s">
        <v>19</v>
      </c>
      <c r="F93" s="196" t="s">
        <v>130</v>
      </c>
      <c r="G93" s="194"/>
      <c r="H93" s="197">
        <v>466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3" t="s">
        <v>114</v>
      </c>
      <c r="AU93" s="203" t="s">
        <v>70</v>
      </c>
      <c r="AV93" s="10" t="s">
        <v>79</v>
      </c>
      <c r="AW93" s="10" t="s">
        <v>31</v>
      </c>
      <c r="AX93" s="10" t="s">
        <v>70</v>
      </c>
      <c r="AY93" s="203" t="s">
        <v>110</v>
      </c>
    </row>
    <row r="94" s="10" customFormat="1">
      <c r="A94" s="10"/>
      <c r="B94" s="193"/>
      <c r="C94" s="194"/>
      <c r="D94" s="188" t="s">
        <v>114</v>
      </c>
      <c r="E94" s="195" t="s">
        <v>19</v>
      </c>
      <c r="F94" s="196" t="s">
        <v>131</v>
      </c>
      <c r="G94" s="194"/>
      <c r="H94" s="197">
        <v>138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3" t="s">
        <v>114</v>
      </c>
      <c r="AU94" s="203" t="s">
        <v>70</v>
      </c>
      <c r="AV94" s="10" t="s">
        <v>79</v>
      </c>
      <c r="AW94" s="10" t="s">
        <v>31</v>
      </c>
      <c r="AX94" s="10" t="s">
        <v>70</v>
      </c>
      <c r="AY94" s="203" t="s">
        <v>110</v>
      </c>
    </row>
    <row r="95" s="11" customFormat="1">
      <c r="A95" s="11"/>
      <c r="B95" s="204"/>
      <c r="C95" s="205"/>
      <c r="D95" s="188" t="s">
        <v>114</v>
      </c>
      <c r="E95" s="206" t="s">
        <v>19</v>
      </c>
      <c r="F95" s="207" t="s">
        <v>117</v>
      </c>
      <c r="G95" s="205"/>
      <c r="H95" s="208">
        <v>604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14" t="s">
        <v>114</v>
      </c>
      <c r="AU95" s="214" t="s">
        <v>70</v>
      </c>
      <c r="AV95" s="11" t="s">
        <v>109</v>
      </c>
      <c r="AW95" s="11" t="s">
        <v>31</v>
      </c>
      <c r="AX95" s="11" t="s">
        <v>75</v>
      </c>
      <c r="AY95" s="214" t="s">
        <v>110</v>
      </c>
    </row>
    <row r="96" s="2" customFormat="1" ht="14.4" customHeight="1">
      <c r="A96" s="35"/>
      <c r="B96" s="36"/>
      <c r="C96" s="225" t="s">
        <v>109</v>
      </c>
      <c r="D96" s="225" t="s">
        <v>132</v>
      </c>
      <c r="E96" s="226" t="s">
        <v>133</v>
      </c>
      <c r="F96" s="227" t="s">
        <v>134</v>
      </c>
      <c r="G96" s="228" t="s">
        <v>135</v>
      </c>
      <c r="H96" s="229">
        <v>966.39999999999998</v>
      </c>
      <c r="I96" s="230"/>
      <c r="J96" s="231">
        <f>ROUND(I96*H96,2)</f>
        <v>0</v>
      </c>
      <c r="K96" s="232"/>
      <c r="L96" s="233"/>
      <c r="M96" s="234" t="s">
        <v>19</v>
      </c>
      <c r="N96" s="235" t="s">
        <v>41</v>
      </c>
      <c r="O96" s="81"/>
      <c r="P96" s="184">
        <f>O96*H96</f>
        <v>0</v>
      </c>
      <c r="Q96" s="184">
        <v>1</v>
      </c>
      <c r="R96" s="184">
        <f>Q96*H96</f>
        <v>966.39999999999998</v>
      </c>
      <c r="S96" s="184">
        <v>0</v>
      </c>
      <c r="T96" s="185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6" t="s">
        <v>136</v>
      </c>
      <c r="AT96" s="186" t="s">
        <v>132</v>
      </c>
      <c r="AU96" s="186" t="s">
        <v>70</v>
      </c>
      <c r="AY96" s="14" t="s">
        <v>110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4" t="s">
        <v>75</v>
      </c>
      <c r="BK96" s="187">
        <f>ROUND(I96*H96,2)</f>
        <v>0</v>
      </c>
      <c r="BL96" s="14" t="s">
        <v>109</v>
      </c>
      <c r="BM96" s="186" t="s">
        <v>137</v>
      </c>
    </row>
    <row r="97" s="2" customFormat="1">
      <c r="A97" s="35"/>
      <c r="B97" s="36"/>
      <c r="C97" s="37"/>
      <c r="D97" s="188" t="s">
        <v>112</v>
      </c>
      <c r="E97" s="37"/>
      <c r="F97" s="189" t="s">
        <v>134</v>
      </c>
      <c r="G97" s="37"/>
      <c r="H97" s="37"/>
      <c r="I97" s="190"/>
      <c r="J97" s="37"/>
      <c r="K97" s="37"/>
      <c r="L97" s="41"/>
      <c r="M97" s="191"/>
      <c r="N97" s="192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112</v>
      </c>
      <c r="AU97" s="14" t="s">
        <v>70</v>
      </c>
    </row>
    <row r="98" s="10" customFormat="1">
      <c r="A98" s="10"/>
      <c r="B98" s="193"/>
      <c r="C98" s="194"/>
      <c r="D98" s="188" t="s">
        <v>114</v>
      </c>
      <c r="E98" s="195" t="s">
        <v>19</v>
      </c>
      <c r="F98" s="196" t="s">
        <v>138</v>
      </c>
      <c r="G98" s="194"/>
      <c r="H98" s="197">
        <v>966.39999999999998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3" t="s">
        <v>114</v>
      </c>
      <c r="AU98" s="203" t="s">
        <v>70</v>
      </c>
      <c r="AV98" s="10" t="s">
        <v>79</v>
      </c>
      <c r="AW98" s="10" t="s">
        <v>31</v>
      </c>
      <c r="AX98" s="10" t="s">
        <v>75</v>
      </c>
      <c r="AY98" s="203" t="s">
        <v>110</v>
      </c>
    </row>
    <row r="99" s="2" customFormat="1" ht="14.4" customHeight="1">
      <c r="A99" s="35"/>
      <c r="B99" s="36"/>
      <c r="C99" s="174" t="s">
        <v>139</v>
      </c>
      <c r="D99" s="174" t="s">
        <v>105</v>
      </c>
      <c r="E99" s="175" t="s">
        <v>140</v>
      </c>
      <c r="F99" s="176" t="s">
        <v>141</v>
      </c>
      <c r="G99" s="177" t="s">
        <v>108</v>
      </c>
      <c r="H99" s="178">
        <v>0.68999999999999995</v>
      </c>
      <c r="I99" s="179"/>
      <c r="J99" s="180">
        <f>ROUND(I99*H99,2)</f>
        <v>0</v>
      </c>
      <c r="K99" s="181"/>
      <c r="L99" s="41"/>
      <c r="M99" s="182" t="s">
        <v>19</v>
      </c>
      <c r="N99" s="183" t="s">
        <v>41</v>
      </c>
      <c r="O99" s="81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6" t="s">
        <v>109</v>
      </c>
      <c r="AT99" s="186" t="s">
        <v>105</v>
      </c>
      <c r="AU99" s="186" t="s">
        <v>70</v>
      </c>
      <c r="AY99" s="14" t="s">
        <v>110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4" t="s">
        <v>75</v>
      </c>
      <c r="BK99" s="187">
        <f>ROUND(I99*H99,2)</f>
        <v>0</v>
      </c>
      <c r="BL99" s="14" t="s">
        <v>109</v>
      </c>
      <c r="BM99" s="186" t="s">
        <v>142</v>
      </c>
    </row>
    <row r="100" s="2" customFormat="1">
      <c r="A100" s="35"/>
      <c r="B100" s="36"/>
      <c r="C100" s="37"/>
      <c r="D100" s="188" t="s">
        <v>112</v>
      </c>
      <c r="E100" s="37"/>
      <c r="F100" s="189" t="s">
        <v>143</v>
      </c>
      <c r="G100" s="37"/>
      <c r="H100" s="37"/>
      <c r="I100" s="190"/>
      <c r="J100" s="37"/>
      <c r="K100" s="37"/>
      <c r="L100" s="41"/>
      <c r="M100" s="191"/>
      <c r="N100" s="192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112</v>
      </c>
      <c r="AU100" s="14" t="s">
        <v>70</v>
      </c>
    </row>
    <row r="101" s="10" customFormat="1">
      <c r="A101" s="10"/>
      <c r="B101" s="193"/>
      <c r="C101" s="194"/>
      <c r="D101" s="188" t="s">
        <v>114</v>
      </c>
      <c r="E101" s="195" t="s">
        <v>19</v>
      </c>
      <c r="F101" s="196" t="s">
        <v>115</v>
      </c>
      <c r="G101" s="194"/>
      <c r="H101" s="197">
        <v>0.54700000000000004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3" t="s">
        <v>114</v>
      </c>
      <c r="AU101" s="203" t="s">
        <v>70</v>
      </c>
      <c r="AV101" s="10" t="s">
        <v>79</v>
      </c>
      <c r="AW101" s="10" t="s">
        <v>31</v>
      </c>
      <c r="AX101" s="10" t="s">
        <v>70</v>
      </c>
      <c r="AY101" s="203" t="s">
        <v>110</v>
      </c>
    </row>
    <row r="102" s="10" customFormat="1">
      <c r="A102" s="10"/>
      <c r="B102" s="193"/>
      <c r="C102" s="194"/>
      <c r="D102" s="188" t="s">
        <v>114</v>
      </c>
      <c r="E102" s="195" t="s">
        <v>19</v>
      </c>
      <c r="F102" s="196" t="s">
        <v>116</v>
      </c>
      <c r="G102" s="194"/>
      <c r="H102" s="197">
        <v>0.14299999999999999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03" t="s">
        <v>114</v>
      </c>
      <c r="AU102" s="203" t="s">
        <v>70</v>
      </c>
      <c r="AV102" s="10" t="s">
        <v>79</v>
      </c>
      <c r="AW102" s="10" t="s">
        <v>31</v>
      </c>
      <c r="AX102" s="10" t="s">
        <v>70</v>
      </c>
      <c r="AY102" s="203" t="s">
        <v>110</v>
      </c>
    </row>
    <row r="103" s="11" customFormat="1">
      <c r="A103" s="11"/>
      <c r="B103" s="204"/>
      <c r="C103" s="205"/>
      <c r="D103" s="188" t="s">
        <v>114</v>
      </c>
      <c r="E103" s="206" t="s">
        <v>19</v>
      </c>
      <c r="F103" s="207" t="s">
        <v>117</v>
      </c>
      <c r="G103" s="205"/>
      <c r="H103" s="208">
        <v>0.68999999999999995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4" t="s">
        <v>114</v>
      </c>
      <c r="AU103" s="214" t="s">
        <v>70</v>
      </c>
      <c r="AV103" s="11" t="s">
        <v>109</v>
      </c>
      <c r="AW103" s="11" t="s">
        <v>31</v>
      </c>
      <c r="AX103" s="11" t="s">
        <v>75</v>
      </c>
      <c r="AY103" s="214" t="s">
        <v>110</v>
      </c>
    </row>
    <row r="104" s="2" customFormat="1" ht="14.4" customHeight="1">
      <c r="A104" s="35"/>
      <c r="B104" s="36"/>
      <c r="C104" s="225" t="s">
        <v>144</v>
      </c>
      <c r="D104" s="225" t="s">
        <v>132</v>
      </c>
      <c r="E104" s="226" t="s">
        <v>145</v>
      </c>
      <c r="F104" s="227" t="s">
        <v>146</v>
      </c>
      <c r="G104" s="228" t="s">
        <v>147</v>
      </c>
      <c r="H104" s="229">
        <v>4528</v>
      </c>
      <c r="I104" s="230"/>
      <c r="J104" s="231">
        <f>ROUND(I104*H104,2)</f>
        <v>0</v>
      </c>
      <c r="K104" s="232"/>
      <c r="L104" s="233"/>
      <c r="M104" s="234" t="s">
        <v>19</v>
      </c>
      <c r="N104" s="235" t="s">
        <v>41</v>
      </c>
      <c r="O104" s="81"/>
      <c r="P104" s="184">
        <f>O104*H104</f>
        <v>0</v>
      </c>
      <c r="Q104" s="184">
        <v>0.0011100000000000001</v>
      </c>
      <c r="R104" s="184">
        <f>Q104*H104</f>
        <v>5.0260800000000003</v>
      </c>
      <c r="S104" s="184">
        <v>0</v>
      </c>
      <c r="T104" s="185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6" t="s">
        <v>136</v>
      </c>
      <c r="AT104" s="186" t="s">
        <v>132</v>
      </c>
      <c r="AU104" s="186" t="s">
        <v>70</v>
      </c>
      <c r="AY104" s="14" t="s">
        <v>110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4" t="s">
        <v>75</v>
      </c>
      <c r="BK104" s="187">
        <f>ROUND(I104*H104,2)</f>
        <v>0</v>
      </c>
      <c r="BL104" s="14" t="s">
        <v>109</v>
      </c>
      <c r="BM104" s="186" t="s">
        <v>148</v>
      </c>
    </row>
    <row r="105" s="2" customFormat="1">
      <c r="A105" s="35"/>
      <c r="B105" s="36"/>
      <c r="C105" s="37"/>
      <c r="D105" s="188" t="s">
        <v>112</v>
      </c>
      <c r="E105" s="37"/>
      <c r="F105" s="189" t="s">
        <v>146</v>
      </c>
      <c r="G105" s="37"/>
      <c r="H105" s="37"/>
      <c r="I105" s="190"/>
      <c r="J105" s="37"/>
      <c r="K105" s="37"/>
      <c r="L105" s="41"/>
      <c r="M105" s="191"/>
      <c r="N105" s="192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112</v>
      </c>
      <c r="AU105" s="14" t="s">
        <v>70</v>
      </c>
    </row>
    <row r="106" s="10" customFormat="1">
      <c r="A106" s="10"/>
      <c r="B106" s="193"/>
      <c r="C106" s="194"/>
      <c r="D106" s="188" t="s">
        <v>114</v>
      </c>
      <c r="E106" s="195" t="s">
        <v>19</v>
      </c>
      <c r="F106" s="196" t="s">
        <v>149</v>
      </c>
      <c r="G106" s="194"/>
      <c r="H106" s="197">
        <v>3588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3" t="s">
        <v>114</v>
      </c>
      <c r="AU106" s="203" t="s">
        <v>70</v>
      </c>
      <c r="AV106" s="10" t="s">
        <v>79</v>
      </c>
      <c r="AW106" s="10" t="s">
        <v>31</v>
      </c>
      <c r="AX106" s="10" t="s">
        <v>70</v>
      </c>
      <c r="AY106" s="203" t="s">
        <v>110</v>
      </c>
    </row>
    <row r="107" s="10" customFormat="1">
      <c r="A107" s="10"/>
      <c r="B107" s="193"/>
      <c r="C107" s="194"/>
      <c r="D107" s="188" t="s">
        <v>114</v>
      </c>
      <c r="E107" s="195" t="s">
        <v>19</v>
      </c>
      <c r="F107" s="196" t="s">
        <v>150</v>
      </c>
      <c r="G107" s="194"/>
      <c r="H107" s="197">
        <v>940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03" t="s">
        <v>114</v>
      </c>
      <c r="AU107" s="203" t="s">
        <v>70</v>
      </c>
      <c r="AV107" s="10" t="s">
        <v>79</v>
      </c>
      <c r="AW107" s="10" t="s">
        <v>31</v>
      </c>
      <c r="AX107" s="10" t="s">
        <v>70</v>
      </c>
      <c r="AY107" s="203" t="s">
        <v>110</v>
      </c>
    </row>
    <row r="108" s="11" customFormat="1">
      <c r="A108" s="11"/>
      <c r="B108" s="204"/>
      <c r="C108" s="205"/>
      <c r="D108" s="188" t="s">
        <v>114</v>
      </c>
      <c r="E108" s="206" t="s">
        <v>19</v>
      </c>
      <c r="F108" s="207" t="s">
        <v>117</v>
      </c>
      <c r="G108" s="205"/>
      <c r="H108" s="208">
        <v>4528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14" t="s">
        <v>114</v>
      </c>
      <c r="AU108" s="214" t="s">
        <v>70</v>
      </c>
      <c r="AV108" s="11" t="s">
        <v>109</v>
      </c>
      <c r="AW108" s="11" t="s">
        <v>31</v>
      </c>
      <c r="AX108" s="11" t="s">
        <v>75</v>
      </c>
      <c r="AY108" s="214" t="s">
        <v>110</v>
      </c>
    </row>
    <row r="109" s="2" customFormat="1" ht="14.4" customHeight="1">
      <c r="A109" s="35"/>
      <c r="B109" s="36"/>
      <c r="C109" s="225" t="s">
        <v>151</v>
      </c>
      <c r="D109" s="225" t="s">
        <v>132</v>
      </c>
      <c r="E109" s="226" t="s">
        <v>152</v>
      </c>
      <c r="F109" s="227" t="s">
        <v>153</v>
      </c>
      <c r="G109" s="228" t="s">
        <v>147</v>
      </c>
      <c r="H109" s="229">
        <v>2264</v>
      </c>
      <c r="I109" s="230"/>
      <c r="J109" s="231">
        <f>ROUND(I109*H109,2)</f>
        <v>0</v>
      </c>
      <c r="K109" s="232"/>
      <c r="L109" s="233"/>
      <c r="M109" s="234" t="s">
        <v>19</v>
      </c>
      <c r="N109" s="235" t="s">
        <v>41</v>
      </c>
      <c r="O109" s="81"/>
      <c r="P109" s="184">
        <f>O109*H109</f>
        <v>0</v>
      </c>
      <c r="Q109" s="184">
        <v>0.00018000000000000001</v>
      </c>
      <c r="R109" s="184">
        <f>Q109*H109</f>
        <v>0.40752000000000005</v>
      </c>
      <c r="S109" s="184">
        <v>0</v>
      </c>
      <c r="T109" s="185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6" t="s">
        <v>136</v>
      </c>
      <c r="AT109" s="186" t="s">
        <v>132</v>
      </c>
      <c r="AU109" s="186" t="s">
        <v>70</v>
      </c>
      <c r="AY109" s="14" t="s">
        <v>110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4" t="s">
        <v>75</v>
      </c>
      <c r="BK109" s="187">
        <f>ROUND(I109*H109,2)</f>
        <v>0</v>
      </c>
      <c r="BL109" s="14" t="s">
        <v>109</v>
      </c>
      <c r="BM109" s="186" t="s">
        <v>154</v>
      </c>
    </row>
    <row r="110" s="2" customFormat="1">
      <c r="A110" s="35"/>
      <c r="B110" s="36"/>
      <c r="C110" s="37"/>
      <c r="D110" s="188" t="s">
        <v>112</v>
      </c>
      <c r="E110" s="37"/>
      <c r="F110" s="189" t="s">
        <v>153</v>
      </c>
      <c r="G110" s="37"/>
      <c r="H110" s="37"/>
      <c r="I110" s="190"/>
      <c r="J110" s="37"/>
      <c r="K110" s="37"/>
      <c r="L110" s="41"/>
      <c r="M110" s="191"/>
      <c r="N110" s="192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112</v>
      </c>
      <c r="AU110" s="14" t="s">
        <v>70</v>
      </c>
    </row>
    <row r="111" s="10" customFormat="1">
      <c r="A111" s="10"/>
      <c r="B111" s="193"/>
      <c r="C111" s="194"/>
      <c r="D111" s="188" t="s">
        <v>114</v>
      </c>
      <c r="E111" s="195" t="s">
        <v>19</v>
      </c>
      <c r="F111" s="196" t="s">
        <v>155</v>
      </c>
      <c r="G111" s="194"/>
      <c r="H111" s="197">
        <v>1794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03" t="s">
        <v>114</v>
      </c>
      <c r="AU111" s="203" t="s">
        <v>70</v>
      </c>
      <c r="AV111" s="10" t="s">
        <v>79</v>
      </c>
      <c r="AW111" s="10" t="s">
        <v>31</v>
      </c>
      <c r="AX111" s="10" t="s">
        <v>70</v>
      </c>
      <c r="AY111" s="203" t="s">
        <v>110</v>
      </c>
    </row>
    <row r="112" s="10" customFormat="1">
      <c r="A112" s="10"/>
      <c r="B112" s="193"/>
      <c r="C112" s="194"/>
      <c r="D112" s="188" t="s">
        <v>114</v>
      </c>
      <c r="E112" s="195" t="s">
        <v>19</v>
      </c>
      <c r="F112" s="196" t="s">
        <v>156</v>
      </c>
      <c r="G112" s="194"/>
      <c r="H112" s="197">
        <v>470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3" t="s">
        <v>114</v>
      </c>
      <c r="AU112" s="203" t="s">
        <v>70</v>
      </c>
      <c r="AV112" s="10" t="s">
        <v>79</v>
      </c>
      <c r="AW112" s="10" t="s">
        <v>31</v>
      </c>
      <c r="AX112" s="10" t="s">
        <v>70</v>
      </c>
      <c r="AY112" s="203" t="s">
        <v>110</v>
      </c>
    </row>
    <row r="113" s="11" customFormat="1">
      <c r="A113" s="11"/>
      <c r="B113" s="204"/>
      <c r="C113" s="205"/>
      <c r="D113" s="188" t="s">
        <v>114</v>
      </c>
      <c r="E113" s="206" t="s">
        <v>19</v>
      </c>
      <c r="F113" s="207" t="s">
        <v>117</v>
      </c>
      <c r="G113" s="205"/>
      <c r="H113" s="208">
        <v>2264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4" t="s">
        <v>114</v>
      </c>
      <c r="AU113" s="214" t="s">
        <v>70</v>
      </c>
      <c r="AV113" s="11" t="s">
        <v>109</v>
      </c>
      <c r="AW113" s="11" t="s">
        <v>31</v>
      </c>
      <c r="AX113" s="11" t="s">
        <v>75</v>
      </c>
      <c r="AY113" s="214" t="s">
        <v>110</v>
      </c>
    </row>
    <row r="114" s="2" customFormat="1" ht="14.4" customHeight="1">
      <c r="A114" s="35"/>
      <c r="B114" s="36"/>
      <c r="C114" s="174" t="s">
        <v>136</v>
      </c>
      <c r="D114" s="174" t="s">
        <v>105</v>
      </c>
      <c r="E114" s="175" t="s">
        <v>157</v>
      </c>
      <c r="F114" s="176" t="s">
        <v>158</v>
      </c>
      <c r="G114" s="177" t="s">
        <v>159</v>
      </c>
      <c r="H114" s="178">
        <v>7</v>
      </c>
      <c r="I114" s="179"/>
      <c r="J114" s="180">
        <f>ROUND(I114*H114,2)</f>
        <v>0</v>
      </c>
      <c r="K114" s="181"/>
      <c r="L114" s="41"/>
      <c r="M114" s="182" t="s">
        <v>19</v>
      </c>
      <c r="N114" s="183" t="s">
        <v>41</v>
      </c>
      <c r="O114" s="81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6" t="s">
        <v>109</v>
      </c>
      <c r="AT114" s="186" t="s">
        <v>105</v>
      </c>
      <c r="AU114" s="186" t="s">
        <v>70</v>
      </c>
      <c r="AY114" s="14" t="s">
        <v>110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4" t="s">
        <v>75</v>
      </c>
      <c r="BK114" s="187">
        <f>ROUND(I114*H114,2)</f>
        <v>0</v>
      </c>
      <c r="BL114" s="14" t="s">
        <v>109</v>
      </c>
      <c r="BM114" s="186" t="s">
        <v>160</v>
      </c>
    </row>
    <row r="115" s="2" customFormat="1">
      <c r="A115" s="35"/>
      <c r="B115" s="36"/>
      <c r="C115" s="37"/>
      <c r="D115" s="188" t="s">
        <v>112</v>
      </c>
      <c r="E115" s="37"/>
      <c r="F115" s="189" t="s">
        <v>161</v>
      </c>
      <c r="G115" s="37"/>
      <c r="H115" s="37"/>
      <c r="I115" s="190"/>
      <c r="J115" s="37"/>
      <c r="K115" s="37"/>
      <c r="L115" s="41"/>
      <c r="M115" s="191"/>
      <c r="N115" s="192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112</v>
      </c>
      <c r="AU115" s="14" t="s">
        <v>70</v>
      </c>
    </row>
    <row r="116" s="2" customFormat="1" ht="14.4" customHeight="1">
      <c r="A116" s="35"/>
      <c r="B116" s="36"/>
      <c r="C116" s="225" t="s">
        <v>162</v>
      </c>
      <c r="D116" s="225" t="s">
        <v>132</v>
      </c>
      <c r="E116" s="226" t="s">
        <v>163</v>
      </c>
      <c r="F116" s="227" t="s">
        <v>164</v>
      </c>
      <c r="G116" s="228" t="s">
        <v>147</v>
      </c>
      <c r="H116" s="229">
        <v>2</v>
      </c>
      <c r="I116" s="230"/>
      <c r="J116" s="231">
        <f>ROUND(I116*H116,2)</f>
        <v>0</v>
      </c>
      <c r="K116" s="232"/>
      <c r="L116" s="233"/>
      <c r="M116" s="234" t="s">
        <v>19</v>
      </c>
      <c r="N116" s="235" t="s">
        <v>41</v>
      </c>
      <c r="O116" s="81"/>
      <c r="P116" s="184">
        <f>O116*H116</f>
        <v>0</v>
      </c>
      <c r="Q116" s="184">
        <v>0.2195</v>
      </c>
      <c r="R116" s="184">
        <f>Q116*H116</f>
        <v>0.439</v>
      </c>
      <c r="S116" s="184">
        <v>0</v>
      </c>
      <c r="T116" s="185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6" t="s">
        <v>136</v>
      </c>
      <c r="AT116" s="186" t="s">
        <v>132</v>
      </c>
      <c r="AU116" s="186" t="s">
        <v>70</v>
      </c>
      <c r="AY116" s="14" t="s">
        <v>110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4" t="s">
        <v>75</v>
      </c>
      <c r="BK116" s="187">
        <f>ROUND(I116*H116,2)</f>
        <v>0</v>
      </c>
      <c r="BL116" s="14" t="s">
        <v>109</v>
      </c>
      <c r="BM116" s="186" t="s">
        <v>165</v>
      </c>
    </row>
    <row r="117" s="2" customFormat="1">
      <c r="A117" s="35"/>
      <c r="B117" s="36"/>
      <c r="C117" s="37"/>
      <c r="D117" s="188" t="s">
        <v>112</v>
      </c>
      <c r="E117" s="37"/>
      <c r="F117" s="189" t="s">
        <v>164</v>
      </c>
      <c r="G117" s="37"/>
      <c r="H117" s="37"/>
      <c r="I117" s="190"/>
      <c r="J117" s="37"/>
      <c r="K117" s="37"/>
      <c r="L117" s="41"/>
      <c r="M117" s="191"/>
      <c r="N117" s="192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112</v>
      </c>
      <c r="AU117" s="14" t="s">
        <v>70</v>
      </c>
    </row>
    <row r="118" s="2" customFormat="1" ht="14.4" customHeight="1">
      <c r="A118" s="35"/>
      <c r="B118" s="36"/>
      <c r="C118" s="174" t="s">
        <v>166</v>
      </c>
      <c r="D118" s="174" t="s">
        <v>105</v>
      </c>
      <c r="E118" s="175" t="s">
        <v>167</v>
      </c>
      <c r="F118" s="176" t="s">
        <v>168</v>
      </c>
      <c r="G118" s="177" t="s">
        <v>159</v>
      </c>
      <c r="H118" s="178">
        <v>150</v>
      </c>
      <c r="I118" s="179"/>
      <c r="J118" s="180">
        <f>ROUND(I118*H118,2)</f>
        <v>0</v>
      </c>
      <c r="K118" s="181"/>
      <c r="L118" s="41"/>
      <c r="M118" s="182" t="s">
        <v>19</v>
      </c>
      <c r="N118" s="183" t="s">
        <v>41</v>
      </c>
      <c r="O118" s="81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6" t="s">
        <v>109</v>
      </c>
      <c r="AT118" s="186" t="s">
        <v>105</v>
      </c>
      <c r="AU118" s="186" t="s">
        <v>70</v>
      </c>
      <c r="AY118" s="14" t="s">
        <v>110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4" t="s">
        <v>75</v>
      </c>
      <c r="BK118" s="187">
        <f>ROUND(I118*H118,2)</f>
        <v>0</v>
      </c>
      <c r="BL118" s="14" t="s">
        <v>109</v>
      </c>
      <c r="BM118" s="186" t="s">
        <v>169</v>
      </c>
    </row>
    <row r="119" s="2" customFormat="1">
      <c r="A119" s="35"/>
      <c r="B119" s="36"/>
      <c r="C119" s="37"/>
      <c r="D119" s="188" t="s">
        <v>112</v>
      </c>
      <c r="E119" s="37"/>
      <c r="F119" s="189" t="s">
        <v>170</v>
      </c>
      <c r="G119" s="37"/>
      <c r="H119" s="37"/>
      <c r="I119" s="190"/>
      <c r="J119" s="37"/>
      <c r="K119" s="37"/>
      <c r="L119" s="41"/>
      <c r="M119" s="191"/>
      <c r="N119" s="192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112</v>
      </c>
      <c r="AU119" s="14" t="s">
        <v>70</v>
      </c>
    </row>
    <row r="120" s="10" customFormat="1">
      <c r="A120" s="10"/>
      <c r="B120" s="193"/>
      <c r="C120" s="194"/>
      <c r="D120" s="188" t="s">
        <v>114</v>
      </c>
      <c r="E120" s="195" t="s">
        <v>19</v>
      </c>
      <c r="F120" s="196" t="s">
        <v>171</v>
      </c>
      <c r="G120" s="194"/>
      <c r="H120" s="197">
        <v>100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03" t="s">
        <v>114</v>
      </c>
      <c r="AU120" s="203" t="s">
        <v>70</v>
      </c>
      <c r="AV120" s="10" t="s">
        <v>79</v>
      </c>
      <c r="AW120" s="10" t="s">
        <v>31</v>
      </c>
      <c r="AX120" s="10" t="s">
        <v>70</v>
      </c>
      <c r="AY120" s="203" t="s">
        <v>110</v>
      </c>
    </row>
    <row r="121" s="10" customFormat="1">
      <c r="A121" s="10"/>
      <c r="B121" s="193"/>
      <c r="C121" s="194"/>
      <c r="D121" s="188" t="s">
        <v>114</v>
      </c>
      <c r="E121" s="195" t="s">
        <v>19</v>
      </c>
      <c r="F121" s="196" t="s">
        <v>172</v>
      </c>
      <c r="G121" s="194"/>
      <c r="H121" s="197">
        <v>50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3" t="s">
        <v>114</v>
      </c>
      <c r="AU121" s="203" t="s">
        <v>70</v>
      </c>
      <c r="AV121" s="10" t="s">
        <v>79</v>
      </c>
      <c r="AW121" s="10" t="s">
        <v>31</v>
      </c>
      <c r="AX121" s="10" t="s">
        <v>70</v>
      </c>
      <c r="AY121" s="203" t="s">
        <v>110</v>
      </c>
    </row>
    <row r="122" s="11" customFormat="1">
      <c r="A122" s="11"/>
      <c r="B122" s="204"/>
      <c r="C122" s="205"/>
      <c r="D122" s="188" t="s">
        <v>114</v>
      </c>
      <c r="E122" s="206" t="s">
        <v>19</v>
      </c>
      <c r="F122" s="207" t="s">
        <v>117</v>
      </c>
      <c r="G122" s="205"/>
      <c r="H122" s="208">
        <v>150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T122" s="214" t="s">
        <v>114</v>
      </c>
      <c r="AU122" s="214" t="s">
        <v>70</v>
      </c>
      <c r="AV122" s="11" t="s">
        <v>109</v>
      </c>
      <c r="AW122" s="11" t="s">
        <v>31</v>
      </c>
      <c r="AX122" s="11" t="s">
        <v>75</v>
      </c>
      <c r="AY122" s="214" t="s">
        <v>110</v>
      </c>
    </row>
    <row r="123" s="2" customFormat="1" ht="14.4" customHeight="1">
      <c r="A123" s="35"/>
      <c r="B123" s="36"/>
      <c r="C123" s="174" t="s">
        <v>173</v>
      </c>
      <c r="D123" s="174" t="s">
        <v>105</v>
      </c>
      <c r="E123" s="175" t="s">
        <v>174</v>
      </c>
      <c r="F123" s="176" t="s">
        <v>175</v>
      </c>
      <c r="G123" s="177" t="s">
        <v>147</v>
      </c>
      <c r="H123" s="178">
        <v>25</v>
      </c>
      <c r="I123" s="179"/>
      <c r="J123" s="180">
        <f>ROUND(I123*H123,2)</f>
        <v>0</v>
      </c>
      <c r="K123" s="181"/>
      <c r="L123" s="41"/>
      <c r="M123" s="182" t="s">
        <v>19</v>
      </c>
      <c r="N123" s="183" t="s">
        <v>41</v>
      </c>
      <c r="O123" s="81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6" t="s">
        <v>109</v>
      </c>
      <c r="AT123" s="186" t="s">
        <v>105</v>
      </c>
      <c r="AU123" s="186" t="s">
        <v>70</v>
      </c>
      <c r="AY123" s="14" t="s">
        <v>110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4" t="s">
        <v>75</v>
      </c>
      <c r="BK123" s="187">
        <f>ROUND(I123*H123,2)</f>
        <v>0</v>
      </c>
      <c r="BL123" s="14" t="s">
        <v>109</v>
      </c>
      <c r="BM123" s="186" t="s">
        <v>176</v>
      </c>
    </row>
    <row r="124" s="2" customFormat="1">
      <c r="A124" s="35"/>
      <c r="B124" s="36"/>
      <c r="C124" s="37"/>
      <c r="D124" s="188" t="s">
        <v>112</v>
      </c>
      <c r="E124" s="37"/>
      <c r="F124" s="189" t="s">
        <v>177</v>
      </c>
      <c r="G124" s="37"/>
      <c r="H124" s="37"/>
      <c r="I124" s="190"/>
      <c r="J124" s="37"/>
      <c r="K124" s="37"/>
      <c r="L124" s="41"/>
      <c r="M124" s="191"/>
      <c r="N124" s="192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112</v>
      </c>
      <c r="AU124" s="14" t="s">
        <v>70</v>
      </c>
    </row>
    <row r="125" s="10" customFormat="1">
      <c r="A125" s="10"/>
      <c r="B125" s="193"/>
      <c r="C125" s="194"/>
      <c r="D125" s="188" t="s">
        <v>114</v>
      </c>
      <c r="E125" s="195" t="s">
        <v>19</v>
      </c>
      <c r="F125" s="196" t="s">
        <v>178</v>
      </c>
      <c r="G125" s="194"/>
      <c r="H125" s="197">
        <v>7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3" t="s">
        <v>114</v>
      </c>
      <c r="AU125" s="203" t="s">
        <v>70</v>
      </c>
      <c r="AV125" s="10" t="s">
        <v>79</v>
      </c>
      <c r="AW125" s="10" t="s">
        <v>31</v>
      </c>
      <c r="AX125" s="10" t="s">
        <v>70</v>
      </c>
      <c r="AY125" s="203" t="s">
        <v>110</v>
      </c>
    </row>
    <row r="126" s="10" customFormat="1">
      <c r="A126" s="10"/>
      <c r="B126" s="193"/>
      <c r="C126" s="194"/>
      <c r="D126" s="188" t="s">
        <v>114</v>
      </c>
      <c r="E126" s="195" t="s">
        <v>19</v>
      </c>
      <c r="F126" s="196" t="s">
        <v>179</v>
      </c>
      <c r="G126" s="194"/>
      <c r="H126" s="197">
        <v>18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03" t="s">
        <v>114</v>
      </c>
      <c r="AU126" s="203" t="s">
        <v>70</v>
      </c>
      <c r="AV126" s="10" t="s">
        <v>79</v>
      </c>
      <c r="AW126" s="10" t="s">
        <v>31</v>
      </c>
      <c r="AX126" s="10" t="s">
        <v>70</v>
      </c>
      <c r="AY126" s="203" t="s">
        <v>110</v>
      </c>
    </row>
    <row r="127" s="11" customFormat="1">
      <c r="A127" s="11"/>
      <c r="B127" s="204"/>
      <c r="C127" s="205"/>
      <c r="D127" s="188" t="s">
        <v>114</v>
      </c>
      <c r="E127" s="206" t="s">
        <v>19</v>
      </c>
      <c r="F127" s="207" t="s">
        <v>117</v>
      </c>
      <c r="G127" s="205"/>
      <c r="H127" s="208">
        <v>25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14" t="s">
        <v>114</v>
      </c>
      <c r="AU127" s="214" t="s">
        <v>70</v>
      </c>
      <c r="AV127" s="11" t="s">
        <v>109</v>
      </c>
      <c r="AW127" s="11" t="s">
        <v>31</v>
      </c>
      <c r="AX127" s="11" t="s">
        <v>75</v>
      </c>
      <c r="AY127" s="214" t="s">
        <v>110</v>
      </c>
    </row>
    <row r="128" s="2" customFormat="1" ht="14.4" customHeight="1">
      <c r="A128" s="35"/>
      <c r="B128" s="36"/>
      <c r="C128" s="225" t="s">
        <v>180</v>
      </c>
      <c r="D128" s="225" t="s">
        <v>132</v>
      </c>
      <c r="E128" s="226" t="s">
        <v>181</v>
      </c>
      <c r="F128" s="227" t="s">
        <v>182</v>
      </c>
      <c r="G128" s="228" t="s">
        <v>147</v>
      </c>
      <c r="H128" s="229">
        <v>25</v>
      </c>
      <c r="I128" s="230"/>
      <c r="J128" s="231">
        <f>ROUND(I128*H128,2)</f>
        <v>0</v>
      </c>
      <c r="K128" s="232"/>
      <c r="L128" s="233"/>
      <c r="M128" s="234" t="s">
        <v>19</v>
      </c>
      <c r="N128" s="235" t="s">
        <v>41</v>
      </c>
      <c r="O128" s="81"/>
      <c r="P128" s="184">
        <f>O128*H128</f>
        <v>0</v>
      </c>
      <c r="Q128" s="184">
        <v>0.28306999999999999</v>
      </c>
      <c r="R128" s="184">
        <f>Q128*H128</f>
        <v>7.0767499999999997</v>
      </c>
      <c r="S128" s="184">
        <v>0</v>
      </c>
      <c r="T128" s="18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6" t="s">
        <v>136</v>
      </c>
      <c r="AT128" s="186" t="s">
        <v>132</v>
      </c>
      <c r="AU128" s="186" t="s">
        <v>70</v>
      </c>
      <c r="AY128" s="14" t="s">
        <v>110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4" t="s">
        <v>75</v>
      </c>
      <c r="BK128" s="187">
        <f>ROUND(I128*H128,2)</f>
        <v>0</v>
      </c>
      <c r="BL128" s="14" t="s">
        <v>109</v>
      </c>
      <c r="BM128" s="186" t="s">
        <v>183</v>
      </c>
    </row>
    <row r="129" s="2" customFormat="1">
      <c r="A129" s="35"/>
      <c r="B129" s="36"/>
      <c r="C129" s="37"/>
      <c r="D129" s="188" t="s">
        <v>112</v>
      </c>
      <c r="E129" s="37"/>
      <c r="F129" s="189" t="s">
        <v>182</v>
      </c>
      <c r="G129" s="37"/>
      <c r="H129" s="37"/>
      <c r="I129" s="190"/>
      <c r="J129" s="37"/>
      <c r="K129" s="37"/>
      <c r="L129" s="41"/>
      <c r="M129" s="191"/>
      <c r="N129" s="192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112</v>
      </c>
      <c r="AU129" s="14" t="s">
        <v>70</v>
      </c>
    </row>
    <row r="130" s="2" customFormat="1" ht="24.15" customHeight="1">
      <c r="A130" s="35"/>
      <c r="B130" s="36"/>
      <c r="C130" s="174" t="s">
        <v>184</v>
      </c>
      <c r="D130" s="174" t="s">
        <v>105</v>
      </c>
      <c r="E130" s="175" t="s">
        <v>185</v>
      </c>
      <c r="F130" s="176" t="s">
        <v>186</v>
      </c>
      <c r="G130" s="177" t="s">
        <v>147</v>
      </c>
      <c r="H130" s="178">
        <v>1</v>
      </c>
      <c r="I130" s="179"/>
      <c r="J130" s="180">
        <f>ROUND(I130*H130,2)</f>
        <v>0</v>
      </c>
      <c r="K130" s="181"/>
      <c r="L130" s="41"/>
      <c r="M130" s="182" t="s">
        <v>19</v>
      </c>
      <c r="N130" s="183" t="s">
        <v>41</v>
      </c>
      <c r="O130" s="81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6" t="s">
        <v>109</v>
      </c>
      <c r="AT130" s="186" t="s">
        <v>105</v>
      </c>
      <c r="AU130" s="186" t="s">
        <v>70</v>
      </c>
      <c r="AY130" s="14" t="s">
        <v>110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4" t="s">
        <v>75</v>
      </c>
      <c r="BK130" s="187">
        <f>ROUND(I130*H130,2)</f>
        <v>0</v>
      </c>
      <c r="BL130" s="14" t="s">
        <v>109</v>
      </c>
      <c r="BM130" s="186" t="s">
        <v>187</v>
      </c>
    </row>
    <row r="131" s="2" customFormat="1">
      <c r="A131" s="35"/>
      <c r="B131" s="36"/>
      <c r="C131" s="37"/>
      <c r="D131" s="188" t="s">
        <v>112</v>
      </c>
      <c r="E131" s="37"/>
      <c r="F131" s="189" t="s">
        <v>188</v>
      </c>
      <c r="G131" s="37"/>
      <c r="H131" s="37"/>
      <c r="I131" s="190"/>
      <c r="J131" s="37"/>
      <c r="K131" s="37"/>
      <c r="L131" s="41"/>
      <c r="M131" s="191"/>
      <c r="N131" s="192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112</v>
      </c>
      <c r="AU131" s="14" t="s">
        <v>70</v>
      </c>
    </row>
    <row r="132" s="10" customFormat="1">
      <c r="A132" s="10"/>
      <c r="B132" s="193"/>
      <c r="C132" s="194"/>
      <c r="D132" s="188" t="s">
        <v>114</v>
      </c>
      <c r="E132" s="195" t="s">
        <v>19</v>
      </c>
      <c r="F132" s="196" t="s">
        <v>189</v>
      </c>
      <c r="G132" s="194"/>
      <c r="H132" s="197">
        <v>1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03" t="s">
        <v>114</v>
      </c>
      <c r="AU132" s="203" t="s">
        <v>70</v>
      </c>
      <c r="AV132" s="10" t="s">
        <v>79</v>
      </c>
      <c r="AW132" s="10" t="s">
        <v>31</v>
      </c>
      <c r="AX132" s="10" t="s">
        <v>75</v>
      </c>
      <c r="AY132" s="203" t="s">
        <v>110</v>
      </c>
    </row>
    <row r="133" s="2" customFormat="1" ht="14.4" customHeight="1">
      <c r="A133" s="35"/>
      <c r="B133" s="36"/>
      <c r="C133" s="225" t="s">
        <v>190</v>
      </c>
      <c r="D133" s="225" t="s">
        <v>132</v>
      </c>
      <c r="E133" s="226" t="s">
        <v>191</v>
      </c>
      <c r="F133" s="227" t="s">
        <v>192</v>
      </c>
      <c r="G133" s="228" t="s">
        <v>147</v>
      </c>
      <c r="H133" s="229">
        <v>1</v>
      </c>
      <c r="I133" s="230"/>
      <c r="J133" s="231">
        <f>ROUND(I133*H133,2)</f>
        <v>0</v>
      </c>
      <c r="K133" s="232"/>
      <c r="L133" s="233"/>
      <c r="M133" s="234" t="s">
        <v>19</v>
      </c>
      <c r="N133" s="235" t="s">
        <v>41</v>
      </c>
      <c r="O133" s="81"/>
      <c r="P133" s="184">
        <f>O133*H133</f>
        <v>0</v>
      </c>
      <c r="Q133" s="184">
        <v>0.19808000000000001</v>
      </c>
      <c r="R133" s="184">
        <f>Q133*H133</f>
        <v>0.19808000000000001</v>
      </c>
      <c r="S133" s="184">
        <v>0</v>
      </c>
      <c r="T133" s="18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6" t="s">
        <v>136</v>
      </c>
      <c r="AT133" s="186" t="s">
        <v>132</v>
      </c>
      <c r="AU133" s="186" t="s">
        <v>70</v>
      </c>
      <c r="AY133" s="14" t="s">
        <v>110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4" t="s">
        <v>75</v>
      </c>
      <c r="BK133" s="187">
        <f>ROUND(I133*H133,2)</f>
        <v>0</v>
      </c>
      <c r="BL133" s="14" t="s">
        <v>109</v>
      </c>
      <c r="BM133" s="186" t="s">
        <v>193</v>
      </c>
    </row>
    <row r="134" s="2" customFormat="1">
      <c r="A134" s="35"/>
      <c r="B134" s="36"/>
      <c r="C134" s="37"/>
      <c r="D134" s="188" t="s">
        <v>112</v>
      </c>
      <c r="E134" s="37"/>
      <c r="F134" s="189" t="s">
        <v>192</v>
      </c>
      <c r="G134" s="37"/>
      <c r="H134" s="37"/>
      <c r="I134" s="190"/>
      <c r="J134" s="37"/>
      <c r="K134" s="37"/>
      <c r="L134" s="41"/>
      <c r="M134" s="191"/>
      <c r="N134" s="192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112</v>
      </c>
      <c r="AU134" s="14" t="s">
        <v>70</v>
      </c>
    </row>
    <row r="135" s="2" customFormat="1" ht="14.4" customHeight="1">
      <c r="A135" s="35"/>
      <c r="B135" s="36"/>
      <c r="C135" s="174" t="s">
        <v>8</v>
      </c>
      <c r="D135" s="174" t="s">
        <v>105</v>
      </c>
      <c r="E135" s="175" t="s">
        <v>194</v>
      </c>
      <c r="F135" s="176" t="s">
        <v>195</v>
      </c>
      <c r="G135" s="177" t="s">
        <v>147</v>
      </c>
      <c r="H135" s="178">
        <v>130</v>
      </c>
      <c r="I135" s="179"/>
      <c r="J135" s="180">
        <f>ROUND(I135*H135,2)</f>
        <v>0</v>
      </c>
      <c r="K135" s="181"/>
      <c r="L135" s="41"/>
      <c r="M135" s="182" t="s">
        <v>19</v>
      </c>
      <c r="N135" s="183" t="s">
        <v>41</v>
      </c>
      <c r="O135" s="81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6" t="s">
        <v>109</v>
      </c>
      <c r="AT135" s="186" t="s">
        <v>105</v>
      </c>
      <c r="AU135" s="186" t="s">
        <v>70</v>
      </c>
      <c r="AY135" s="14" t="s">
        <v>110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4" t="s">
        <v>75</v>
      </c>
      <c r="BK135" s="187">
        <f>ROUND(I135*H135,2)</f>
        <v>0</v>
      </c>
      <c r="BL135" s="14" t="s">
        <v>109</v>
      </c>
      <c r="BM135" s="186" t="s">
        <v>196</v>
      </c>
    </row>
    <row r="136" s="2" customFormat="1">
      <c r="A136" s="35"/>
      <c r="B136" s="36"/>
      <c r="C136" s="37"/>
      <c r="D136" s="188" t="s">
        <v>112</v>
      </c>
      <c r="E136" s="37"/>
      <c r="F136" s="189" t="s">
        <v>197</v>
      </c>
      <c r="G136" s="37"/>
      <c r="H136" s="37"/>
      <c r="I136" s="190"/>
      <c r="J136" s="37"/>
      <c r="K136" s="37"/>
      <c r="L136" s="41"/>
      <c r="M136" s="191"/>
      <c r="N136" s="192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112</v>
      </c>
      <c r="AU136" s="14" t="s">
        <v>70</v>
      </c>
    </row>
    <row r="137" s="10" customFormat="1">
      <c r="A137" s="10"/>
      <c r="B137" s="193"/>
      <c r="C137" s="194"/>
      <c r="D137" s="188" t="s">
        <v>114</v>
      </c>
      <c r="E137" s="195" t="s">
        <v>19</v>
      </c>
      <c r="F137" s="196" t="s">
        <v>198</v>
      </c>
      <c r="G137" s="194"/>
      <c r="H137" s="197">
        <v>96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03" t="s">
        <v>114</v>
      </c>
      <c r="AU137" s="203" t="s">
        <v>70</v>
      </c>
      <c r="AV137" s="10" t="s">
        <v>79</v>
      </c>
      <c r="AW137" s="10" t="s">
        <v>31</v>
      </c>
      <c r="AX137" s="10" t="s">
        <v>70</v>
      </c>
      <c r="AY137" s="203" t="s">
        <v>110</v>
      </c>
    </row>
    <row r="138" s="10" customFormat="1">
      <c r="A138" s="10"/>
      <c r="B138" s="193"/>
      <c r="C138" s="194"/>
      <c r="D138" s="188" t="s">
        <v>114</v>
      </c>
      <c r="E138" s="195" t="s">
        <v>19</v>
      </c>
      <c r="F138" s="196" t="s">
        <v>199</v>
      </c>
      <c r="G138" s="194"/>
      <c r="H138" s="197">
        <v>34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03" t="s">
        <v>114</v>
      </c>
      <c r="AU138" s="203" t="s">
        <v>70</v>
      </c>
      <c r="AV138" s="10" t="s">
        <v>79</v>
      </c>
      <c r="AW138" s="10" t="s">
        <v>31</v>
      </c>
      <c r="AX138" s="10" t="s">
        <v>70</v>
      </c>
      <c r="AY138" s="203" t="s">
        <v>110</v>
      </c>
    </row>
    <row r="139" s="11" customFormat="1">
      <c r="A139" s="11"/>
      <c r="B139" s="204"/>
      <c r="C139" s="205"/>
      <c r="D139" s="188" t="s">
        <v>114</v>
      </c>
      <c r="E139" s="206" t="s">
        <v>19</v>
      </c>
      <c r="F139" s="207" t="s">
        <v>117</v>
      </c>
      <c r="G139" s="205"/>
      <c r="H139" s="208">
        <v>130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14" t="s">
        <v>114</v>
      </c>
      <c r="AU139" s="214" t="s">
        <v>70</v>
      </c>
      <c r="AV139" s="11" t="s">
        <v>109</v>
      </c>
      <c r="AW139" s="11" t="s">
        <v>31</v>
      </c>
      <c r="AX139" s="11" t="s">
        <v>75</v>
      </c>
      <c r="AY139" s="214" t="s">
        <v>110</v>
      </c>
    </row>
    <row r="140" s="2" customFormat="1" ht="14.4" customHeight="1">
      <c r="A140" s="35"/>
      <c r="B140" s="36"/>
      <c r="C140" s="174" t="s">
        <v>200</v>
      </c>
      <c r="D140" s="174" t="s">
        <v>105</v>
      </c>
      <c r="E140" s="175" t="s">
        <v>201</v>
      </c>
      <c r="F140" s="176" t="s">
        <v>202</v>
      </c>
      <c r="G140" s="177" t="s">
        <v>203</v>
      </c>
      <c r="H140" s="178">
        <v>64</v>
      </c>
      <c r="I140" s="179"/>
      <c r="J140" s="180">
        <f>ROUND(I140*H140,2)</f>
        <v>0</v>
      </c>
      <c r="K140" s="181"/>
      <c r="L140" s="41"/>
      <c r="M140" s="182" t="s">
        <v>19</v>
      </c>
      <c r="N140" s="183" t="s">
        <v>41</v>
      </c>
      <c r="O140" s="81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109</v>
      </c>
      <c r="AT140" s="186" t="s">
        <v>105</v>
      </c>
      <c r="AU140" s="186" t="s">
        <v>70</v>
      </c>
      <c r="AY140" s="14" t="s">
        <v>110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4" t="s">
        <v>75</v>
      </c>
      <c r="BK140" s="187">
        <f>ROUND(I140*H140,2)</f>
        <v>0</v>
      </c>
      <c r="BL140" s="14" t="s">
        <v>109</v>
      </c>
      <c r="BM140" s="186" t="s">
        <v>204</v>
      </c>
    </row>
    <row r="141" s="2" customFormat="1">
      <c r="A141" s="35"/>
      <c r="B141" s="36"/>
      <c r="C141" s="37"/>
      <c r="D141" s="188" t="s">
        <v>112</v>
      </c>
      <c r="E141" s="37"/>
      <c r="F141" s="189" t="s">
        <v>205</v>
      </c>
      <c r="G141" s="37"/>
      <c r="H141" s="37"/>
      <c r="I141" s="190"/>
      <c r="J141" s="37"/>
      <c r="K141" s="37"/>
      <c r="L141" s="41"/>
      <c r="M141" s="191"/>
      <c r="N141" s="192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112</v>
      </c>
      <c r="AU141" s="14" t="s">
        <v>70</v>
      </c>
    </row>
    <row r="142" s="10" customFormat="1">
      <c r="A142" s="10"/>
      <c r="B142" s="193"/>
      <c r="C142" s="194"/>
      <c r="D142" s="188" t="s">
        <v>114</v>
      </c>
      <c r="E142" s="195" t="s">
        <v>19</v>
      </c>
      <c r="F142" s="196" t="s">
        <v>206</v>
      </c>
      <c r="G142" s="194"/>
      <c r="H142" s="197">
        <v>46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03" t="s">
        <v>114</v>
      </c>
      <c r="AU142" s="203" t="s">
        <v>70</v>
      </c>
      <c r="AV142" s="10" t="s">
        <v>79</v>
      </c>
      <c r="AW142" s="10" t="s">
        <v>31</v>
      </c>
      <c r="AX142" s="10" t="s">
        <v>70</v>
      </c>
      <c r="AY142" s="203" t="s">
        <v>110</v>
      </c>
    </row>
    <row r="143" s="10" customFormat="1">
      <c r="A143" s="10"/>
      <c r="B143" s="193"/>
      <c r="C143" s="194"/>
      <c r="D143" s="188" t="s">
        <v>114</v>
      </c>
      <c r="E143" s="195" t="s">
        <v>19</v>
      </c>
      <c r="F143" s="196" t="s">
        <v>179</v>
      </c>
      <c r="G143" s="194"/>
      <c r="H143" s="197">
        <v>18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03" t="s">
        <v>114</v>
      </c>
      <c r="AU143" s="203" t="s">
        <v>70</v>
      </c>
      <c r="AV143" s="10" t="s">
        <v>79</v>
      </c>
      <c r="AW143" s="10" t="s">
        <v>31</v>
      </c>
      <c r="AX143" s="10" t="s">
        <v>70</v>
      </c>
      <c r="AY143" s="203" t="s">
        <v>110</v>
      </c>
    </row>
    <row r="144" s="11" customFormat="1">
      <c r="A144" s="11"/>
      <c r="B144" s="204"/>
      <c r="C144" s="205"/>
      <c r="D144" s="188" t="s">
        <v>114</v>
      </c>
      <c r="E144" s="206" t="s">
        <v>19</v>
      </c>
      <c r="F144" s="207" t="s">
        <v>117</v>
      </c>
      <c r="G144" s="205"/>
      <c r="H144" s="208">
        <v>64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14" t="s">
        <v>114</v>
      </c>
      <c r="AU144" s="214" t="s">
        <v>70</v>
      </c>
      <c r="AV144" s="11" t="s">
        <v>109</v>
      </c>
      <c r="AW144" s="11" t="s">
        <v>31</v>
      </c>
      <c r="AX144" s="11" t="s">
        <v>75</v>
      </c>
      <c r="AY144" s="214" t="s">
        <v>110</v>
      </c>
    </row>
    <row r="145" s="2" customFormat="1" ht="14.4" customHeight="1">
      <c r="A145" s="35"/>
      <c r="B145" s="36"/>
      <c r="C145" s="174" t="s">
        <v>207</v>
      </c>
      <c r="D145" s="174" t="s">
        <v>105</v>
      </c>
      <c r="E145" s="175" t="s">
        <v>208</v>
      </c>
      <c r="F145" s="176" t="s">
        <v>209</v>
      </c>
      <c r="G145" s="177" t="s">
        <v>159</v>
      </c>
      <c r="H145" s="178">
        <v>1380</v>
      </c>
      <c r="I145" s="179"/>
      <c r="J145" s="180">
        <f>ROUND(I145*H145,2)</f>
        <v>0</v>
      </c>
      <c r="K145" s="181"/>
      <c r="L145" s="41"/>
      <c r="M145" s="182" t="s">
        <v>19</v>
      </c>
      <c r="N145" s="183" t="s">
        <v>41</v>
      </c>
      <c r="O145" s="81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6" t="s">
        <v>109</v>
      </c>
      <c r="AT145" s="186" t="s">
        <v>105</v>
      </c>
      <c r="AU145" s="186" t="s">
        <v>70</v>
      </c>
      <c r="AY145" s="14" t="s">
        <v>110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4" t="s">
        <v>75</v>
      </c>
      <c r="BK145" s="187">
        <f>ROUND(I145*H145,2)</f>
        <v>0</v>
      </c>
      <c r="BL145" s="14" t="s">
        <v>109</v>
      </c>
      <c r="BM145" s="186" t="s">
        <v>210</v>
      </c>
    </row>
    <row r="146" s="2" customFormat="1">
      <c r="A146" s="35"/>
      <c r="B146" s="36"/>
      <c r="C146" s="37"/>
      <c r="D146" s="188" t="s">
        <v>112</v>
      </c>
      <c r="E146" s="37"/>
      <c r="F146" s="189" t="s">
        <v>211</v>
      </c>
      <c r="G146" s="37"/>
      <c r="H146" s="37"/>
      <c r="I146" s="190"/>
      <c r="J146" s="37"/>
      <c r="K146" s="37"/>
      <c r="L146" s="41"/>
      <c r="M146" s="191"/>
      <c r="N146" s="192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112</v>
      </c>
      <c r="AU146" s="14" t="s">
        <v>70</v>
      </c>
    </row>
    <row r="147" s="10" customFormat="1">
      <c r="A147" s="10"/>
      <c r="B147" s="193"/>
      <c r="C147" s="194"/>
      <c r="D147" s="188" t="s">
        <v>114</v>
      </c>
      <c r="E147" s="195" t="s">
        <v>19</v>
      </c>
      <c r="F147" s="196" t="s">
        <v>212</v>
      </c>
      <c r="G147" s="194"/>
      <c r="H147" s="197">
        <v>1094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03" t="s">
        <v>114</v>
      </c>
      <c r="AU147" s="203" t="s">
        <v>70</v>
      </c>
      <c r="AV147" s="10" t="s">
        <v>79</v>
      </c>
      <c r="AW147" s="10" t="s">
        <v>31</v>
      </c>
      <c r="AX147" s="10" t="s">
        <v>70</v>
      </c>
      <c r="AY147" s="203" t="s">
        <v>110</v>
      </c>
    </row>
    <row r="148" s="10" customFormat="1">
      <c r="A148" s="10"/>
      <c r="B148" s="193"/>
      <c r="C148" s="194"/>
      <c r="D148" s="188" t="s">
        <v>114</v>
      </c>
      <c r="E148" s="195" t="s">
        <v>19</v>
      </c>
      <c r="F148" s="196" t="s">
        <v>213</v>
      </c>
      <c r="G148" s="194"/>
      <c r="H148" s="197">
        <v>286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03" t="s">
        <v>114</v>
      </c>
      <c r="AU148" s="203" t="s">
        <v>70</v>
      </c>
      <c r="AV148" s="10" t="s">
        <v>79</v>
      </c>
      <c r="AW148" s="10" t="s">
        <v>31</v>
      </c>
      <c r="AX148" s="10" t="s">
        <v>70</v>
      </c>
      <c r="AY148" s="203" t="s">
        <v>110</v>
      </c>
    </row>
    <row r="149" s="11" customFormat="1">
      <c r="A149" s="11"/>
      <c r="B149" s="204"/>
      <c r="C149" s="205"/>
      <c r="D149" s="188" t="s">
        <v>114</v>
      </c>
      <c r="E149" s="206" t="s">
        <v>19</v>
      </c>
      <c r="F149" s="207" t="s">
        <v>117</v>
      </c>
      <c r="G149" s="205"/>
      <c r="H149" s="208">
        <v>1380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14" t="s">
        <v>114</v>
      </c>
      <c r="AU149" s="214" t="s">
        <v>70</v>
      </c>
      <c r="AV149" s="11" t="s">
        <v>109</v>
      </c>
      <c r="AW149" s="11" t="s">
        <v>31</v>
      </c>
      <c r="AX149" s="11" t="s">
        <v>75</v>
      </c>
      <c r="AY149" s="214" t="s">
        <v>110</v>
      </c>
    </row>
    <row r="150" s="2" customFormat="1" ht="14.4" customHeight="1">
      <c r="A150" s="35"/>
      <c r="B150" s="36"/>
      <c r="C150" s="174" t="s">
        <v>214</v>
      </c>
      <c r="D150" s="174" t="s">
        <v>105</v>
      </c>
      <c r="E150" s="175" t="s">
        <v>215</v>
      </c>
      <c r="F150" s="176" t="s">
        <v>216</v>
      </c>
      <c r="G150" s="177" t="s">
        <v>203</v>
      </c>
      <c r="H150" s="178">
        <v>6</v>
      </c>
      <c r="I150" s="179"/>
      <c r="J150" s="180">
        <f>ROUND(I150*H150,2)</f>
        <v>0</v>
      </c>
      <c r="K150" s="181"/>
      <c r="L150" s="41"/>
      <c r="M150" s="182" t="s">
        <v>19</v>
      </c>
      <c r="N150" s="183" t="s">
        <v>41</v>
      </c>
      <c r="O150" s="81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6" t="s">
        <v>109</v>
      </c>
      <c r="AT150" s="186" t="s">
        <v>105</v>
      </c>
      <c r="AU150" s="186" t="s">
        <v>70</v>
      </c>
      <c r="AY150" s="14" t="s">
        <v>110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4" t="s">
        <v>75</v>
      </c>
      <c r="BK150" s="187">
        <f>ROUND(I150*H150,2)</f>
        <v>0</v>
      </c>
      <c r="BL150" s="14" t="s">
        <v>109</v>
      </c>
      <c r="BM150" s="186" t="s">
        <v>217</v>
      </c>
    </row>
    <row r="151" s="2" customFormat="1">
      <c r="A151" s="35"/>
      <c r="B151" s="36"/>
      <c r="C151" s="37"/>
      <c r="D151" s="188" t="s">
        <v>112</v>
      </c>
      <c r="E151" s="37"/>
      <c r="F151" s="189" t="s">
        <v>218</v>
      </c>
      <c r="G151" s="37"/>
      <c r="H151" s="37"/>
      <c r="I151" s="190"/>
      <c r="J151" s="37"/>
      <c r="K151" s="37"/>
      <c r="L151" s="41"/>
      <c r="M151" s="191"/>
      <c r="N151" s="192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112</v>
      </c>
      <c r="AU151" s="14" t="s">
        <v>70</v>
      </c>
    </row>
    <row r="152" s="10" customFormat="1">
      <c r="A152" s="10"/>
      <c r="B152" s="193"/>
      <c r="C152" s="194"/>
      <c r="D152" s="188" t="s">
        <v>114</v>
      </c>
      <c r="E152" s="195" t="s">
        <v>19</v>
      </c>
      <c r="F152" s="196" t="s">
        <v>219</v>
      </c>
      <c r="G152" s="194"/>
      <c r="H152" s="197">
        <v>4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03" t="s">
        <v>114</v>
      </c>
      <c r="AU152" s="203" t="s">
        <v>70</v>
      </c>
      <c r="AV152" s="10" t="s">
        <v>79</v>
      </c>
      <c r="AW152" s="10" t="s">
        <v>31</v>
      </c>
      <c r="AX152" s="10" t="s">
        <v>70</v>
      </c>
      <c r="AY152" s="203" t="s">
        <v>110</v>
      </c>
    </row>
    <row r="153" s="10" customFormat="1">
      <c r="A153" s="10"/>
      <c r="B153" s="193"/>
      <c r="C153" s="194"/>
      <c r="D153" s="188" t="s">
        <v>114</v>
      </c>
      <c r="E153" s="195" t="s">
        <v>19</v>
      </c>
      <c r="F153" s="196" t="s">
        <v>220</v>
      </c>
      <c r="G153" s="194"/>
      <c r="H153" s="197">
        <v>2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03" t="s">
        <v>114</v>
      </c>
      <c r="AU153" s="203" t="s">
        <v>70</v>
      </c>
      <c r="AV153" s="10" t="s">
        <v>79</v>
      </c>
      <c r="AW153" s="10" t="s">
        <v>31</v>
      </c>
      <c r="AX153" s="10" t="s">
        <v>70</v>
      </c>
      <c r="AY153" s="203" t="s">
        <v>110</v>
      </c>
    </row>
    <row r="154" s="11" customFormat="1">
      <c r="A154" s="11"/>
      <c r="B154" s="204"/>
      <c r="C154" s="205"/>
      <c r="D154" s="188" t="s">
        <v>114</v>
      </c>
      <c r="E154" s="206" t="s">
        <v>19</v>
      </c>
      <c r="F154" s="207" t="s">
        <v>117</v>
      </c>
      <c r="G154" s="205"/>
      <c r="H154" s="208">
        <v>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14" t="s">
        <v>114</v>
      </c>
      <c r="AU154" s="214" t="s">
        <v>70</v>
      </c>
      <c r="AV154" s="11" t="s">
        <v>109</v>
      </c>
      <c r="AW154" s="11" t="s">
        <v>31</v>
      </c>
      <c r="AX154" s="11" t="s">
        <v>75</v>
      </c>
      <c r="AY154" s="214" t="s">
        <v>110</v>
      </c>
    </row>
    <row r="155" s="2" customFormat="1" ht="24.15" customHeight="1">
      <c r="A155" s="35"/>
      <c r="B155" s="36"/>
      <c r="C155" s="174" t="s">
        <v>221</v>
      </c>
      <c r="D155" s="174" t="s">
        <v>105</v>
      </c>
      <c r="E155" s="175" t="s">
        <v>222</v>
      </c>
      <c r="F155" s="176" t="s">
        <v>223</v>
      </c>
      <c r="G155" s="177" t="s">
        <v>159</v>
      </c>
      <c r="H155" s="178">
        <v>1400</v>
      </c>
      <c r="I155" s="179"/>
      <c r="J155" s="180">
        <f>ROUND(I155*H155,2)</f>
        <v>0</v>
      </c>
      <c r="K155" s="181"/>
      <c r="L155" s="41"/>
      <c r="M155" s="182" t="s">
        <v>19</v>
      </c>
      <c r="N155" s="183" t="s">
        <v>41</v>
      </c>
      <c r="O155" s="81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6" t="s">
        <v>109</v>
      </c>
      <c r="AT155" s="186" t="s">
        <v>105</v>
      </c>
      <c r="AU155" s="186" t="s">
        <v>70</v>
      </c>
      <c r="AY155" s="14" t="s">
        <v>110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4" t="s">
        <v>75</v>
      </c>
      <c r="BK155" s="187">
        <f>ROUND(I155*H155,2)</f>
        <v>0</v>
      </c>
      <c r="BL155" s="14" t="s">
        <v>109</v>
      </c>
      <c r="BM155" s="186" t="s">
        <v>224</v>
      </c>
    </row>
    <row r="156" s="2" customFormat="1">
      <c r="A156" s="35"/>
      <c r="B156" s="36"/>
      <c r="C156" s="37"/>
      <c r="D156" s="188" t="s">
        <v>112</v>
      </c>
      <c r="E156" s="37"/>
      <c r="F156" s="189" t="s">
        <v>225</v>
      </c>
      <c r="G156" s="37"/>
      <c r="H156" s="37"/>
      <c r="I156" s="190"/>
      <c r="J156" s="37"/>
      <c r="K156" s="37"/>
      <c r="L156" s="41"/>
      <c r="M156" s="191"/>
      <c r="N156" s="192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112</v>
      </c>
      <c r="AU156" s="14" t="s">
        <v>70</v>
      </c>
    </row>
    <row r="157" s="10" customFormat="1">
      <c r="A157" s="10"/>
      <c r="B157" s="193"/>
      <c r="C157" s="194"/>
      <c r="D157" s="188" t="s">
        <v>114</v>
      </c>
      <c r="E157" s="195" t="s">
        <v>19</v>
      </c>
      <c r="F157" s="196" t="s">
        <v>226</v>
      </c>
      <c r="G157" s="194"/>
      <c r="H157" s="197">
        <v>1100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03" t="s">
        <v>114</v>
      </c>
      <c r="AU157" s="203" t="s">
        <v>70</v>
      </c>
      <c r="AV157" s="10" t="s">
        <v>79</v>
      </c>
      <c r="AW157" s="10" t="s">
        <v>31</v>
      </c>
      <c r="AX157" s="10" t="s">
        <v>70</v>
      </c>
      <c r="AY157" s="203" t="s">
        <v>110</v>
      </c>
    </row>
    <row r="158" s="10" customFormat="1">
      <c r="A158" s="10"/>
      <c r="B158" s="193"/>
      <c r="C158" s="194"/>
      <c r="D158" s="188" t="s">
        <v>114</v>
      </c>
      <c r="E158" s="195" t="s">
        <v>19</v>
      </c>
      <c r="F158" s="196" t="s">
        <v>227</v>
      </c>
      <c r="G158" s="194"/>
      <c r="H158" s="197">
        <v>300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03" t="s">
        <v>114</v>
      </c>
      <c r="AU158" s="203" t="s">
        <v>70</v>
      </c>
      <c r="AV158" s="10" t="s">
        <v>79</v>
      </c>
      <c r="AW158" s="10" t="s">
        <v>31</v>
      </c>
      <c r="AX158" s="10" t="s">
        <v>70</v>
      </c>
      <c r="AY158" s="203" t="s">
        <v>110</v>
      </c>
    </row>
    <row r="159" s="11" customFormat="1">
      <c r="A159" s="11"/>
      <c r="B159" s="204"/>
      <c r="C159" s="205"/>
      <c r="D159" s="188" t="s">
        <v>114</v>
      </c>
      <c r="E159" s="206" t="s">
        <v>19</v>
      </c>
      <c r="F159" s="207" t="s">
        <v>117</v>
      </c>
      <c r="G159" s="205"/>
      <c r="H159" s="208">
        <v>1400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T159" s="214" t="s">
        <v>114</v>
      </c>
      <c r="AU159" s="214" t="s">
        <v>70</v>
      </c>
      <c r="AV159" s="11" t="s">
        <v>109</v>
      </c>
      <c r="AW159" s="11" t="s">
        <v>31</v>
      </c>
      <c r="AX159" s="11" t="s">
        <v>75</v>
      </c>
      <c r="AY159" s="214" t="s">
        <v>110</v>
      </c>
    </row>
    <row r="160" s="2" customFormat="1" ht="14.4" customHeight="1">
      <c r="A160" s="35"/>
      <c r="B160" s="36"/>
      <c r="C160" s="174" t="s">
        <v>228</v>
      </c>
      <c r="D160" s="174" t="s">
        <v>105</v>
      </c>
      <c r="E160" s="175" t="s">
        <v>229</v>
      </c>
      <c r="F160" s="176" t="s">
        <v>230</v>
      </c>
      <c r="G160" s="177" t="s">
        <v>108</v>
      </c>
      <c r="H160" s="178">
        <v>1.3999999999999999</v>
      </c>
      <c r="I160" s="179"/>
      <c r="J160" s="180">
        <f>ROUND(I160*H160,2)</f>
        <v>0</v>
      </c>
      <c r="K160" s="181"/>
      <c r="L160" s="41"/>
      <c r="M160" s="182" t="s">
        <v>19</v>
      </c>
      <c r="N160" s="183" t="s">
        <v>41</v>
      </c>
      <c r="O160" s="81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6" t="s">
        <v>109</v>
      </c>
      <c r="AT160" s="186" t="s">
        <v>105</v>
      </c>
      <c r="AU160" s="186" t="s">
        <v>70</v>
      </c>
      <c r="AY160" s="14" t="s">
        <v>110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4" t="s">
        <v>75</v>
      </c>
      <c r="BK160" s="187">
        <f>ROUND(I160*H160,2)</f>
        <v>0</v>
      </c>
      <c r="BL160" s="14" t="s">
        <v>109</v>
      </c>
      <c r="BM160" s="186" t="s">
        <v>231</v>
      </c>
    </row>
    <row r="161" s="2" customFormat="1">
      <c r="A161" s="35"/>
      <c r="B161" s="36"/>
      <c r="C161" s="37"/>
      <c r="D161" s="188" t="s">
        <v>112</v>
      </c>
      <c r="E161" s="37"/>
      <c r="F161" s="189" t="s">
        <v>232</v>
      </c>
      <c r="G161" s="37"/>
      <c r="H161" s="37"/>
      <c r="I161" s="190"/>
      <c r="J161" s="37"/>
      <c r="K161" s="37"/>
      <c r="L161" s="41"/>
      <c r="M161" s="191"/>
      <c r="N161" s="192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112</v>
      </c>
      <c r="AU161" s="14" t="s">
        <v>70</v>
      </c>
    </row>
    <row r="162" s="10" customFormat="1">
      <c r="A162" s="10"/>
      <c r="B162" s="193"/>
      <c r="C162" s="194"/>
      <c r="D162" s="188" t="s">
        <v>114</v>
      </c>
      <c r="E162" s="195" t="s">
        <v>19</v>
      </c>
      <c r="F162" s="196" t="s">
        <v>233</v>
      </c>
      <c r="G162" s="194"/>
      <c r="H162" s="197">
        <v>1.1000000000000001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03" t="s">
        <v>114</v>
      </c>
      <c r="AU162" s="203" t="s">
        <v>70</v>
      </c>
      <c r="AV162" s="10" t="s">
        <v>79</v>
      </c>
      <c r="AW162" s="10" t="s">
        <v>31</v>
      </c>
      <c r="AX162" s="10" t="s">
        <v>70</v>
      </c>
      <c r="AY162" s="203" t="s">
        <v>110</v>
      </c>
    </row>
    <row r="163" s="10" customFormat="1">
      <c r="A163" s="10"/>
      <c r="B163" s="193"/>
      <c r="C163" s="194"/>
      <c r="D163" s="188" t="s">
        <v>114</v>
      </c>
      <c r="E163" s="195" t="s">
        <v>19</v>
      </c>
      <c r="F163" s="196" t="s">
        <v>234</v>
      </c>
      <c r="G163" s="194"/>
      <c r="H163" s="197">
        <v>0.29999999999999999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03" t="s">
        <v>114</v>
      </c>
      <c r="AU163" s="203" t="s">
        <v>70</v>
      </c>
      <c r="AV163" s="10" t="s">
        <v>79</v>
      </c>
      <c r="AW163" s="10" t="s">
        <v>31</v>
      </c>
      <c r="AX163" s="10" t="s">
        <v>70</v>
      </c>
      <c r="AY163" s="203" t="s">
        <v>110</v>
      </c>
    </row>
    <row r="164" s="11" customFormat="1">
      <c r="A164" s="11"/>
      <c r="B164" s="204"/>
      <c r="C164" s="205"/>
      <c r="D164" s="188" t="s">
        <v>114</v>
      </c>
      <c r="E164" s="206" t="s">
        <v>19</v>
      </c>
      <c r="F164" s="207" t="s">
        <v>117</v>
      </c>
      <c r="G164" s="205"/>
      <c r="H164" s="208">
        <v>1.3999999999999999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14" t="s">
        <v>114</v>
      </c>
      <c r="AU164" s="214" t="s">
        <v>70</v>
      </c>
      <c r="AV164" s="11" t="s">
        <v>109</v>
      </c>
      <c r="AW164" s="11" t="s">
        <v>31</v>
      </c>
      <c r="AX164" s="11" t="s">
        <v>75</v>
      </c>
      <c r="AY164" s="214" t="s">
        <v>110</v>
      </c>
    </row>
    <row r="165" s="2" customFormat="1" ht="14.4" customHeight="1">
      <c r="A165" s="35"/>
      <c r="B165" s="36"/>
      <c r="C165" s="174" t="s">
        <v>7</v>
      </c>
      <c r="D165" s="174" t="s">
        <v>105</v>
      </c>
      <c r="E165" s="175" t="s">
        <v>235</v>
      </c>
      <c r="F165" s="176" t="s">
        <v>236</v>
      </c>
      <c r="G165" s="177" t="s">
        <v>159</v>
      </c>
      <c r="H165" s="178">
        <v>170</v>
      </c>
      <c r="I165" s="179"/>
      <c r="J165" s="180">
        <f>ROUND(I165*H165,2)</f>
        <v>0</v>
      </c>
      <c r="K165" s="181"/>
      <c r="L165" s="41"/>
      <c r="M165" s="182" t="s">
        <v>19</v>
      </c>
      <c r="N165" s="183" t="s">
        <v>41</v>
      </c>
      <c r="O165" s="81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6" t="s">
        <v>109</v>
      </c>
      <c r="AT165" s="186" t="s">
        <v>105</v>
      </c>
      <c r="AU165" s="186" t="s">
        <v>70</v>
      </c>
      <c r="AY165" s="14" t="s">
        <v>110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4" t="s">
        <v>75</v>
      </c>
      <c r="BK165" s="187">
        <f>ROUND(I165*H165,2)</f>
        <v>0</v>
      </c>
      <c r="BL165" s="14" t="s">
        <v>109</v>
      </c>
      <c r="BM165" s="186" t="s">
        <v>237</v>
      </c>
    </row>
    <row r="166" s="2" customFormat="1">
      <c r="A166" s="35"/>
      <c r="B166" s="36"/>
      <c r="C166" s="37"/>
      <c r="D166" s="188" t="s">
        <v>112</v>
      </c>
      <c r="E166" s="37"/>
      <c r="F166" s="189" t="s">
        <v>238</v>
      </c>
      <c r="G166" s="37"/>
      <c r="H166" s="37"/>
      <c r="I166" s="190"/>
      <c r="J166" s="37"/>
      <c r="K166" s="37"/>
      <c r="L166" s="41"/>
      <c r="M166" s="191"/>
      <c r="N166" s="192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112</v>
      </c>
      <c r="AU166" s="14" t="s">
        <v>70</v>
      </c>
    </row>
    <row r="167" s="10" customFormat="1">
      <c r="A167" s="10"/>
      <c r="B167" s="193"/>
      <c r="C167" s="194"/>
      <c r="D167" s="188" t="s">
        <v>114</v>
      </c>
      <c r="E167" s="195" t="s">
        <v>19</v>
      </c>
      <c r="F167" s="196" t="s">
        <v>239</v>
      </c>
      <c r="G167" s="194"/>
      <c r="H167" s="197">
        <v>120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03" t="s">
        <v>114</v>
      </c>
      <c r="AU167" s="203" t="s">
        <v>70</v>
      </c>
      <c r="AV167" s="10" t="s">
        <v>79</v>
      </c>
      <c r="AW167" s="10" t="s">
        <v>31</v>
      </c>
      <c r="AX167" s="10" t="s">
        <v>70</v>
      </c>
      <c r="AY167" s="203" t="s">
        <v>110</v>
      </c>
    </row>
    <row r="168" s="10" customFormat="1">
      <c r="A168" s="10"/>
      <c r="B168" s="193"/>
      <c r="C168" s="194"/>
      <c r="D168" s="188" t="s">
        <v>114</v>
      </c>
      <c r="E168" s="195" t="s">
        <v>19</v>
      </c>
      <c r="F168" s="196" t="s">
        <v>172</v>
      </c>
      <c r="G168" s="194"/>
      <c r="H168" s="197">
        <v>50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03" t="s">
        <v>114</v>
      </c>
      <c r="AU168" s="203" t="s">
        <v>70</v>
      </c>
      <c r="AV168" s="10" t="s">
        <v>79</v>
      </c>
      <c r="AW168" s="10" t="s">
        <v>31</v>
      </c>
      <c r="AX168" s="10" t="s">
        <v>70</v>
      </c>
      <c r="AY168" s="203" t="s">
        <v>110</v>
      </c>
    </row>
    <row r="169" s="11" customFormat="1">
      <c r="A169" s="11"/>
      <c r="B169" s="204"/>
      <c r="C169" s="205"/>
      <c r="D169" s="188" t="s">
        <v>114</v>
      </c>
      <c r="E169" s="206" t="s">
        <v>19</v>
      </c>
      <c r="F169" s="207" t="s">
        <v>117</v>
      </c>
      <c r="G169" s="205"/>
      <c r="H169" s="208">
        <v>170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T169" s="214" t="s">
        <v>114</v>
      </c>
      <c r="AU169" s="214" t="s">
        <v>70</v>
      </c>
      <c r="AV169" s="11" t="s">
        <v>109</v>
      </c>
      <c r="AW169" s="11" t="s">
        <v>31</v>
      </c>
      <c r="AX169" s="11" t="s">
        <v>75</v>
      </c>
      <c r="AY169" s="214" t="s">
        <v>110</v>
      </c>
    </row>
    <row r="170" s="2" customFormat="1" ht="14.4" customHeight="1">
      <c r="A170" s="35"/>
      <c r="B170" s="36"/>
      <c r="C170" s="174" t="s">
        <v>240</v>
      </c>
      <c r="D170" s="174" t="s">
        <v>105</v>
      </c>
      <c r="E170" s="175" t="s">
        <v>241</v>
      </c>
      <c r="F170" s="176" t="s">
        <v>242</v>
      </c>
      <c r="G170" s="177" t="s">
        <v>243</v>
      </c>
      <c r="H170" s="178">
        <v>1400</v>
      </c>
      <c r="I170" s="179"/>
      <c r="J170" s="180">
        <f>ROUND(I170*H170,2)</f>
        <v>0</v>
      </c>
      <c r="K170" s="181"/>
      <c r="L170" s="41"/>
      <c r="M170" s="182" t="s">
        <v>19</v>
      </c>
      <c r="N170" s="183" t="s">
        <v>41</v>
      </c>
      <c r="O170" s="81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6" t="s">
        <v>109</v>
      </c>
      <c r="AT170" s="186" t="s">
        <v>105</v>
      </c>
      <c r="AU170" s="186" t="s">
        <v>70</v>
      </c>
      <c r="AY170" s="14" t="s">
        <v>110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4" t="s">
        <v>75</v>
      </c>
      <c r="BK170" s="187">
        <f>ROUND(I170*H170,2)</f>
        <v>0</v>
      </c>
      <c r="BL170" s="14" t="s">
        <v>109</v>
      </c>
      <c r="BM170" s="186" t="s">
        <v>244</v>
      </c>
    </row>
    <row r="171" s="2" customFormat="1">
      <c r="A171" s="35"/>
      <c r="B171" s="36"/>
      <c r="C171" s="37"/>
      <c r="D171" s="188" t="s">
        <v>112</v>
      </c>
      <c r="E171" s="37"/>
      <c r="F171" s="189" t="s">
        <v>245</v>
      </c>
      <c r="G171" s="37"/>
      <c r="H171" s="37"/>
      <c r="I171" s="190"/>
      <c r="J171" s="37"/>
      <c r="K171" s="37"/>
      <c r="L171" s="41"/>
      <c r="M171" s="191"/>
      <c r="N171" s="192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112</v>
      </c>
      <c r="AU171" s="14" t="s">
        <v>70</v>
      </c>
    </row>
    <row r="172" s="10" customFormat="1">
      <c r="A172" s="10"/>
      <c r="B172" s="193"/>
      <c r="C172" s="194"/>
      <c r="D172" s="188" t="s">
        <v>114</v>
      </c>
      <c r="E172" s="195" t="s">
        <v>19</v>
      </c>
      <c r="F172" s="196" t="s">
        <v>226</v>
      </c>
      <c r="G172" s="194"/>
      <c r="H172" s="197">
        <v>1100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03" t="s">
        <v>114</v>
      </c>
      <c r="AU172" s="203" t="s">
        <v>70</v>
      </c>
      <c r="AV172" s="10" t="s">
        <v>79</v>
      </c>
      <c r="AW172" s="10" t="s">
        <v>31</v>
      </c>
      <c r="AX172" s="10" t="s">
        <v>70</v>
      </c>
      <c r="AY172" s="203" t="s">
        <v>110</v>
      </c>
    </row>
    <row r="173" s="10" customFormat="1">
      <c r="A173" s="10"/>
      <c r="B173" s="193"/>
      <c r="C173" s="194"/>
      <c r="D173" s="188" t="s">
        <v>114</v>
      </c>
      <c r="E173" s="195" t="s">
        <v>19</v>
      </c>
      <c r="F173" s="196" t="s">
        <v>227</v>
      </c>
      <c r="G173" s="194"/>
      <c r="H173" s="197">
        <v>300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03" t="s">
        <v>114</v>
      </c>
      <c r="AU173" s="203" t="s">
        <v>70</v>
      </c>
      <c r="AV173" s="10" t="s">
        <v>79</v>
      </c>
      <c r="AW173" s="10" t="s">
        <v>31</v>
      </c>
      <c r="AX173" s="10" t="s">
        <v>70</v>
      </c>
      <c r="AY173" s="203" t="s">
        <v>110</v>
      </c>
    </row>
    <row r="174" s="11" customFormat="1">
      <c r="A174" s="11"/>
      <c r="B174" s="204"/>
      <c r="C174" s="205"/>
      <c r="D174" s="188" t="s">
        <v>114</v>
      </c>
      <c r="E174" s="206" t="s">
        <v>19</v>
      </c>
      <c r="F174" s="207" t="s">
        <v>117</v>
      </c>
      <c r="G174" s="205"/>
      <c r="H174" s="208">
        <v>1400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14" t="s">
        <v>114</v>
      </c>
      <c r="AU174" s="214" t="s">
        <v>70</v>
      </c>
      <c r="AV174" s="11" t="s">
        <v>109</v>
      </c>
      <c r="AW174" s="11" t="s">
        <v>31</v>
      </c>
      <c r="AX174" s="11" t="s">
        <v>75</v>
      </c>
      <c r="AY174" s="214" t="s">
        <v>110</v>
      </c>
    </row>
    <row r="175" s="2" customFormat="1" ht="14.4" customHeight="1">
      <c r="A175" s="35"/>
      <c r="B175" s="36"/>
      <c r="C175" s="174" t="s">
        <v>246</v>
      </c>
      <c r="D175" s="174" t="s">
        <v>105</v>
      </c>
      <c r="E175" s="175" t="s">
        <v>247</v>
      </c>
      <c r="F175" s="176" t="s">
        <v>248</v>
      </c>
      <c r="G175" s="177" t="s">
        <v>243</v>
      </c>
      <c r="H175" s="178">
        <v>1400</v>
      </c>
      <c r="I175" s="179"/>
      <c r="J175" s="180">
        <f>ROUND(I175*H175,2)</f>
        <v>0</v>
      </c>
      <c r="K175" s="181"/>
      <c r="L175" s="41"/>
      <c r="M175" s="182" t="s">
        <v>19</v>
      </c>
      <c r="N175" s="183" t="s">
        <v>41</v>
      </c>
      <c r="O175" s="81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6" t="s">
        <v>109</v>
      </c>
      <c r="AT175" s="186" t="s">
        <v>105</v>
      </c>
      <c r="AU175" s="186" t="s">
        <v>70</v>
      </c>
      <c r="AY175" s="14" t="s">
        <v>110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4" t="s">
        <v>75</v>
      </c>
      <c r="BK175" s="187">
        <f>ROUND(I175*H175,2)</f>
        <v>0</v>
      </c>
      <c r="BL175" s="14" t="s">
        <v>109</v>
      </c>
      <c r="BM175" s="186" t="s">
        <v>249</v>
      </c>
    </row>
    <row r="176" s="2" customFormat="1">
      <c r="A176" s="35"/>
      <c r="B176" s="36"/>
      <c r="C176" s="37"/>
      <c r="D176" s="188" t="s">
        <v>112</v>
      </c>
      <c r="E176" s="37"/>
      <c r="F176" s="189" t="s">
        <v>250</v>
      </c>
      <c r="G176" s="37"/>
      <c r="H176" s="37"/>
      <c r="I176" s="190"/>
      <c r="J176" s="37"/>
      <c r="K176" s="37"/>
      <c r="L176" s="41"/>
      <c r="M176" s="191"/>
      <c r="N176" s="192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112</v>
      </c>
      <c r="AU176" s="14" t="s">
        <v>70</v>
      </c>
    </row>
    <row r="177" s="10" customFormat="1">
      <c r="A177" s="10"/>
      <c r="B177" s="193"/>
      <c r="C177" s="194"/>
      <c r="D177" s="188" t="s">
        <v>114</v>
      </c>
      <c r="E177" s="195" t="s">
        <v>19</v>
      </c>
      <c r="F177" s="196" t="s">
        <v>226</v>
      </c>
      <c r="G177" s="194"/>
      <c r="H177" s="197">
        <v>1100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03" t="s">
        <v>114</v>
      </c>
      <c r="AU177" s="203" t="s">
        <v>70</v>
      </c>
      <c r="AV177" s="10" t="s">
        <v>79</v>
      </c>
      <c r="AW177" s="10" t="s">
        <v>31</v>
      </c>
      <c r="AX177" s="10" t="s">
        <v>70</v>
      </c>
      <c r="AY177" s="203" t="s">
        <v>110</v>
      </c>
    </row>
    <row r="178" s="10" customFormat="1">
      <c r="A178" s="10"/>
      <c r="B178" s="193"/>
      <c r="C178" s="194"/>
      <c r="D178" s="188" t="s">
        <v>114</v>
      </c>
      <c r="E178" s="195" t="s">
        <v>19</v>
      </c>
      <c r="F178" s="196" t="s">
        <v>227</v>
      </c>
      <c r="G178" s="194"/>
      <c r="H178" s="197">
        <v>300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03" t="s">
        <v>114</v>
      </c>
      <c r="AU178" s="203" t="s">
        <v>70</v>
      </c>
      <c r="AV178" s="10" t="s">
        <v>79</v>
      </c>
      <c r="AW178" s="10" t="s">
        <v>31</v>
      </c>
      <c r="AX178" s="10" t="s">
        <v>70</v>
      </c>
      <c r="AY178" s="203" t="s">
        <v>110</v>
      </c>
    </row>
    <row r="179" s="11" customFormat="1">
      <c r="A179" s="11"/>
      <c r="B179" s="204"/>
      <c r="C179" s="205"/>
      <c r="D179" s="188" t="s">
        <v>114</v>
      </c>
      <c r="E179" s="206" t="s">
        <v>19</v>
      </c>
      <c r="F179" s="207" t="s">
        <v>117</v>
      </c>
      <c r="G179" s="205"/>
      <c r="H179" s="208">
        <v>1400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214" t="s">
        <v>114</v>
      </c>
      <c r="AU179" s="214" t="s">
        <v>70</v>
      </c>
      <c r="AV179" s="11" t="s">
        <v>109</v>
      </c>
      <c r="AW179" s="11" t="s">
        <v>31</v>
      </c>
      <c r="AX179" s="11" t="s">
        <v>75</v>
      </c>
      <c r="AY179" s="214" t="s">
        <v>110</v>
      </c>
    </row>
    <row r="180" s="2" customFormat="1" ht="14.4" customHeight="1">
      <c r="A180" s="35"/>
      <c r="B180" s="36"/>
      <c r="C180" s="225" t="s">
        <v>251</v>
      </c>
      <c r="D180" s="225" t="s">
        <v>132</v>
      </c>
      <c r="E180" s="226" t="s">
        <v>252</v>
      </c>
      <c r="F180" s="227" t="s">
        <v>253</v>
      </c>
      <c r="G180" s="228" t="s">
        <v>135</v>
      </c>
      <c r="H180" s="229">
        <v>133</v>
      </c>
      <c r="I180" s="230"/>
      <c r="J180" s="231">
        <f>ROUND(I180*H180,2)</f>
        <v>0</v>
      </c>
      <c r="K180" s="232"/>
      <c r="L180" s="233"/>
      <c r="M180" s="234" t="s">
        <v>19</v>
      </c>
      <c r="N180" s="235" t="s">
        <v>41</v>
      </c>
      <c r="O180" s="81"/>
      <c r="P180" s="184">
        <f>O180*H180</f>
        <v>0</v>
      </c>
      <c r="Q180" s="184">
        <v>1</v>
      </c>
      <c r="R180" s="184">
        <f>Q180*H180</f>
        <v>133</v>
      </c>
      <c r="S180" s="184">
        <v>0</v>
      </c>
      <c r="T180" s="18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6" t="s">
        <v>136</v>
      </c>
      <c r="AT180" s="186" t="s">
        <v>132</v>
      </c>
      <c r="AU180" s="186" t="s">
        <v>70</v>
      </c>
      <c r="AY180" s="14" t="s">
        <v>110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4" t="s">
        <v>75</v>
      </c>
      <c r="BK180" s="187">
        <f>ROUND(I180*H180,2)</f>
        <v>0</v>
      </c>
      <c r="BL180" s="14" t="s">
        <v>109</v>
      </c>
      <c r="BM180" s="186" t="s">
        <v>254</v>
      </c>
    </row>
    <row r="181" s="2" customFormat="1">
      <c r="A181" s="35"/>
      <c r="B181" s="36"/>
      <c r="C181" s="37"/>
      <c r="D181" s="188" t="s">
        <v>112</v>
      </c>
      <c r="E181" s="37"/>
      <c r="F181" s="189" t="s">
        <v>253</v>
      </c>
      <c r="G181" s="37"/>
      <c r="H181" s="37"/>
      <c r="I181" s="190"/>
      <c r="J181" s="37"/>
      <c r="K181" s="37"/>
      <c r="L181" s="41"/>
      <c r="M181" s="191"/>
      <c r="N181" s="192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112</v>
      </c>
      <c r="AU181" s="14" t="s">
        <v>70</v>
      </c>
    </row>
    <row r="182" s="10" customFormat="1">
      <c r="A182" s="10"/>
      <c r="B182" s="193"/>
      <c r="C182" s="194"/>
      <c r="D182" s="188" t="s">
        <v>114</v>
      </c>
      <c r="E182" s="195" t="s">
        <v>19</v>
      </c>
      <c r="F182" s="196" t="s">
        <v>255</v>
      </c>
      <c r="G182" s="194"/>
      <c r="H182" s="197">
        <v>133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03" t="s">
        <v>114</v>
      </c>
      <c r="AU182" s="203" t="s">
        <v>70</v>
      </c>
      <c r="AV182" s="10" t="s">
        <v>79</v>
      </c>
      <c r="AW182" s="10" t="s">
        <v>31</v>
      </c>
      <c r="AX182" s="10" t="s">
        <v>75</v>
      </c>
      <c r="AY182" s="203" t="s">
        <v>110</v>
      </c>
    </row>
    <row r="183" s="2" customFormat="1" ht="14.4" customHeight="1">
      <c r="A183" s="35"/>
      <c r="B183" s="36"/>
      <c r="C183" s="174" t="s">
        <v>256</v>
      </c>
      <c r="D183" s="174" t="s">
        <v>105</v>
      </c>
      <c r="E183" s="175" t="s">
        <v>257</v>
      </c>
      <c r="F183" s="176" t="s">
        <v>258</v>
      </c>
      <c r="G183" s="177" t="s">
        <v>135</v>
      </c>
      <c r="H183" s="178">
        <v>305.63999999999999</v>
      </c>
      <c r="I183" s="179"/>
      <c r="J183" s="180">
        <f>ROUND(I183*H183,2)</f>
        <v>0</v>
      </c>
      <c r="K183" s="181"/>
      <c r="L183" s="41"/>
      <c r="M183" s="182" t="s">
        <v>19</v>
      </c>
      <c r="N183" s="183" t="s">
        <v>41</v>
      </c>
      <c r="O183" s="81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6" t="s">
        <v>109</v>
      </c>
      <c r="AT183" s="186" t="s">
        <v>105</v>
      </c>
      <c r="AU183" s="186" t="s">
        <v>70</v>
      </c>
      <c r="AY183" s="14" t="s">
        <v>110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4" t="s">
        <v>75</v>
      </c>
      <c r="BK183" s="187">
        <f>ROUND(I183*H183,2)</f>
        <v>0</v>
      </c>
      <c r="BL183" s="14" t="s">
        <v>109</v>
      </c>
      <c r="BM183" s="186" t="s">
        <v>259</v>
      </c>
    </row>
    <row r="184" s="2" customFormat="1">
      <c r="A184" s="35"/>
      <c r="B184" s="36"/>
      <c r="C184" s="37"/>
      <c r="D184" s="188" t="s">
        <v>112</v>
      </c>
      <c r="E184" s="37"/>
      <c r="F184" s="189" t="s">
        <v>260</v>
      </c>
      <c r="G184" s="37"/>
      <c r="H184" s="37"/>
      <c r="I184" s="190"/>
      <c r="J184" s="37"/>
      <c r="K184" s="37"/>
      <c r="L184" s="41"/>
      <c r="M184" s="191"/>
      <c r="N184" s="192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112</v>
      </c>
      <c r="AU184" s="14" t="s">
        <v>70</v>
      </c>
    </row>
    <row r="185" s="12" customFormat="1">
      <c r="A185" s="12"/>
      <c r="B185" s="215"/>
      <c r="C185" s="216"/>
      <c r="D185" s="188" t="s">
        <v>114</v>
      </c>
      <c r="E185" s="217" t="s">
        <v>19</v>
      </c>
      <c r="F185" s="218" t="s">
        <v>261</v>
      </c>
      <c r="G185" s="216"/>
      <c r="H185" s="217" t="s">
        <v>19</v>
      </c>
      <c r="I185" s="219"/>
      <c r="J185" s="216"/>
      <c r="K185" s="216"/>
      <c r="L185" s="220"/>
      <c r="M185" s="221"/>
      <c r="N185" s="222"/>
      <c r="O185" s="222"/>
      <c r="P185" s="222"/>
      <c r="Q185" s="222"/>
      <c r="R185" s="222"/>
      <c r="S185" s="222"/>
      <c r="T185" s="22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4" t="s">
        <v>114</v>
      </c>
      <c r="AU185" s="224" t="s">
        <v>70</v>
      </c>
      <c r="AV185" s="12" t="s">
        <v>75</v>
      </c>
      <c r="AW185" s="12" t="s">
        <v>31</v>
      </c>
      <c r="AX185" s="12" t="s">
        <v>70</v>
      </c>
      <c r="AY185" s="224" t="s">
        <v>110</v>
      </c>
    </row>
    <row r="186" s="10" customFormat="1">
      <c r="A186" s="10"/>
      <c r="B186" s="193"/>
      <c r="C186" s="194"/>
      <c r="D186" s="188" t="s">
        <v>114</v>
      </c>
      <c r="E186" s="195" t="s">
        <v>19</v>
      </c>
      <c r="F186" s="196" t="s">
        <v>262</v>
      </c>
      <c r="G186" s="194"/>
      <c r="H186" s="197">
        <v>305.63999999999999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03" t="s">
        <v>114</v>
      </c>
      <c r="AU186" s="203" t="s">
        <v>70</v>
      </c>
      <c r="AV186" s="10" t="s">
        <v>79</v>
      </c>
      <c r="AW186" s="10" t="s">
        <v>31</v>
      </c>
      <c r="AX186" s="10" t="s">
        <v>75</v>
      </c>
      <c r="AY186" s="203" t="s">
        <v>110</v>
      </c>
    </row>
    <row r="187" s="2" customFormat="1" ht="24.15" customHeight="1">
      <c r="A187" s="35"/>
      <c r="B187" s="36"/>
      <c r="C187" s="174" t="s">
        <v>263</v>
      </c>
      <c r="D187" s="174" t="s">
        <v>105</v>
      </c>
      <c r="E187" s="175" t="s">
        <v>264</v>
      </c>
      <c r="F187" s="176" t="s">
        <v>265</v>
      </c>
      <c r="G187" s="177" t="s">
        <v>135</v>
      </c>
      <c r="H187" s="178">
        <v>305.63999999999999</v>
      </c>
      <c r="I187" s="179"/>
      <c r="J187" s="180">
        <f>ROUND(I187*H187,2)</f>
        <v>0</v>
      </c>
      <c r="K187" s="181"/>
      <c r="L187" s="41"/>
      <c r="M187" s="182" t="s">
        <v>19</v>
      </c>
      <c r="N187" s="183" t="s">
        <v>41</v>
      </c>
      <c r="O187" s="81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6" t="s">
        <v>109</v>
      </c>
      <c r="AT187" s="186" t="s">
        <v>105</v>
      </c>
      <c r="AU187" s="186" t="s">
        <v>70</v>
      </c>
      <c r="AY187" s="14" t="s">
        <v>110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4" t="s">
        <v>75</v>
      </c>
      <c r="BK187" s="187">
        <f>ROUND(I187*H187,2)</f>
        <v>0</v>
      </c>
      <c r="BL187" s="14" t="s">
        <v>109</v>
      </c>
      <c r="BM187" s="186" t="s">
        <v>266</v>
      </c>
    </row>
    <row r="188" s="2" customFormat="1">
      <c r="A188" s="35"/>
      <c r="B188" s="36"/>
      <c r="C188" s="37"/>
      <c r="D188" s="188" t="s">
        <v>112</v>
      </c>
      <c r="E188" s="37"/>
      <c r="F188" s="189" t="s">
        <v>267</v>
      </c>
      <c r="G188" s="37"/>
      <c r="H188" s="37"/>
      <c r="I188" s="190"/>
      <c r="J188" s="37"/>
      <c r="K188" s="37"/>
      <c r="L188" s="41"/>
      <c r="M188" s="191"/>
      <c r="N188" s="192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112</v>
      </c>
      <c r="AU188" s="14" t="s">
        <v>70</v>
      </c>
    </row>
    <row r="189" s="12" customFormat="1">
      <c r="A189" s="12"/>
      <c r="B189" s="215"/>
      <c r="C189" s="216"/>
      <c r="D189" s="188" t="s">
        <v>114</v>
      </c>
      <c r="E189" s="217" t="s">
        <v>19</v>
      </c>
      <c r="F189" s="218" t="s">
        <v>261</v>
      </c>
      <c r="G189" s="216"/>
      <c r="H189" s="217" t="s">
        <v>19</v>
      </c>
      <c r="I189" s="219"/>
      <c r="J189" s="216"/>
      <c r="K189" s="216"/>
      <c r="L189" s="220"/>
      <c r="M189" s="221"/>
      <c r="N189" s="222"/>
      <c r="O189" s="222"/>
      <c r="P189" s="222"/>
      <c r="Q189" s="222"/>
      <c r="R189" s="222"/>
      <c r="S189" s="222"/>
      <c r="T189" s="22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4" t="s">
        <v>114</v>
      </c>
      <c r="AU189" s="224" t="s">
        <v>70</v>
      </c>
      <c r="AV189" s="12" t="s">
        <v>75</v>
      </c>
      <c r="AW189" s="12" t="s">
        <v>31</v>
      </c>
      <c r="AX189" s="12" t="s">
        <v>70</v>
      </c>
      <c r="AY189" s="224" t="s">
        <v>110</v>
      </c>
    </row>
    <row r="190" s="10" customFormat="1">
      <c r="A190" s="10"/>
      <c r="B190" s="193"/>
      <c r="C190" s="194"/>
      <c r="D190" s="188" t="s">
        <v>114</v>
      </c>
      <c r="E190" s="195" t="s">
        <v>19</v>
      </c>
      <c r="F190" s="196" t="s">
        <v>262</v>
      </c>
      <c r="G190" s="194"/>
      <c r="H190" s="197">
        <v>305.63999999999999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03" t="s">
        <v>114</v>
      </c>
      <c r="AU190" s="203" t="s">
        <v>70</v>
      </c>
      <c r="AV190" s="10" t="s">
        <v>79</v>
      </c>
      <c r="AW190" s="10" t="s">
        <v>31</v>
      </c>
      <c r="AX190" s="10" t="s">
        <v>75</v>
      </c>
      <c r="AY190" s="203" t="s">
        <v>110</v>
      </c>
    </row>
    <row r="191" s="2" customFormat="1" ht="24.15" customHeight="1">
      <c r="A191" s="35"/>
      <c r="B191" s="36"/>
      <c r="C191" s="174" t="s">
        <v>268</v>
      </c>
      <c r="D191" s="174" t="s">
        <v>105</v>
      </c>
      <c r="E191" s="175" t="s">
        <v>269</v>
      </c>
      <c r="F191" s="176" t="s">
        <v>270</v>
      </c>
      <c r="G191" s="177" t="s">
        <v>135</v>
      </c>
      <c r="H191" s="178">
        <v>1958.308</v>
      </c>
      <c r="I191" s="179"/>
      <c r="J191" s="180">
        <f>ROUND(I191*H191,2)</f>
        <v>0</v>
      </c>
      <c r="K191" s="181"/>
      <c r="L191" s="41"/>
      <c r="M191" s="182" t="s">
        <v>19</v>
      </c>
      <c r="N191" s="183" t="s">
        <v>41</v>
      </c>
      <c r="O191" s="81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6" t="s">
        <v>109</v>
      </c>
      <c r="AT191" s="186" t="s">
        <v>105</v>
      </c>
      <c r="AU191" s="186" t="s">
        <v>70</v>
      </c>
      <c r="AY191" s="14" t="s">
        <v>110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4" t="s">
        <v>75</v>
      </c>
      <c r="BK191" s="187">
        <f>ROUND(I191*H191,2)</f>
        <v>0</v>
      </c>
      <c r="BL191" s="14" t="s">
        <v>109</v>
      </c>
      <c r="BM191" s="186" t="s">
        <v>271</v>
      </c>
    </row>
    <row r="192" s="2" customFormat="1">
      <c r="A192" s="35"/>
      <c r="B192" s="36"/>
      <c r="C192" s="37"/>
      <c r="D192" s="188" t="s">
        <v>112</v>
      </c>
      <c r="E192" s="37"/>
      <c r="F192" s="189" t="s">
        <v>272</v>
      </c>
      <c r="G192" s="37"/>
      <c r="H192" s="37"/>
      <c r="I192" s="190"/>
      <c r="J192" s="37"/>
      <c r="K192" s="37"/>
      <c r="L192" s="41"/>
      <c r="M192" s="191"/>
      <c r="N192" s="192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112</v>
      </c>
      <c r="AU192" s="14" t="s">
        <v>70</v>
      </c>
    </row>
    <row r="193" s="10" customFormat="1">
      <c r="A193" s="10"/>
      <c r="B193" s="193"/>
      <c r="C193" s="194"/>
      <c r="D193" s="188" t="s">
        <v>114</v>
      </c>
      <c r="E193" s="195" t="s">
        <v>19</v>
      </c>
      <c r="F193" s="196" t="s">
        <v>273</v>
      </c>
      <c r="G193" s="194"/>
      <c r="H193" s="197">
        <v>966.39999999999998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03" t="s">
        <v>114</v>
      </c>
      <c r="AU193" s="203" t="s">
        <v>70</v>
      </c>
      <c r="AV193" s="10" t="s">
        <v>79</v>
      </c>
      <c r="AW193" s="10" t="s">
        <v>31</v>
      </c>
      <c r="AX193" s="10" t="s">
        <v>70</v>
      </c>
      <c r="AY193" s="203" t="s">
        <v>110</v>
      </c>
    </row>
    <row r="194" s="10" customFormat="1">
      <c r="A194" s="10"/>
      <c r="B194" s="193"/>
      <c r="C194" s="194"/>
      <c r="D194" s="188" t="s">
        <v>114</v>
      </c>
      <c r="E194" s="195" t="s">
        <v>19</v>
      </c>
      <c r="F194" s="196" t="s">
        <v>274</v>
      </c>
      <c r="G194" s="194"/>
      <c r="H194" s="197">
        <v>133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03" t="s">
        <v>114</v>
      </c>
      <c r="AU194" s="203" t="s">
        <v>70</v>
      </c>
      <c r="AV194" s="10" t="s">
        <v>79</v>
      </c>
      <c r="AW194" s="10" t="s">
        <v>31</v>
      </c>
      <c r="AX194" s="10" t="s">
        <v>70</v>
      </c>
      <c r="AY194" s="203" t="s">
        <v>110</v>
      </c>
    </row>
    <row r="195" s="10" customFormat="1">
      <c r="A195" s="10"/>
      <c r="B195" s="193"/>
      <c r="C195" s="194"/>
      <c r="D195" s="188" t="s">
        <v>114</v>
      </c>
      <c r="E195" s="195" t="s">
        <v>19</v>
      </c>
      <c r="F195" s="196" t="s">
        <v>275</v>
      </c>
      <c r="G195" s="194"/>
      <c r="H195" s="197">
        <v>0.40799999999999997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03" t="s">
        <v>114</v>
      </c>
      <c r="AU195" s="203" t="s">
        <v>70</v>
      </c>
      <c r="AV195" s="10" t="s">
        <v>79</v>
      </c>
      <c r="AW195" s="10" t="s">
        <v>31</v>
      </c>
      <c r="AX195" s="10" t="s">
        <v>70</v>
      </c>
      <c r="AY195" s="203" t="s">
        <v>110</v>
      </c>
    </row>
    <row r="196" s="10" customFormat="1">
      <c r="A196" s="10"/>
      <c r="B196" s="193"/>
      <c r="C196" s="194"/>
      <c r="D196" s="188" t="s">
        <v>114</v>
      </c>
      <c r="E196" s="195" t="s">
        <v>19</v>
      </c>
      <c r="F196" s="196" t="s">
        <v>276</v>
      </c>
      <c r="G196" s="194"/>
      <c r="H196" s="197">
        <v>858.5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03" t="s">
        <v>114</v>
      </c>
      <c r="AU196" s="203" t="s">
        <v>70</v>
      </c>
      <c r="AV196" s="10" t="s">
        <v>79</v>
      </c>
      <c r="AW196" s="10" t="s">
        <v>31</v>
      </c>
      <c r="AX196" s="10" t="s">
        <v>70</v>
      </c>
      <c r="AY196" s="203" t="s">
        <v>110</v>
      </c>
    </row>
    <row r="197" s="11" customFormat="1">
      <c r="A197" s="11"/>
      <c r="B197" s="204"/>
      <c r="C197" s="205"/>
      <c r="D197" s="188" t="s">
        <v>114</v>
      </c>
      <c r="E197" s="206" t="s">
        <v>19</v>
      </c>
      <c r="F197" s="207" t="s">
        <v>117</v>
      </c>
      <c r="G197" s="205"/>
      <c r="H197" s="208">
        <v>1958.308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T197" s="214" t="s">
        <v>114</v>
      </c>
      <c r="AU197" s="214" t="s">
        <v>70</v>
      </c>
      <c r="AV197" s="11" t="s">
        <v>109</v>
      </c>
      <c r="AW197" s="11" t="s">
        <v>31</v>
      </c>
      <c r="AX197" s="11" t="s">
        <v>75</v>
      </c>
      <c r="AY197" s="214" t="s">
        <v>110</v>
      </c>
    </row>
    <row r="198" s="2" customFormat="1" ht="24.15" customHeight="1">
      <c r="A198" s="35"/>
      <c r="B198" s="36"/>
      <c r="C198" s="174" t="s">
        <v>277</v>
      </c>
      <c r="D198" s="174" t="s">
        <v>105</v>
      </c>
      <c r="E198" s="175" t="s">
        <v>278</v>
      </c>
      <c r="F198" s="176" t="s">
        <v>279</v>
      </c>
      <c r="G198" s="177" t="s">
        <v>135</v>
      </c>
      <c r="H198" s="178">
        <v>5.8730000000000002</v>
      </c>
      <c r="I198" s="179"/>
      <c r="J198" s="180">
        <f>ROUND(I198*H198,2)</f>
        <v>0</v>
      </c>
      <c r="K198" s="181"/>
      <c r="L198" s="41"/>
      <c r="M198" s="182" t="s">
        <v>19</v>
      </c>
      <c r="N198" s="183" t="s">
        <v>41</v>
      </c>
      <c r="O198" s="81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6" t="s">
        <v>109</v>
      </c>
      <c r="AT198" s="186" t="s">
        <v>105</v>
      </c>
      <c r="AU198" s="186" t="s">
        <v>70</v>
      </c>
      <c r="AY198" s="14" t="s">
        <v>110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4" t="s">
        <v>75</v>
      </c>
      <c r="BK198" s="187">
        <f>ROUND(I198*H198,2)</f>
        <v>0</v>
      </c>
      <c r="BL198" s="14" t="s">
        <v>109</v>
      </c>
      <c r="BM198" s="186" t="s">
        <v>280</v>
      </c>
    </row>
    <row r="199" s="2" customFormat="1">
      <c r="A199" s="35"/>
      <c r="B199" s="36"/>
      <c r="C199" s="37"/>
      <c r="D199" s="188" t="s">
        <v>112</v>
      </c>
      <c r="E199" s="37"/>
      <c r="F199" s="189" t="s">
        <v>281</v>
      </c>
      <c r="G199" s="37"/>
      <c r="H199" s="37"/>
      <c r="I199" s="190"/>
      <c r="J199" s="37"/>
      <c r="K199" s="37"/>
      <c r="L199" s="41"/>
      <c r="M199" s="191"/>
      <c r="N199" s="192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112</v>
      </c>
      <c r="AU199" s="14" t="s">
        <v>70</v>
      </c>
    </row>
    <row r="200" s="12" customFormat="1">
      <c r="A200" s="12"/>
      <c r="B200" s="215"/>
      <c r="C200" s="216"/>
      <c r="D200" s="188" t="s">
        <v>114</v>
      </c>
      <c r="E200" s="217" t="s">
        <v>19</v>
      </c>
      <c r="F200" s="218" t="s">
        <v>282</v>
      </c>
      <c r="G200" s="216"/>
      <c r="H200" s="217" t="s">
        <v>19</v>
      </c>
      <c r="I200" s="219"/>
      <c r="J200" s="216"/>
      <c r="K200" s="216"/>
      <c r="L200" s="220"/>
      <c r="M200" s="221"/>
      <c r="N200" s="222"/>
      <c r="O200" s="222"/>
      <c r="P200" s="222"/>
      <c r="Q200" s="222"/>
      <c r="R200" s="222"/>
      <c r="S200" s="222"/>
      <c r="T200" s="22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4" t="s">
        <v>114</v>
      </c>
      <c r="AU200" s="224" t="s">
        <v>70</v>
      </c>
      <c r="AV200" s="12" t="s">
        <v>75</v>
      </c>
      <c r="AW200" s="12" t="s">
        <v>31</v>
      </c>
      <c r="AX200" s="12" t="s">
        <v>70</v>
      </c>
      <c r="AY200" s="224" t="s">
        <v>110</v>
      </c>
    </row>
    <row r="201" s="10" customFormat="1">
      <c r="A201" s="10"/>
      <c r="B201" s="193"/>
      <c r="C201" s="194"/>
      <c r="D201" s="188" t="s">
        <v>114</v>
      </c>
      <c r="E201" s="195" t="s">
        <v>19</v>
      </c>
      <c r="F201" s="196" t="s">
        <v>283</v>
      </c>
      <c r="G201" s="194"/>
      <c r="H201" s="197">
        <v>5.8730000000000002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03" t="s">
        <v>114</v>
      </c>
      <c r="AU201" s="203" t="s">
        <v>70</v>
      </c>
      <c r="AV201" s="10" t="s">
        <v>79</v>
      </c>
      <c r="AW201" s="10" t="s">
        <v>31</v>
      </c>
      <c r="AX201" s="10" t="s">
        <v>75</v>
      </c>
      <c r="AY201" s="203" t="s">
        <v>110</v>
      </c>
    </row>
    <row r="202" s="2" customFormat="1" ht="24.15" customHeight="1">
      <c r="A202" s="35"/>
      <c r="B202" s="36"/>
      <c r="C202" s="174" t="s">
        <v>284</v>
      </c>
      <c r="D202" s="174" t="s">
        <v>105</v>
      </c>
      <c r="E202" s="175" t="s">
        <v>285</v>
      </c>
      <c r="F202" s="176" t="s">
        <v>286</v>
      </c>
      <c r="G202" s="177" t="s">
        <v>135</v>
      </c>
      <c r="H202" s="178">
        <v>7.2750000000000004</v>
      </c>
      <c r="I202" s="179"/>
      <c r="J202" s="180">
        <f>ROUND(I202*H202,2)</f>
        <v>0</v>
      </c>
      <c r="K202" s="181"/>
      <c r="L202" s="41"/>
      <c r="M202" s="182" t="s">
        <v>19</v>
      </c>
      <c r="N202" s="183" t="s">
        <v>41</v>
      </c>
      <c r="O202" s="81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6" t="s">
        <v>109</v>
      </c>
      <c r="AT202" s="186" t="s">
        <v>105</v>
      </c>
      <c r="AU202" s="186" t="s">
        <v>70</v>
      </c>
      <c r="AY202" s="14" t="s">
        <v>110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4" t="s">
        <v>75</v>
      </c>
      <c r="BK202" s="187">
        <f>ROUND(I202*H202,2)</f>
        <v>0</v>
      </c>
      <c r="BL202" s="14" t="s">
        <v>109</v>
      </c>
      <c r="BM202" s="186" t="s">
        <v>287</v>
      </c>
    </row>
    <row r="203" s="2" customFormat="1">
      <c r="A203" s="35"/>
      <c r="B203" s="36"/>
      <c r="C203" s="37"/>
      <c r="D203" s="188" t="s">
        <v>112</v>
      </c>
      <c r="E203" s="37"/>
      <c r="F203" s="189" t="s">
        <v>288</v>
      </c>
      <c r="G203" s="37"/>
      <c r="H203" s="37"/>
      <c r="I203" s="190"/>
      <c r="J203" s="37"/>
      <c r="K203" s="37"/>
      <c r="L203" s="41"/>
      <c r="M203" s="191"/>
      <c r="N203" s="192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112</v>
      </c>
      <c r="AU203" s="14" t="s">
        <v>70</v>
      </c>
    </row>
    <row r="204" s="10" customFormat="1">
      <c r="A204" s="10"/>
      <c r="B204" s="193"/>
      <c r="C204" s="194"/>
      <c r="D204" s="188" t="s">
        <v>114</v>
      </c>
      <c r="E204" s="195" t="s">
        <v>19</v>
      </c>
      <c r="F204" s="196" t="s">
        <v>289</v>
      </c>
      <c r="G204" s="194"/>
      <c r="H204" s="197">
        <v>7.2750000000000004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03" t="s">
        <v>114</v>
      </c>
      <c r="AU204" s="203" t="s">
        <v>70</v>
      </c>
      <c r="AV204" s="10" t="s">
        <v>79</v>
      </c>
      <c r="AW204" s="10" t="s">
        <v>31</v>
      </c>
      <c r="AX204" s="10" t="s">
        <v>75</v>
      </c>
      <c r="AY204" s="203" t="s">
        <v>110</v>
      </c>
    </row>
    <row r="205" s="2" customFormat="1" ht="24.15" customHeight="1">
      <c r="A205" s="35"/>
      <c r="B205" s="36"/>
      <c r="C205" s="174" t="s">
        <v>290</v>
      </c>
      <c r="D205" s="174" t="s">
        <v>105</v>
      </c>
      <c r="E205" s="175" t="s">
        <v>291</v>
      </c>
      <c r="F205" s="176" t="s">
        <v>292</v>
      </c>
      <c r="G205" s="177" t="s">
        <v>135</v>
      </c>
      <c r="H205" s="178">
        <v>101.88</v>
      </c>
      <c r="I205" s="179"/>
      <c r="J205" s="180">
        <f>ROUND(I205*H205,2)</f>
        <v>0</v>
      </c>
      <c r="K205" s="181"/>
      <c r="L205" s="41"/>
      <c r="M205" s="182" t="s">
        <v>19</v>
      </c>
      <c r="N205" s="183" t="s">
        <v>41</v>
      </c>
      <c r="O205" s="81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6" t="s">
        <v>109</v>
      </c>
      <c r="AT205" s="186" t="s">
        <v>105</v>
      </c>
      <c r="AU205" s="186" t="s">
        <v>70</v>
      </c>
      <c r="AY205" s="14" t="s">
        <v>110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4" t="s">
        <v>75</v>
      </c>
      <c r="BK205" s="187">
        <f>ROUND(I205*H205,2)</f>
        <v>0</v>
      </c>
      <c r="BL205" s="14" t="s">
        <v>109</v>
      </c>
      <c r="BM205" s="186" t="s">
        <v>293</v>
      </c>
    </row>
    <row r="206" s="2" customFormat="1">
      <c r="A206" s="35"/>
      <c r="B206" s="36"/>
      <c r="C206" s="37"/>
      <c r="D206" s="188" t="s">
        <v>112</v>
      </c>
      <c r="E206" s="37"/>
      <c r="F206" s="189" t="s">
        <v>294</v>
      </c>
      <c r="G206" s="37"/>
      <c r="H206" s="37"/>
      <c r="I206" s="190"/>
      <c r="J206" s="37"/>
      <c r="K206" s="37"/>
      <c r="L206" s="41"/>
      <c r="M206" s="191"/>
      <c r="N206" s="192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112</v>
      </c>
      <c r="AU206" s="14" t="s">
        <v>70</v>
      </c>
    </row>
    <row r="207" s="12" customFormat="1">
      <c r="A207" s="12"/>
      <c r="B207" s="215"/>
      <c r="C207" s="216"/>
      <c r="D207" s="188" t="s">
        <v>114</v>
      </c>
      <c r="E207" s="217" t="s">
        <v>19</v>
      </c>
      <c r="F207" s="218" t="s">
        <v>295</v>
      </c>
      <c r="G207" s="216"/>
      <c r="H207" s="217" t="s">
        <v>19</v>
      </c>
      <c r="I207" s="219"/>
      <c r="J207" s="216"/>
      <c r="K207" s="216"/>
      <c r="L207" s="220"/>
      <c r="M207" s="221"/>
      <c r="N207" s="222"/>
      <c r="O207" s="222"/>
      <c r="P207" s="222"/>
      <c r="Q207" s="222"/>
      <c r="R207" s="222"/>
      <c r="S207" s="222"/>
      <c r="T207" s="22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4" t="s">
        <v>114</v>
      </c>
      <c r="AU207" s="224" t="s">
        <v>70</v>
      </c>
      <c r="AV207" s="12" t="s">
        <v>75</v>
      </c>
      <c r="AW207" s="12" t="s">
        <v>31</v>
      </c>
      <c r="AX207" s="12" t="s">
        <v>70</v>
      </c>
      <c r="AY207" s="224" t="s">
        <v>110</v>
      </c>
    </row>
    <row r="208" s="10" customFormat="1">
      <c r="A208" s="10"/>
      <c r="B208" s="193"/>
      <c r="C208" s="194"/>
      <c r="D208" s="188" t="s">
        <v>114</v>
      </c>
      <c r="E208" s="195" t="s">
        <v>19</v>
      </c>
      <c r="F208" s="196" t="s">
        <v>296</v>
      </c>
      <c r="G208" s="194"/>
      <c r="H208" s="197">
        <v>101.88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03" t="s">
        <v>114</v>
      </c>
      <c r="AU208" s="203" t="s">
        <v>70</v>
      </c>
      <c r="AV208" s="10" t="s">
        <v>79</v>
      </c>
      <c r="AW208" s="10" t="s">
        <v>31</v>
      </c>
      <c r="AX208" s="10" t="s">
        <v>75</v>
      </c>
      <c r="AY208" s="203" t="s">
        <v>110</v>
      </c>
    </row>
    <row r="209" s="2" customFormat="1" ht="14.4" customHeight="1">
      <c r="A209" s="35"/>
      <c r="B209" s="36"/>
      <c r="C209" s="174" t="s">
        <v>297</v>
      </c>
      <c r="D209" s="174" t="s">
        <v>105</v>
      </c>
      <c r="E209" s="175" t="s">
        <v>298</v>
      </c>
      <c r="F209" s="176" t="s">
        <v>299</v>
      </c>
      <c r="G209" s="177" t="s">
        <v>135</v>
      </c>
      <c r="H209" s="178">
        <v>101.88</v>
      </c>
      <c r="I209" s="179"/>
      <c r="J209" s="180">
        <f>ROUND(I209*H209,2)</f>
        <v>0</v>
      </c>
      <c r="K209" s="181"/>
      <c r="L209" s="41"/>
      <c r="M209" s="182" t="s">
        <v>19</v>
      </c>
      <c r="N209" s="183" t="s">
        <v>41</v>
      </c>
      <c r="O209" s="81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6" t="s">
        <v>109</v>
      </c>
      <c r="AT209" s="186" t="s">
        <v>105</v>
      </c>
      <c r="AU209" s="186" t="s">
        <v>70</v>
      </c>
      <c r="AY209" s="14" t="s">
        <v>110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4" t="s">
        <v>75</v>
      </c>
      <c r="BK209" s="187">
        <f>ROUND(I209*H209,2)</f>
        <v>0</v>
      </c>
      <c r="BL209" s="14" t="s">
        <v>109</v>
      </c>
      <c r="BM209" s="186" t="s">
        <v>300</v>
      </c>
    </row>
    <row r="210" s="2" customFormat="1">
      <c r="A210" s="35"/>
      <c r="B210" s="36"/>
      <c r="C210" s="37"/>
      <c r="D210" s="188" t="s">
        <v>112</v>
      </c>
      <c r="E210" s="37"/>
      <c r="F210" s="189" t="s">
        <v>301</v>
      </c>
      <c r="G210" s="37"/>
      <c r="H210" s="37"/>
      <c r="I210" s="190"/>
      <c r="J210" s="37"/>
      <c r="K210" s="37"/>
      <c r="L210" s="41"/>
      <c r="M210" s="191"/>
      <c r="N210" s="192"/>
      <c r="O210" s="81"/>
      <c r="P210" s="81"/>
      <c r="Q210" s="81"/>
      <c r="R210" s="81"/>
      <c r="S210" s="81"/>
      <c r="T210" s="82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112</v>
      </c>
      <c r="AU210" s="14" t="s">
        <v>70</v>
      </c>
    </row>
    <row r="211" s="2" customFormat="1" ht="14.4" customHeight="1">
      <c r="A211" s="35"/>
      <c r="B211" s="36"/>
      <c r="C211" s="174" t="s">
        <v>302</v>
      </c>
      <c r="D211" s="174" t="s">
        <v>105</v>
      </c>
      <c r="E211" s="175" t="s">
        <v>303</v>
      </c>
      <c r="F211" s="176" t="s">
        <v>304</v>
      </c>
      <c r="G211" s="177" t="s">
        <v>135</v>
      </c>
      <c r="H211" s="178">
        <v>0.40799999999999997</v>
      </c>
      <c r="I211" s="179"/>
      <c r="J211" s="180">
        <f>ROUND(I211*H211,2)</f>
        <v>0</v>
      </c>
      <c r="K211" s="181"/>
      <c r="L211" s="41"/>
      <c r="M211" s="182" t="s">
        <v>19</v>
      </c>
      <c r="N211" s="183" t="s">
        <v>41</v>
      </c>
      <c r="O211" s="81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6" t="s">
        <v>109</v>
      </c>
      <c r="AT211" s="186" t="s">
        <v>105</v>
      </c>
      <c r="AU211" s="186" t="s">
        <v>70</v>
      </c>
      <c r="AY211" s="14" t="s">
        <v>110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4" t="s">
        <v>75</v>
      </c>
      <c r="BK211" s="187">
        <f>ROUND(I211*H211,2)</f>
        <v>0</v>
      </c>
      <c r="BL211" s="14" t="s">
        <v>109</v>
      </c>
      <c r="BM211" s="186" t="s">
        <v>305</v>
      </c>
    </row>
    <row r="212" s="2" customFormat="1">
      <c r="A212" s="35"/>
      <c r="B212" s="36"/>
      <c r="C212" s="37"/>
      <c r="D212" s="188" t="s">
        <v>112</v>
      </c>
      <c r="E212" s="37"/>
      <c r="F212" s="189" t="s">
        <v>306</v>
      </c>
      <c r="G212" s="37"/>
      <c r="H212" s="37"/>
      <c r="I212" s="190"/>
      <c r="J212" s="37"/>
      <c r="K212" s="37"/>
      <c r="L212" s="41"/>
      <c r="M212" s="191"/>
      <c r="N212" s="192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112</v>
      </c>
      <c r="AU212" s="14" t="s">
        <v>70</v>
      </c>
    </row>
    <row r="213" s="10" customFormat="1">
      <c r="A213" s="10"/>
      <c r="B213" s="193"/>
      <c r="C213" s="194"/>
      <c r="D213" s="188" t="s">
        <v>114</v>
      </c>
      <c r="E213" s="195" t="s">
        <v>19</v>
      </c>
      <c r="F213" s="196" t="s">
        <v>307</v>
      </c>
      <c r="G213" s="194"/>
      <c r="H213" s="197">
        <v>0.40799999999999997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03" t="s">
        <v>114</v>
      </c>
      <c r="AU213" s="203" t="s">
        <v>70</v>
      </c>
      <c r="AV213" s="10" t="s">
        <v>79</v>
      </c>
      <c r="AW213" s="10" t="s">
        <v>31</v>
      </c>
      <c r="AX213" s="10" t="s">
        <v>75</v>
      </c>
      <c r="AY213" s="203" t="s">
        <v>110</v>
      </c>
    </row>
    <row r="214" s="2" customFormat="1" ht="14.4" customHeight="1">
      <c r="A214" s="35"/>
      <c r="B214" s="36"/>
      <c r="C214" s="174" t="s">
        <v>308</v>
      </c>
      <c r="D214" s="174" t="s">
        <v>105</v>
      </c>
      <c r="E214" s="175" t="s">
        <v>309</v>
      </c>
      <c r="F214" s="176" t="s">
        <v>310</v>
      </c>
      <c r="G214" s="177" t="s">
        <v>135</v>
      </c>
      <c r="H214" s="178">
        <v>858.5</v>
      </c>
      <c r="I214" s="179"/>
      <c r="J214" s="180">
        <f>ROUND(I214*H214,2)</f>
        <v>0</v>
      </c>
      <c r="K214" s="181"/>
      <c r="L214" s="41"/>
      <c r="M214" s="182" t="s">
        <v>19</v>
      </c>
      <c r="N214" s="183" t="s">
        <v>41</v>
      </c>
      <c r="O214" s="81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6" t="s">
        <v>109</v>
      </c>
      <c r="AT214" s="186" t="s">
        <v>105</v>
      </c>
      <c r="AU214" s="186" t="s">
        <v>70</v>
      </c>
      <c r="AY214" s="14" t="s">
        <v>110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4" t="s">
        <v>75</v>
      </c>
      <c r="BK214" s="187">
        <f>ROUND(I214*H214,2)</f>
        <v>0</v>
      </c>
      <c r="BL214" s="14" t="s">
        <v>109</v>
      </c>
      <c r="BM214" s="186" t="s">
        <v>311</v>
      </c>
    </row>
    <row r="215" s="2" customFormat="1">
      <c r="A215" s="35"/>
      <c r="B215" s="36"/>
      <c r="C215" s="37"/>
      <c r="D215" s="188" t="s">
        <v>112</v>
      </c>
      <c r="E215" s="37"/>
      <c r="F215" s="189" t="s">
        <v>312</v>
      </c>
      <c r="G215" s="37"/>
      <c r="H215" s="37"/>
      <c r="I215" s="190"/>
      <c r="J215" s="37"/>
      <c r="K215" s="37"/>
      <c r="L215" s="41"/>
      <c r="M215" s="191"/>
      <c r="N215" s="192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112</v>
      </c>
      <c r="AU215" s="14" t="s">
        <v>70</v>
      </c>
    </row>
    <row r="216" s="10" customFormat="1">
      <c r="A216" s="10"/>
      <c r="B216" s="193"/>
      <c r="C216" s="194"/>
      <c r="D216" s="188" t="s">
        <v>114</v>
      </c>
      <c r="E216" s="195" t="s">
        <v>19</v>
      </c>
      <c r="F216" s="196" t="s">
        <v>313</v>
      </c>
      <c r="G216" s="194"/>
      <c r="H216" s="197">
        <v>858.5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03" t="s">
        <v>114</v>
      </c>
      <c r="AU216" s="203" t="s">
        <v>70</v>
      </c>
      <c r="AV216" s="10" t="s">
        <v>79</v>
      </c>
      <c r="AW216" s="10" t="s">
        <v>31</v>
      </c>
      <c r="AX216" s="10" t="s">
        <v>75</v>
      </c>
      <c r="AY216" s="203" t="s">
        <v>110</v>
      </c>
    </row>
    <row r="217" s="2" customFormat="1" ht="14.4" customHeight="1">
      <c r="A217" s="35"/>
      <c r="B217" s="36"/>
      <c r="C217" s="174" t="s">
        <v>314</v>
      </c>
      <c r="D217" s="174" t="s">
        <v>105</v>
      </c>
      <c r="E217" s="175" t="s">
        <v>315</v>
      </c>
      <c r="F217" s="176" t="s">
        <v>316</v>
      </c>
      <c r="G217" s="177" t="s">
        <v>147</v>
      </c>
      <c r="H217" s="178">
        <v>4</v>
      </c>
      <c r="I217" s="179"/>
      <c r="J217" s="180">
        <f>ROUND(I217*H217,2)</f>
        <v>0</v>
      </c>
      <c r="K217" s="181"/>
      <c r="L217" s="41"/>
      <c r="M217" s="182" t="s">
        <v>19</v>
      </c>
      <c r="N217" s="183" t="s">
        <v>41</v>
      </c>
      <c r="O217" s="81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6" t="s">
        <v>317</v>
      </c>
      <c r="AT217" s="186" t="s">
        <v>105</v>
      </c>
      <c r="AU217" s="186" t="s">
        <v>70</v>
      </c>
      <c r="AY217" s="14" t="s">
        <v>110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4" t="s">
        <v>75</v>
      </c>
      <c r="BK217" s="187">
        <f>ROUND(I217*H217,2)</f>
        <v>0</v>
      </c>
      <c r="BL217" s="14" t="s">
        <v>317</v>
      </c>
      <c r="BM217" s="186" t="s">
        <v>318</v>
      </c>
    </row>
    <row r="218" s="2" customFormat="1">
      <c r="A218" s="35"/>
      <c r="B218" s="36"/>
      <c r="C218" s="37"/>
      <c r="D218" s="188" t="s">
        <v>112</v>
      </c>
      <c r="E218" s="37"/>
      <c r="F218" s="189" t="s">
        <v>319</v>
      </c>
      <c r="G218" s="37"/>
      <c r="H218" s="37"/>
      <c r="I218" s="190"/>
      <c r="J218" s="37"/>
      <c r="K218" s="37"/>
      <c r="L218" s="41"/>
      <c r="M218" s="191"/>
      <c r="N218" s="192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112</v>
      </c>
      <c r="AU218" s="14" t="s">
        <v>70</v>
      </c>
    </row>
    <row r="219" s="10" customFormat="1">
      <c r="A219" s="10"/>
      <c r="B219" s="193"/>
      <c r="C219" s="194"/>
      <c r="D219" s="188" t="s">
        <v>114</v>
      </c>
      <c r="E219" s="195" t="s">
        <v>19</v>
      </c>
      <c r="F219" s="196" t="s">
        <v>320</v>
      </c>
      <c r="G219" s="194"/>
      <c r="H219" s="197">
        <v>2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03" t="s">
        <v>114</v>
      </c>
      <c r="AU219" s="203" t="s">
        <v>70</v>
      </c>
      <c r="AV219" s="10" t="s">
        <v>79</v>
      </c>
      <c r="AW219" s="10" t="s">
        <v>31</v>
      </c>
      <c r="AX219" s="10" t="s">
        <v>70</v>
      </c>
      <c r="AY219" s="203" t="s">
        <v>110</v>
      </c>
    </row>
    <row r="220" s="10" customFormat="1">
      <c r="A220" s="10"/>
      <c r="B220" s="193"/>
      <c r="C220" s="194"/>
      <c r="D220" s="188" t="s">
        <v>114</v>
      </c>
      <c r="E220" s="195" t="s">
        <v>19</v>
      </c>
      <c r="F220" s="196" t="s">
        <v>220</v>
      </c>
      <c r="G220" s="194"/>
      <c r="H220" s="197">
        <v>2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03" t="s">
        <v>114</v>
      </c>
      <c r="AU220" s="203" t="s">
        <v>70</v>
      </c>
      <c r="AV220" s="10" t="s">
        <v>79</v>
      </c>
      <c r="AW220" s="10" t="s">
        <v>31</v>
      </c>
      <c r="AX220" s="10" t="s">
        <v>70</v>
      </c>
      <c r="AY220" s="203" t="s">
        <v>110</v>
      </c>
    </row>
    <row r="221" s="11" customFormat="1">
      <c r="A221" s="11"/>
      <c r="B221" s="204"/>
      <c r="C221" s="205"/>
      <c r="D221" s="188" t="s">
        <v>114</v>
      </c>
      <c r="E221" s="206" t="s">
        <v>19</v>
      </c>
      <c r="F221" s="207" t="s">
        <v>117</v>
      </c>
      <c r="G221" s="205"/>
      <c r="H221" s="208">
        <v>4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T221" s="214" t="s">
        <v>114</v>
      </c>
      <c r="AU221" s="214" t="s">
        <v>70</v>
      </c>
      <c r="AV221" s="11" t="s">
        <v>109</v>
      </c>
      <c r="AW221" s="11" t="s">
        <v>31</v>
      </c>
      <c r="AX221" s="11" t="s">
        <v>75</v>
      </c>
      <c r="AY221" s="214" t="s">
        <v>110</v>
      </c>
    </row>
    <row r="222" s="2" customFormat="1" ht="14.4" customHeight="1">
      <c r="A222" s="35"/>
      <c r="B222" s="36"/>
      <c r="C222" s="174" t="s">
        <v>321</v>
      </c>
      <c r="D222" s="174" t="s">
        <v>105</v>
      </c>
      <c r="E222" s="175" t="s">
        <v>322</v>
      </c>
      <c r="F222" s="176" t="s">
        <v>323</v>
      </c>
      <c r="G222" s="177" t="s">
        <v>147</v>
      </c>
      <c r="H222" s="178">
        <v>4</v>
      </c>
      <c r="I222" s="179"/>
      <c r="J222" s="180">
        <f>ROUND(I222*H222,2)</f>
        <v>0</v>
      </c>
      <c r="K222" s="181"/>
      <c r="L222" s="41"/>
      <c r="M222" s="182" t="s">
        <v>19</v>
      </c>
      <c r="N222" s="183" t="s">
        <v>41</v>
      </c>
      <c r="O222" s="81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6" t="s">
        <v>317</v>
      </c>
      <c r="AT222" s="186" t="s">
        <v>105</v>
      </c>
      <c r="AU222" s="186" t="s">
        <v>70</v>
      </c>
      <c r="AY222" s="14" t="s">
        <v>110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4" t="s">
        <v>75</v>
      </c>
      <c r="BK222" s="187">
        <f>ROUND(I222*H222,2)</f>
        <v>0</v>
      </c>
      <c r="BL222" s="14" t="s">
        <v>317</v>
      </c>
      <c r="BM222" s="186" t="s">
        <v>324</v>
      </c>
    </row>
    <row r="223" s="2" customFormat="1">
      <c r="A223" s="35"/>
      <c r="B223" s="36"/>
      <c r="C223" s="37"/>
      <c r="D223" s="188" t="s">
        <v>112</v>
      </c>
      <c r="E223" s="37"/>
      <c r="F223" s="189" t="s">
        <v>323</v>
      </c>
      <c r="G223" s="37"/>
      <c r="H223" s="37"/>
      <c r="I223" s="190"/>
      <c r="J223" s="37"/>
      <c r="K223" s="37"/>
      <c r="L223" s="41"/>
      <c r="M223" s="191"/>
      <c r="N223" s="192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112</v>
      </c>
      <c r="AU223" s="14" t="s">
        <v>70</v>
      </c>
    </row>
    <row r="224" s="10" customFormat="1">
      <c r="A224" s="10"/>
      <c r="B224" s="193"/>
      <c r="C224" s="194"/>
      <c r="D224" s="188" t="s">
        <v>114</v>
      </c>
      <c r="E224" s="195" t="s">
        <v>19</v>
      </c>
      <c r="F224" s="196" t="s">
        <v>320</v>
      </c>
      <c r="G224" s="194"/>
      <c r="H224" s="197">
        <v>2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03" t="s">
        <v>114</v>
      </c>
      <c r="AU224" s="203" t="s">
        <v>70</v>
      </c>
      <c r="AV224" s="10" t="s">
        <v>79</v>
      </c>
      <c r="AW224" s="10" t="s">
        <v>31</v>
      </c>
      <c r="AX224" s="10" t="s">
        <v>70</v>
      </c>
      <c r="AY224" s="203" t="s">
        <v>110</v>
      </c>
    </row>
    <row r="225" s="10" customFormat="1">
      <c r="A225" s="10"/>
      <c r="B225" s="193"/>
      <c r="C225" s="194"/>
      <c r="D225" s="188" t="s">
        <v>114</v>
      </c>
      <c r="E225" s="195" t="s">
        <v>19</v>
      </c>
      <c r="F225" s="196" t="s">
        <v>220</v>
      </c>
      <c r="G225" s="194"/>
      <c r="H225" s="197">
        <v>2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03" t="s">
        <v>114</v>
      </c>
      <c r="AU225" s="203" t="s">
        <v>70</v>
      </c>
      <c r="AV225" s="10" t="s">
        <v>79</v>
      </c>
      <c r="AW225" s="10" t="s">
        <v>31</v>
      </c>
      <c r="AX225" s="10" t="s">
        <v>70</v>
      </c>
      <c r="AY225" s="203" t="s">
        <v>110</v>
      </c>
    </row>
    <row r="226" s="11" customFormat="1">
      <c r="A226" s="11"/>
      <c r="B226" s="204"/>
      <c r="C226" s="205"/>
      <c r="D226" s="188" t="s">
        <v>114</v>
      </c>
      <c r="E226" s="206" t="s">
        <v>19</v>
      </c>
      <c r="F226" s="207" t="s">
        <v>117</v>
      </c>
      <c r="G226" s="205"/>
      <c r="H226" s="208">
        <v>4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T226" s="214" t="s">
        <v>114</v>
      </c>
      <c r="AU226" s="214" t="s">
        <v>70</v>
      </c>
      <c r="AV226" s="11" t="s">
        <v>109</v>
      </c>
      <c r="AW226" s="11" t="s">
        <v>31</v>
      </c>
      <c r="AX226" s="11" t="s">
        <v>75</v>
      </c>
      <c r="AY226" s="214" t="s">
        <v>110</v>
      </c>
    </row>
    <row r="227" s="2" customFormat="1" ht="14.4" customHeight="1">
      <c r="A227" s="35"/>
      <c r="B227" s="36"/>
      <c r="C227" s="174" t="s">
        <v>325</v>
      </c>
      <c r="D227" s="174" t="s">
        <v>105</v>
      </c>
      <c r="E227" s="175" t="s">
        <v>326</v>
      </c>
      <c r="F227" s="176" t="s">
        <v>327</v>
      </c>
      <c r="G227" s="177" t="s">
        <v>147</v>
      </c>
      <c r="H227" s="178">
        <v>3</v>
      </c>
      <c r="I227" s="179"/>
      <c r="J227" s="180">
        <f>ROUND(I227*H227,2)</f>
        <v>0</v>
      </c>
      <c r="K227" s="181"/>
      <c r="L227" s="41"/>
      <c r="M227" s="182" t="s">
        <v>19</v>
      </c>
      <c r="N227" s="183" t="s">
        <v>41</v>
      </c>
      <c r="O227" s="81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6" t="s">
        <v>317</v>
      </c>
      <c r="AT227" s="186" t="s">
        <v>105</v>
      </c>
      <c r="AU227" s="186" t="s">
        <v>70</v>
      </c>
      <c r="AY227" s="14" t="s">
        <v>110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4" t="s">
        <v>75</v>
      </c>
      <c r="BK227" s="187">
        <f>ROUND(I227*H227,2)</f>
        <v>0</v>
      </c>
      <c r="BL227" s="14" t="s">
        <v>317</v>
      </c>
      <c r="BM227" s="186" t="s">
        <v>328</v>
      </c>
    </row>
    <row r="228" s="2" customFormat="1">
      <c r="A228" s="35"/>
      <c r="B228" s="36"/>
      <c r="C228" s="37"/>
      <c r="D228" s="188" t="s">
        <v>112</v>
      </c>
      <c r="E228" s="37"/>
      <c r="F228" s="189" t="s">
        <v>329</v>
      </c>
      <c r="G228" s="37"/>
      <c r="H228" s="37"/>
      <c r="I228" s="190"/>
      <c r="J228" s="37"/>
      <c r="K228" s="37"/>
      <c r="L228" s="41"/>
      <c r="M228" s="236"/>
      <c r="N228" s="237"/>
      <c r="O228" s="238"/>
      <c r="P228" s="238"/>
      <c r="Q228" s="238"/>
      <c r="R228" s="238"/>
      <c r="S228" s="238"/>
      <c r="T228" s="23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112</v>
      </c>
      <c r="AU228" s="14" t="s">
        <v>70</v>
      </c>
    </row>
    <row r="229" s="2" customFormat="1" ht="6.96" customHeight="1">
      <c r="A229" s="35"/>
      <c r="B229" s="56"/>
      <c r="C229" s="57"/>
      <c r="D229" s="57"/>
      <c r="E229" s="57"/>
      <c r="F229" s="57"/>
      <c r="G229" s="57"/>
      <c r="H229" s="57"/>
      <c r="I229" s="57"/>
      <c r="J229" s="57"/>
      <c r="K229" s="57"/>
      <c r="L229" s="41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sheet="1" autoFilter="0" formatColumns="0" formatRows="0" objects="1" scenarios="1" spinCount="100000" saltValue="G5XH8cm0MwgWPD94CzWlFr3cn2yis9rZKiUOSJov6DtepFaz0FbSz319ONQYiFu9FYeYZ7BnqAYEp901y3Zs4g==" hashValue="/oJJeHKiKqqTm1U/p0ZlsOee87rO2Ot+M+UY0PwlqINdS4ql8h+tLhmYJEydJj19gIj+RagYXYssmeQjo1N+Rw==" algorithmName="SHA-512" password="CC35"/>
  <autoFilter ref="C78:K22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79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staniční koleje v žst Děčín hl.n. obvod západ 201, 201a SK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330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16. 10. 2019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27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28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27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30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27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32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33</v>
      </c>
      <c r="F24" s="35"/>
      <c r="G24" s="35"/>
      <c r="H24" s="35"/>
      <c r="I24" s="129" t="s">
        <v>27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34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36</v>
      </c>
      <c r="E30" s="35"/>
      <c r="F30" s="35"/>
      <c r="G30" s="35"/>
      <c r="H30" s="35"/>
      <c r="I30" s="35"/>
      <c r="J30" s="141">
        <f>ROUND(J79,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38</v>
      </c>
      <c r="G32" s="35"/>
      <c r="H32" s="35"/>
      <c r="I32" s="142" t="s">
        <v>37</v>
      </c>
      <c r="J32" s="142" t="s">
        <v>39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40</v>
      </c>
      <c r="E33" s="129" t="s">
        <v>41</v>
      </c>
      <c r="F33" s="144">
        <f>ROUND((SUM(BE79:BE87)),  2)</f>
        <v>0</v>
      </c>
      <c r="G33" s="35"/>
      <c r="H33" s="35"/>
      <c r="I33" s="145">
        <v>0.20999999999999999</v>
      </c>
      <c r="J33" s="144">
        <f>ROUND(((SUM(BE79:BE87))*I33),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42</v>
      </c>
      <c r="F34" s="144">
        <f>ROUND((SUM(BF79:BF87)),  2)</f>
        <v>0</v>
      </c>
      <c r="G34" s="35"/>
      <c r="H34" s="35"/>
      <c r="I34" s="145">
        <v>0.14999999999999999</v>
      </c>
      <c r="J34" s="144">
        <f>ROUND(((SUM(BF79:BF87))*I34),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43</v>
      </c>
      <c r="F35" s="144">
        <f>ROUND((SUM(BG79:BG87)),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44</v>
      </c>
      <c r="F36" s="144">
        <f>ROUND((SUM(BH79:BH87)),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45</v>
      </c>
      <c r="F37" s="144">
        <f>ROUND((SUM(BI79:BI87)),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46</v>
      </c>
      <c r="E39" s="148"/>
      <c r="F39" s="148"/>
      <c r="G39" s="149" t="s">
        <v>47</v>
      </c>
      <c r="H39" s="150" t="s">
        <v>48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staniční koleje v žst Děčín hl.n. obvod západ 201, 201a SK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2 - Materiál dodávaný objednatele NEOCEŇOVAT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16. 10. 2019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>Věra Trnková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68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92</v>
      </c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7" t="str">
        <f>E7</f>
        <v>Oprava staniční koleje v žst Děčín hl.n. obvod západ 201, 201a SK</v>
      </c>
      <c r="F69" s="29"/>
      <c r="G69" s="29"/>
      <c r="H69" s="29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2 - Materiál dodávaný objednatele NEOCEŇOVAT</v>
      </c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 xml:space="preserve"> </v>
      </c>
      <c r="G73" s="37"/>
      <c r="H73" s="37"/>
      <c r="I73" s="29" t="s">
        <v>23</v>
      </c>
      <c r="J73" s="69" t="str">
        <f>IF(J12="","",J12)</f>
        <v>16. 10. 2019</v>
      </c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</v>
      </c>
      <c r="G75" s="37"/>
      <c r="H75" s="37"/>
      <c r="I75" s="29" t="s">
        <v>30</v>
      </c>
      <c r="J75" s="33" t="str">
        <f>E21</f>
        <v xml:space="preserve"> 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28</v>
      </c>
      <c r="D76" s="37"/>
      <c r="E76" s="37"/>
      <c r="F76" s="24" t="str">
        <f>IF(E18="","",E18)</f>
        <v>Vyplň údaj</v>
      </c>
      <c r="G76" s="37"/>
      <c r="H76" s="37"/>
      <c r="I76" s="29" t="s">
        <v>32</v>
      </c>
      <c r="J76" s="33" t="str">
        <f>E24</f>
        <v>Věra Trnková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62"/>
      <c r="B78" s="163"/>
      <c r="C78" s="164" t="s">
        <v>93</v>
      </c>
      <c r="D78" s="165" t="s">
        <v>55</v>
      </c>
      <c r="E78" s="165" t="s">
        <v>51</v>
      </c>
      <c r="F78" s="165" t="s">
        <v>52</v>
      </c>
      <c r="G78" s="165" t="s">
        <v>94</v>
      </c>
      <c r="H78" s="165" t="s">
        <v>95</v>
      </c>
      <c r="I78" s="165" t="s">
        <v>96</v>
      </c>
      <c r="J78" s="166" t="s">
        <v>90</v>
      </c>
      <c r="K78" s="167" t="s">
        <v>97</v>
      </c>
      <c r="L78" s="168"/>
      <c r="M78" s="89" t="s">
        <v>19</v>
      </c>
      <c r="N78" s="90" t="s">
        <v>40</v>
      </c>
      <c r="O78" s="90" t="s">
        <v>98</v>
      </c>
      <c r="P78" s="90" t="s">
        <v>99</v>
      </c>
      <c r="Q78" s="90" t="s">
        <v>100</v>
      </c>
      <c r="R78" s="90" t="s">
        <v>101</v>
      </c>
      <c r="S78" s="90" t="s">
        <v>102</v>
      </c>
      <c r="T78" s="91" t="s">
        <v>103</v>
      </c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</row>
    <row r="79" s="2" customFormat="1" ht="22.8" customHeight="1">
      <c r="A79" s="35"/>
      <c r="B79" s="36"/>
      <c r="C79" s="96" t="s">
        <v>104</v>
      </c>
      <c r="D79" s="37"/>
      <c r="E79" s="37"/>
      <c r="F79" s="37"/>
      <c r="G79" s="37"/>
      <c r="H79" s="37"/>
      <c r="I79" s="37"/>
      <c r="J79" s="169">
        <f>BK79</f>
        <v>0</v>
      </c>
      <c r="K79" s="37"/>
      <c r="L79" s="41"/>
      <c r="M79" s="92"/>
      <c r="N79" s="170"/>
      <c r="O79" s="93"/>
      <c r="P79" s="171">
        <f>SUM(P80:P87)</f>
        <v>0</v>
      </c>
      <c r="Q79" s="93"/>
      <c r="R79" s="171">
        <f>SUM(R80:R87)</f>
        <v>0</v>
      </c>
      <c r="S79" s="93"/>
      <c r="T79" s="172">
        <f>SUM(T80:T87)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69</v>
      </c>
      <c r="AU79" s="14" t="s">
        <v>91</v>
      </c>
      <c r="BK79" s="173">
        <f>SUM(BK80:BK87)</f>
        <v>0</v>
      </c>
    </row>
    <row r="80" s="2" customFormat="1" ht="14.4" customHeight="1">
      <c r="A80" s="35"/>
      <c r="B80" s="36"/>
      <c r="C80" s="225" t="s">
        <v>75</v>
      </c>
      <c r="D80" s="225" t="s">
        <v>132</v>
      </c>
      <c r="E80" s="226" t="s">
        <v>331</v>
      </c>
      <c r="F80" s="227" t="s">
        <v>332</v>
      </c>
      <c r="G80" s="228" t="s">
        <v>147</v>
      </c>
      <c r="H80" s="229">
        <v>1132</v>
      </c>
      <c r="I80" s="230"/>
      <c r="J80" s="231">
        <f>ROUND(I80*H80,2)</f>
        <v>0</v>
      </c>
      <c r="K80" s="232"/>
      <c r="L80" s="233"/>
      <c r="M80" s="234" t="s">
        <v>19</v>
      </c>
      <c r="N80" s="235" t="s">
        <v>41</v>
      </c>
      <c r="O80" s="81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6" t="s">
        <v>136</v>
      </c>
      <c r="AT80" s="186" t="s">
        <v>132</v>
      </c>
      <c r="AU80" s="186" t="s">
        <v>70</v>
      </c>
      <c r="AY80" s="14" t="s">
        <v>110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4" t="s">
        <v>75</v>
      </c>
      <c r="BK80" s="187">
        <f>ROUND(I80*H80,2)</f>
        <v>0</v>
      </c>
      <c r="BL80" s="14" t="s">
        <v>109</v>
      </c>
      <c r="BM80" s="186" t="s">
        <v>333</v>
      </c>
    </row>
    <row r="81" s="2" customFormat="1">
      <c r="A81" s="35"/>
      <c r="B81" s="36"/>
      <c r="C81" s="37"/>
      <c r="D81" s="188" t="s">
        <v>112</v>
      </c>
      <c r="E81" s="37"/>
      <c r="F81" s="189" t="s">
        <v>332</v>
      </c>
      <c r="G81" s="37"/>
      <c r="H81" s="37"/>
      <c r="I81" s="190"/>
      <c r="J81" s="37"/>
      <c r="K81" s="37"/>
      <c r="L81" s="41"/>
      <c r="M81" s="191"/>
      <c r="N81" s="19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112</v>
      </c>
      <c r="AU81" s="14" t="s">
        <v>70</v>
      </c>
    </row>
    <row r="82" s="10" customFormat="1">
      <c r="A82" s="10"/>
      <c r="B82" s="193"/>
      <c r="C82" s="194"/>
      <c r="D82" s="188" t="s">
        <v>114</v>
      </c>
      <c r="E82" s="195" t="s">
        <v>19</v>
      </c>
      <c r="F82" s="196" t="s">
        <v>334</v>
      </c>
      <c r="G82" s="194"/>
      <c r="H82" s="197">
        <v>1132</v>
      </c>
      <c r="I82" s="198"/>
      <c r="J82" s="194"/>
      <c r="K82" s="194"/>
      <c r="L82" s="199"/>
      <c r="M82" s="200"/>
      <c r="N82" s="201"/>
      <c r="O82" s="201"/>
      <c r="P82" s="201"/>
      <c r="Q82" s="201"/>
      <c r="R82" s="201"/>
      <c r="S82" s="201"/>
      <c r="T82" s="20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3" t="s">
        <v>114</v>
      </c>
      <c r="AU82" s="203" t="s">
        <v>70</v>
      </c>
      <c r="AV82" s="10" t="s">
        <v>79</v>
      </c>
      <c r="AW82" s="10" t="s">
        <v>31</v>
      </c>
      <c r="AX82" s="10" t="s">
        <v>75</v>
      </c>
      <c r="AY82" s="203" t="s">
        <v>110</v>
      </c>
    </row>
    <row r="83" s="2" customFormat="1" ht="14.4" customHeight="1">
      <c r="A83" s="35"/>
      <c r="B83" s="36"/>
      <c r="C83" s="225" t="s">
        <v>79</v>
      </c>
      <c r="D83" s="225" t="s">
        <v>132</v>
      </c>
      <c r="E83" s="226" t="s">
        <v>335</v>
      </c>
      <c r="F83" s="227" t="s">
        <v>336</v>
      </c>
      <c r="G83" s="228" t="s">
        <v>159</v>
      </c>
      <c r="H83" s="229">
        <v>150</v>
      </c>
      <c r="I83" s="230"/>
      <c r="J83" s="231">
        <f>ROUND(I83*H83,2)</f>
        <v>0</v>
      </c>
      <c r="K83" s="232"/>
      <c r="L83" s="233"/>
      <c r="M83" s="234" t="s">
        <v>19</v>
      </c>
      <c r="N83" s="235" t="s">
        <v>41</v>
      </c>
      <c r="O83" s="81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6" t="s">
        <v>136</v>
      </c>
      <c r="AT83" s="186" t="s">
        <v>132</v>
      </c>
      <c r="AU83" s="186" t="s">
        <v>70</v>
      </c>
      <c r="AY83" s="14" t="s">
        <v>110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14" t="s">
        <v>75</v>
      </c>
      <c r="BK83" s="187">
        <f>ROUND(I83*H83,2)</f>
        <v>0</v>
      </c>
      <c r="BL83" s="14" t="s">
        <v>109</v>
      </c>
      <c r="BM83" s="186" t="s">
        <v>337</v>
      </c>
    </row>
    <row r="84" s="2" customFormat="1">
      <c r="A84" s="35"/>
      <c r="B84" s="36"/>
      <c r="C84" s="37"/>
      <c r="D84" s="188" t="s">
        <v>112</v>
      </c>
      <c r="E84" s="37"/>
      <c r="F84" s="189" t="s">
        <v>336</v>
      </c>
      <c r="G84" s="37"/>
      <c r="H84" s="37"/>
      <c r="I84" s="190"/>
      <c r="J84" s="37"/>
      <c r="K84" s="37"/>
      <c r="L84" s="41"/>
      <c r="M84" s="191"/>
      <c r="N84" s="192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112</v>
      </c>
      <c r="AU84" s="14" t="s">
        <v>70</v>
      </c>
    </row>
    <row r="85" s="10" customFormat="1">
      <c r="A85" s="10"/>
      <c r="B85" s="193"/>
      <c r="C85" s="194"/>
      <c r="D85" s="188" t="s">
        <v>114</v>
      </c>
      <c r="E85" s="195" t="s">
        <v>19</v>
      </c>
      <c r="F85" s="196" t="s">
        <v>171</v>
      </c>
      <c r="G85" s="194"/>
      <c r="H85" s="197">
        <v>100</v>
      </c>
      <c r="I85" s="198"/>
      <c r="J85" s="194"/>
      <c r="K85" s="194"/>
      <c r="L85" s="199"/>
      <c r="M85" s="200"/>
      <c r="N85" s="201"/>
      <c r="O85" s="201"/>
      <c r="P85" s="201"/>
      <c r="Q85" s="201"/>
      <c r="R85" s="201"/>
      <c r="S85" s="201"/>
      <c r="T85" s="20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3" t="s">
        <v>114</v>
      </c>
      <c r="AU85" s="203" t="s">
        <v>70</v>
      </c>
      <c r="AV85" s="10" t="s">
        <v>79</v>
      </c>
      <c r="AW85" s="10" t="s">
        <v>31</v>
      </c>
      <c r="AX85" s="10" t="s">
        <v>70</v>
      </c>
      <c r="AY85" s="203" t="s">
        <v>110</v>
      </c>
    </row>
    <row r="86" s="10" customFormat="1">
      <c r="A86" s="10"/>
      <c r="B86" s="193"/>
      <c r="C86" s="194"/>
      <c r="D86" s="188" t="s">
        <v>114</v>
      </c>
      <c r="E86" s="195" t="s">
        <v>19</v>
      </c>
      <c r="F86" s="196" t="s">
        <v>172</v>
      </c>
      <c r="G86" s="194"/>
      <c r="H86" s="197">
        <v>50</v>
      </c>
      <c r="I86" s="198"/>
      <c r="J86" s="194"/>
      <c r="K86" s="194"/>
      <c r="L86" s="199"/>
      <c r="M86" s="200"/>
      <c r="N86" s="201"/>
      <c r="O86" s="201"/>
      <c r="P86" s="201"/>
      <c r="Q86" s="201"/>
      <c r="R86" s="201"/>
      <c r="S86" s="201"/>
      <c r="T86" s="202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3" t="s">
        <v>114</v>
      </c>
      <c r="AU86" s="203" t="s">
        <v>70</v>
      </c>
      <c r="AV86" s="10" t="s">
        <v>79</v>
      </c>
      <c r="AW86" s="10" t="s">
        <v>31</v>
      </c>
      <c r="AX86" s="10" t="s">
        <v>70</v>
      </c>
      <c r="AY86" s="203" t="s">
        <v>110</v>
      </c>
    </row>
    <row r="87" s="11" customFormat="1">
      <c r="A87" s="11"/>
      <c r="B87" s="204"/>
      <c r="C87" s="205"/>
      <c r="D87" s="188" t="s">
        <v>114</v>
      </c>
      <c r="E87" s="206" t="s">
        <v>19</v>
      </c>
      <c r="F87" s="207" t="s">
        <v>117</v>
      </c>
      <c r="G87" s="205"/>
      <c r="H87" s="208">
        <v>150</v>
      </c>
      <c r="I87" s="209"/>
      <c r="J87" s="205"/>
      <c r="K87" s="205"/>
      <c r="L87" s="210"/>
      <c r="M87" s="240"/>
      <c r="N87" s="241"/>
      <c r="O87" s="241"/>
      <c r="P87" s="241"/>
      <c r="Q87" s="241"/>
      <c r="R87" s="241"/>
      <c r="S87" s="241"/>
      <c r="T87" s="242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14" t="s">
        <v>114</v>
      </c>
      <c r="AU87" s="214" t="s">
        <v>70</v>
      </c>
      <c r="AV87" s="11" t="s">
        <v>109</v>
      </c>
      <c r="AW87" s="11" t="s">
        <v>31</v>
      </c>
      <c r="AX87" s="11" t="s">
        <v>75</v>
      </c>
      <c r="AY87" s="214" t="s">
        <v>110</v>
      </c>
    </row>
    <row r="88" s="2" customFormat="1" ht="6.96" customHeight="1">
      <c r="A88" s="35"/>
      <c r="B88" s="56"/>
      <c r="C88" s="57"/>
      <c r="D88" s="57"/>
      <c r="E88" s="57"/>
      <c r="F88" s="57"/>
      <c r="G88" s="57"/>
      <c r="H88" s="57"/>
      <c r="I88" s="57"/>
      <c r="J88" s="57"/>
      <c r="K88" s="57"/>
      <c r="L88" s="41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sheet="1" autoFilter="0" formatColumns="0" formatRows="0" objects="1" scenarios="1" spinCount="100000" saltValue="GSkqhZkurLFdQyRGUpNLKm5ubTgaXe0SlBBshkW+zVVCSHPmmnAaRxFxXJR+pchBEDNhlXA+tYvk8tyrisf/+g==" hashValue="zsyfhWCSeMG6RBDTvt36+kmvnnkFPl3HqxpyFgNZNa+pVYluMDbt21cqfWHK9v4ifVDVZpoRR9RuD57djJ7cKA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79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Oprava staniční koleje v žst Děčín hl.n. obvod západ 201, 201a SK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338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16. 10. 2019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27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28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27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30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27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32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33</v>
      </c>
      <c r="F24" s="35"/>
      <c r="G24" s="35"/>
      <c r="H24" s="35"/>
      <c r="I24" s="129" t="s">
        <v>27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34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36</v>
      </c>
      <c r="E30" s="35"/>
      <c r="F30" s="35"/>
      <c r="G30" s="35"/>
      <c r="H30" s="35"/>
      <c r="I30" s="35"/>
      <c r="J30" s="141">
        <f>ROUND(J79,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38</v>
      </c>
      <c r="G32" s="35"/>
      <c r="H32" s="35"/>
      <c r="I32" s="142" t="s">
        <v>37</v>
      </c>
      <c r="J32" s="142" t="s">
        <v>39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40</v>
      </c>
      <c r="E33" s="129" t="s">
        <v>41</v>
      </c>
      <c r="F33" s="144">
        <f>ROUND((SUM(BE79:BE91)),  2)</f>
        <v>0</v>
      </c>
      <c r="G33" s="35"/>
      <c r="H33" s="35"/>
      <c r="I33" s="145">
        <v>0.20999999999999999</v>
      </c>
      <c r="J33" s="144">
        <f>ROUND(((SUM(BE79:BE91))*I33),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42</v>
      </c>
      <c r="F34" s="144">
        <f>ROUND((SUM(BF79:BF91)),  2)</f>
        <v>0</v>
      </c>
      <c r="G34" s="35"/>
      <c r="H34" s="35"/>
      <c r="I34" s="145">
        <v>0.14999999999999999</v>
      </c>
      <c r="J34" s="144">
        <f>ROUND(((SUM(BF79:BF91))*I34),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43</v>
      </c>
      <c r="F35" s="144">
        <f>ROUND((SUM(BG79:BG91)),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44</v>
      </c>
      <c r="F36" s="144">
        <f>ROUND((SUM(BH79:BH91)),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45</v>
      </c>
      <c r="F37" s="144">
        <f>ROUND((SUM(BI79:BI91)),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46</v>
      </c>
      <c r="E39" s="148"/>
      <c r="F39" s="148"/>
      <c r="G39" s="149" t="s">
        <v>47</v>
      </c>
      <c r="H39" s="150" t="s">
        <v>48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Oprava staniční koleje v žst Děčín hl.n. obvod západ 201, 201a SK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3 - VRN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16. 10. 2019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>Věra Trnková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68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3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92</v>
      </c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7" t="str">
        <f>E7</f>
        <v>Oprava staniční koleje v žst Děčín hl.n. obvod západ 201, 201a SK</v>
      </c>
      <c r="F69" s="29"/>
      <c r="G69" s="29"/>
      <c r="H69" s="29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3 - VRN</v>
      </c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 xml:space="preserve"> </v>
      </c>
      <c r="G73" s="37"/>
      <c r="H73" s="37"/>
      <c r="I73" s="29" t="s">
        <v>23</v>
      </c>
      <c r="J73" s="69" t="str">
        <f>IF(J12="","",J12)</f>
        <v>16. 10. 2019</v>
      </c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</v>
      </c>
      <c r="G75" s="37"/>
      <c r="H75" s="37"/>
      <c r="I75" s="29" t="s">
        <v>30</v>
      </c>
      <c r="J75" s="33" t="str">
        <f>E21</f>
        <v xml:space="preserve"> 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28</v>
      </c>
      <c r="D76" s="37"/>
      <c r="E76" s="37"/>
      <c r="F76" s="24" t="str">
        <f>IF(E18="","",E18)</f>
        <v>Vyplň údaj</v>
      </c>
      <c r="G76" s="37"/>
      <c r="H76" s="37"/>
      <c r="I76" s="29" t="s">
        <v>32</v>
      </c>
      <c r="J76" s="33" t="str">
        <f>E24</f>
        <v>Věra Trnková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62"/>
      <c r="B78" s="163"/>
      <c r="C78" s="164" t="s">
        <v>93</v>
      </c>
      <c r="D78" s="165" t="s">
        <v>55</v>
      </c>
      <c r="E78" s="165" t="s">
        <v>51</v>
      </c>
      <c r="F78" s="165" t="s">
        <v>52</v>
      </c>
      <c r="G78" s="165" t="s">
        <v>94</v>
      </c>
      <c r="H78" s="165" t="s">
        <v>95</v>
      </c>
      <c r="I78" s="165" t="s">
        <v>96</v>
      </c>
      <c r="J78" s="166" t="s">
        <v>90</v>
      </c>
      <c r="K78" s="167" t="s">
        <v>97</v>
      </c>
      <c r="L78" s="168"/>
      <c r="M78" s="89" t="s">
        <v>19</v>
      </c>
      <c r="N78" s="90" t="s">
        <v>40</v>
      </c>
      <c r="O78" s="90" t="s">
        <v>98</v>
      </c>
      <c r="P78" s="90" t="s">
        <v>99</v>
      </c>
      <c r="Q78" s="90" t="s">
        <v>100</v>
      </c>
      <c r="R78" s="90" t="s">
        <v>101</v>
      </c>
      <c r="S78" s="90" t="s">
        <v>102</v>
      </c>
      <c r="T78" s="91" t="s">
        <v>103</v>
      </c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</row>
    <row r="79" s="2" customFormat="1" ht="22.8" customHeight="1">
      <c r="A79" s="35"/>
      <c r="B79" s="36"/>
      <c r="C79" s="96" t="s">
        <v>104</v>
      </c>
      <c r="D79" s="37"/>
      <c r="E79" s="37"/>
      <c r="F79" s="37"/>
      <c r="G79" s="37"/>
      <c r="H79" s="37"/>
      <c r="I79" s="37"/>
      <c r="J79" s="169">
        <f>BK79</f>
        <v>0</v>
      </c>
      <c r="K79" s="37"/>
      <c r="L79" s="41"/>
      <c r="M79" s="92"/>
      <c r="N79" s="170"/>
      <c r="O79" s="93"/>
      <c r="P79" s="171">
        <f>SUM(P80:P91)</f>
        <v>0</v>
      </c>
      <c r="Q79" s="93"/>
      <c r="R79" s="171">
        <f>SUM(R80:R91)</f>
        <v>0</v>
      </c>
      <c r="S79" s="93"/>
      <c r="T79" s="172">
        <f>SUM(T80:T91)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69</v>
      </c>
      <c r="AU79" s="14" t="s">
        <v>91</v>
      </c>
      <c r="BK79" s="173">
        <f>SUM(BK80:BK91)</f>
        <v>0</v>
      </c>
    </row>
    <row r="80" s="2" customFormat="1" ht="14.4" customHeight="1">
      <c r="A80" s="35"/>
      <c r="B80" s="36"/>
      <c r="C80" s="174" t="s">
        <v>75</v>
      </c>
      <c r="D80" s="174" t="s">
        <v>105</v>
      </c>
      <c r="E80" s="175" t="s">
        <v>339</v>
      </c>
      <c r="F80" s="176" t="s">
        <v>340</v>
      </c>
      <c r="G80" s="177" t="s">
        <v>341</v>
      </c>
      <c r="H80" s="178">
        <v>1</v>
      </c>
      <c r="I80" s="179"/>
      <c r="J80" s="180">
        <f>ROUND(I80*H80,2)</f>
        <v>0</v>
      </c>
      <c r="K80" s="181"/>
      <c r="L80" s="41"/>
      <c r="M80" s="182" t="s">
        <v>19</v>
      </c>
      <c r="N80" s="183" t="s">
        <v>41</v>
      </c>
      <c r="O80" s="81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6" t="s">
        <v>109</v>
      </c>
      <c r="AT80" s="186" t="s">
        <v>105</v>
      </c>
      <c r="AU80" s="186" t="s">
        <v>70</v>
      </c>
      <c r="AY80" s="14" t="s">
        <v>110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4" t="s">
        <v>75</v>
      </c>
      <c r="BK80" s="187">
        <f>ROUND(I80*H80,2)</f>
        <v>0</v>
      </c>
      <c r="BL80" s="14" t="s">
        <v>109</v>
      </c>
      <c r="BM80" s="186" t="s">
        <v>342</v>
      </c>
    </row>
    <row r="81" s="2" customFormat="1">
      <c r="A81" s="35"/>
      <c r="B81" s="36"/>
      <c r="C81" s="37"/>
      <c r="D81" s="188" t="s">
        <v>112</v>
      </c>
      <c r="E81" s="37"/>
      <c r="F81" s="189" t="s">
        <v>340</v>
      </c>
      <c r="G81" s="37"/>
      <c r="H81" s="37"/>
      <c r="I81" s="190"/>
      <c r="J81" s="37"/>
      <c r="K81" s="37"/>
      <c r="L81" s="41"/>
      <c r="M81" s="191"/>
      <c r="N81" s="19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112</v>
      </c>
      <c r="AU81" s="14" t="s">
        <v>70</v>
      </c>
    </row>
    <row r="82" s="2" customFormat="1" ht="14.4" customHeight="1">
      <c r="A82" s="35"/>
      <c r="B82" s="36"/>
      <c r="C82" s="174" t="s">
        <v>79</v>
      </c>
      <c r="D82" s="174" t="s">
        <v>105</v>
      </c>
      <c r="E82" s="175" t="s">
        <v>343</v>
      </c>
      <c r="F82" s="176" t="s">
        <v>344</v>
      </c>
      <c r="G82" s="177" t="s">
        <v>341</v>
      </c>
      <c r="H82" s="178">
        <v>1</v>
      </c>
      <c r="I82" s="179"/>
      <c r="J82" s="180">
        <f>ROUND(I82*H82,2)</f>
        <v>0</v>
      </c>
      <c r="K82" s="181"/>
      <c r="L82" s="41"/>
      <c r="M82" s="182" t="s">
        <v>19</v>
      </c>
      <c r="N82" s="183" t="s">
        <v>41</v>
      </c>
      <c r="O82" s="81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6" t="s">
        <v>109</v>
      </c>
      <c r="AT82" s="186" t="s">
        <v>105</v>
      </c>
      <c r="AU82" s="186" t="s">
        <v>70</v>
      </c>
      <c r="AY82" s="14" t="s">
        <v>110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4" t="s">
        <v>75</v>
      </c>
      <c r="BK82" s="187">
        <f>ROUND(I82*H82,2)</f>
        <v>0</v>
      </c>
      <c r="BL82" s="14" t="s">
        <v>109</v>
      </c>
      <c r="BM82" s="186" t="s">
        <v>345</v>
      </c>
    </row>
    <row r="83" s="2" customFormat="1">
      <c r="A83" s="35"/>
      <c r="B83" s="36"/>
      <c r="C83" s="37"/>
      <c r="D83" s="188" t="s">
        <v>112</v>
      </c>
      <c r="E83" s="37"/>
      <c r="F83" s="189" t="s">
        <v>346</v>
      </c>
      <c r="G83" s="37"/>
      <c r="H83" s="37"/>
      <c r="I83" s="190"/>
      <c r="J83" s="37"/>
      <c r="K83" s="37"/>
      <c r="L83" s="41"/>
      <c r="M83" s="191"/>
      <c r="N83" s="192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112</v>
      </c>
      <c r="AU83" s="14" t="s">
        <v>70</v>
      </c>
    </row>
    <row r="84" s="2" customFormat="1" ht="14.4" customHeight="1">
      <c r="A84" s="35"/>
      <c r="B84" s="36"/>
      <c r="C84" s="174" t="s">
        <v>82</v>
      </c>
      <c r="D84" s="174" t="s">
        <v>105</v>
      </c>
      <c r="E84" s="175" t="s">
        <v>347</v>
      </c>
      <c r="F84" s="176" t="s">
        <v>348</v>
      </c>
      <c r="G84" s="177" t="s">
        <v>341</v>
      </c>
      <c r="H84" s="178">
        <v>1</v>
      </c>
      <c r="I84" s="179"/>
      <c r="J84" s="180">
        <f>ROUND(I84*H84,2)</f>
        <v>0</v>
      </c>
      <c r="K84" s="181"/>
      <c r="L84" s="41"/>
      <c r="M84" s="182" t="s">
        <v>19</v>
      </c>
      <c r="N84" s="183" t="s">
        <v>41</v>
      </c>
      <c r="O84" s="81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6" t="s">
        <v>109</v>
      </c>
      <c r="AT84" s="186" t="s">
        <v>105</v>
      </c>
      <c r="AU84" s="186" t="s">
        <v>70</v>
      </c>
      <c r="AY84" s="14" t="s">
        <v>110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4" t="s">
        <v>75</v>
      </c>
      <c r="BK84" s="187">
        <f>ROUND(I84*H84,2)</f>
        <v>0</v>
      </c>
      <c r="BL84" s="14" t="s">
        <v>109</v>
      </c>
      <c r="BM84" s="186" t="s">
        <v>349</v>
      </c>
    </row>
    <row r="85" s="2" customFormat="1">
      <c r="A85" s="35"/>
      <c r="B85" s="36"/>
      <c r="C85" s="37"/>
      <c r="D85" s="188" t="s">
        <v>112</v>
      </c>
      <c r="E85" s="37"/>
      <c r="F85" s="189" t="s">
        <v>350</v>
      </c>
      <c r="G85" s="37"/>
      <c r="H85" s="37"/>
      <c r="I85" s="190"/>
      <c r="J85" s="37"/>
      <c r="K85" s="37"/>
      <c r="L85" s="41"/>
      <c r="M85" s="191"/>
      <c r="N85" s="19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112</v>
      </c>
      <c r="AU85" s="14" t="s">
        <v>70</v>
      </c>
    </row>
    <row r="86" s="2" customFormat="1" ht="14.4" customHeight="1">
      <c r="A86" s="35"/>
      <c r="B86" s="36"/>
      <c r="C86" s="174" t="s">
        <v>109</v>
      </c>
      <c r="D86" s="174" t="s">
        <v>105</v>
      </c>
      <c r="E86" s="175" t="s">
        <v>351</v>
      </c>
      <c r="F86" s="176" t="s">
        <v>352</v>
      </c>
      <c r="G86" s="177" t="s">
        <v>341</v>
      </c>
      <c r="H86" s="178">
        <v>1</v>
      </c>
      <c r="I86" s="179"/>
      <c r="J86" s="180">
        <f>ROUND(I86*H86,2)</f>
        <v>0</v>
      </c>
      <c r="K86" s="181"/>
      <c r="L86" s="41"/>
      <c r="M86" s="182" t="s">
        <v>19</v>
      </c>
      <c r="N86" s="183" t="s">
        <v>41</v>
      </c>
      <c r="O86" s="81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6" t="s">
        <v>109</v>
      </c>
      <c r="AT86" s="186" t="s">
        <v>105</v>
      </c>
      <c r="AU86" s="186" t="s">
        <v>70</v>
      </c>
      <c r="AY86" s="14" t="s">
        <v>110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4" t="s">
        <v>75</v>
      </c>
      <c r="BK86" s="187">
        <f>ROUND(I86*H86,2)</f>
        <v>0</v>
      </c>
      <c r="BL86" s="14" t="s">
        <v>109</v>
      </c>
      <c r="BM86" s="186" t="s">
        <v>353</v>
      </c>
    </row>
    <row r="87" s="2" customFormat="1">
      <c r="A87" s="35"/>
      <c r="B87" s="36"/>
      <c r="C87" s="37"/>
      <c r="D87" s="188" t="s">
        <v>112</v>
      </c>
      <c r="E87" s="37"/>
      <c r="F87" s="189" t="s">
        <v>352</v>
      </c>
      <c r="G87" s="37"/>
      <c r="H87" s="37"/>
      <c r="I87" s="190"/>
      <c r="J87" s="37"/>
      <c r="K87" s="37"/>
      <c r="L87" s="41"/>
      <c r="M87" s="191"/>
      <c r="N87" s="19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112</v>
      </c>
      <c r="AU87" s="14" t="s">
        <v>70</v>
      </c>
    </row>
    <row r="88" s="2" customFormat="1" ht="14.4" customHeight="1">
      <c r="A88" s="35"/>
      <c r="B88" s="36"/>
      <c r="C88" s="174" t="s">
        <v>139</v>
      </c>
      <c r="D88" s="174" t="s">
        <v>105</v>
      </c>
      <c r="E88" s="175" t="s">
        <v>354</v>
      </c>
      <c r="F88" s="176" t="s">
        <v>355</v>
      </c>
      <c r="G88" s="177" t="s">
        <v>341</v>
      </c>
      <c r="H88" s="178">
        <v>1</v>
      </c>
      <c r="I88" s="179"/>
      <c r="J88" s="180">
        <f>ROUND(I88*H88,2)</f>
        <v>0</v>
      </c>
      <c r="K88" s="181"/>
      <c r="L88" s="41"/>
      <c r="M88" s="182" t="s">
        <v>19</v>
      </c>
      <c r="N88" s="183" t="s">
        <v>41</v>
      </c>
      <c r="O88" s="81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6" t="s">
        <v>109</v>
      </c>
      <c r="AT88" s="186" t="s">
        <v>105</v>
      </c>
      <c r="AU88" s="186" t="s">
        <v>70</v>
      </c>
      <c r="AY88" s="14" t="s">
        <v>110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4" t="s">
        <v>75</v>
      </c>
      <c r="BK88" s="187">
        <f>ROUND(I88*H88,2)</f>
        <v>0</v>
      </c>
      <c r="BL88" s="14" t="s">
        <v>109</v>
      </c>
      <c r="BM88" s="186" t="s">
        <v>356</v>
      </c>
    </row>
    <row r="89" s="2" customFormat="1">
      <c r="A89" s="35"/>
      <c r="B89" s="36"/>
      <c r="C89" s="37"/>
      <c r="D89" s="188" t="s">
        <v>112</v>
      </c>
      <c r="E89" s="37"/>
      <c r="F89" s="189" t="s">
        <v>357</v>
      </c>
      <c r="G89" s="37"/>
      <c r="H89" s="37"/>
      <c r="I89" s="190"/>
      <c r="J89" s="37"/>
      <c r="K89" s="37"/>
      <c r="L89" s="41"/>
      <c r="M89" s="191"/>
      <c r="N89" s="192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112</v>
      </c>
      <c r="AU89" s="14" t="s">
        <v>70</v>
      </c>
    </row>
    <row r="90" s="2" customFormat="1" ht="37.8" customHeight="1">
      <c r="A90" s="35"/>
      <c r="B90" s="36"/>
      <c r="C90" s="174" t="s">
        <v>144</v>
      </c>
      <c r="D90" s="174" t="s">
        <v>105</v>
      </c>
      <c r="E90" s="175" t="s">
        <v>358</v>
      </c>
      <c r="F90" s="176" t="s">
        <v>359</v>
      </c>
      <c r="G90" s="177" t="s">
        <v>341</v>
      </c>
      <c r="H90" s="178">
        <v>1</v>
      </c>
      <c r="I90" s="179"/>
      <c r="J90" s="180">
        <f>ROUND(I90*H90,2)</f>
        <v>0</v>
      </c>
      <c r="K90" s="181"/>
      <c r="L90" s="41"/>
      <c r="M90" s="182" t="s">
        <v>19</v>
      </c>
      <c r="N90" s="183" t="s">
        <v>41</v>
      </c>
      <c r="O90" s="81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6" t="s">
        <v>109</v>
      </c>
      <c r="AT90" s="186" t="s">
        <v>105</v>
      </c>
      <c r="AU90" s="186" t="s">
        <v>70</v>
      </c>
      <c r="AY90" s="14" t="s">
        <v>110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4" t="s">
        <v>75</v>
      </c>
      <c r="BK90" s="187">
        <f>ROUND(I90*H90,2)</f>
        <v>0</v>
      </c>
      <c r="BL90" s="14" t="s">
        <v>109</v>
      </c>
      <c r="BM90" s="186" t="s">
        <v>360</v>
      </c>
    </row>
    <row r="91" s="2" customFormat="1">
      <c r="A91" s="35"/>
      <c r="B91" s="36"/>
      <c r="C91" s="37"/>
      <c r="D91" s="188" t="s">
        <v>112</v>
      </c>
      <c r="E91" s="37"/>
      <c r="F91" s="189" t="s">
        <v>359</v>
      </c>
      <c r="G91" s="37"/>
      <c r="H91" s="37"/>
      <c r="I91" s="190"/>
      <c r="J91" s="37"/>
      <c r="K91" s="37"/>
      <c r="L91" s="41"/>
      <c r="M91" s="236"/>
      <c r="N91" s="237"/>
      <c r="O91" s="238"/>
      <c r="P91" s="238"/>
      <c r="Q91" s="238"/>
      <c r="R91" s="238"/>
      <c r="S91" s="238"/>
      <c r="T91" s="239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112</v>
      </c>
      <c r="AU91" s="14" t="s">
        <v>70</v>
      </c>
    </row>
    <row r="92" s="2" customFormat="1" ht="6.96" customHeight="1">
      <c r="A92" s="35"/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41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sheet="1" autoFilter="0" formatColumns="0" formatRows="0" objects="1" scenarios="1" spinCount="100000" saltValue="mKjyz1emZgG/qtnPXc3gkOwQRwK5zd1iNRz8DaPR7MCixePHkODQqSEwQsC7Wb6FKLl4ZlOvd9Rf/fS2XsTsmQ==" hashValue="NHrLZPKxtRfQHtK6KkVatjqtUdoTm89lZmQ3a5zzt4uQzQeY3IaN+uIG9rZio5RHDT6KuYZCBxwFVrnEXNsLIQ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2020-08-07T05:25:48Z</dcterms:created>
  <dcterms:modified xsi:type="dcterms:W3CDTF">2020-08-07T05:25:52Z</dcterms:modified>
</cp:coreProperties>
</file>